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kkdfs01\公社文書2\300_事業戦略部\010_経営戦略課\1_新事業創出係\270_デジタル技術を活用した先進的サービス創出支援事業\R6\014_事務の手引き\HP\"/>
    </mc:Choice>
  </mc:AlternateContent>
  <bookViews>
    <workbookView xWindow="0" yWindow="0" windowWidth="19200" windowHeight="6980" tabRatio="948"/>
  </bookViews>
  <sheets>
    <sheet name="様式第6号" sheetId="43" r:id="rId1"/>
    <sheet name="別紙1_1" sheetId="44" r:id="rId2"/>
    <sheet name="別紙1_2～4" sheetId="45" r:id="rId3"/>
    <sheet name="別紙2" sheetId="42" r:id="rId4"/>
    <sheet name="別紙3-1_支払総括表（支払実績）" sheetId="6" r:id="rId5"/>
    <sheet name="(1)マーケティング調査委託費" sheetId="46" r:id="rId6"/>
    <sheet name="(2)原材料副資材費" sheetId="47" r:id="rId7"/>
    <sheet name="(3)外注・委託費" sheetId="37" r:id="rId8"/>
    <sheet name="(4)直接人件費" sheetId="24" r:id="rId9"/>
    <sheet name="(5)システム及び設備導入費" sheetId="38" r:id="rId10"/>
    <sheet name="(6)規格認証費" sheetId="40" r:id="rId11"/>
    <sheet name="(7)産業財産権出願費" sheetId="41" r:id="rId12"/>
    <sheet name="(8)販路開拓費" sheetId="39" r:id="rId13"/>
    <sheet name="選択肢" sheetId="35" state="hidden" r:id="rId14"/>
  </sheets>
  <externalReferences>
    <externalReference r:id="rId15"/>
    <externalReference r:id="rId16"/>
  </externalReferences>
  <definedNames>
    <definedName name="_9．資金支出明細" localSheetId="5">'(1)マーケティング調査委託費'!$A$1:$I$20</definedName>
    <definedName name="_9．資金支出明細" localSheetId="6">'(2)原材料副資材費'!$A$1:$I$20</definedName>
    <definedName name="_9．資金支出明細" localSheetId="2">#REF!</definedName>
    <definedName name="_9．資金支出明細">#REF!</definedName>
    <definedName name="e">#REF!</definedName>
    <definedName name="ja" localSheetId="5">#REF!</definedName>
    <definedName name="ja" localSheetId="2">#REF!</definedName>
    <definedName name="ja">#REF!</definedName>
    <definedName name="kaidai" localSheetId="5">#REF!</definedName>
    <definedName name="kaidai" localSheetId="2">#REF!</definedName>
    <definedName name="kaidai">#REF!</definedName>
    <definedName name="koukoku" localSheetId="5">#REF!</definedName>
    <definedName name="koukoku" localSheetId="2">#REF!</definedName>
    <definedName name="koukoku">#REF!</definedName>
    <definedName name="_xlnm.Print_Area" localSheetId="5">'(1)マーケティング調査委託費'!$A$1:$J$20</definedName>
    <definedName name="_xlnm.Print_Area" localSheetId="6">'(2)原材料副資材費'!$A$1:$J$20</definedName>
    <definedName name="_xlnm.Print_Area" localSheetId="8">'(4)直接人件費'!$A$1:$G$12</definedName>
    <definedName name="_xlnm.Print_Area" localSheetId="1">別紙1_1!$A$1:$F$44</definedName>
    <definedName name="_xlnm.Print_Area" localSheetId="2">'別紙1_2～4'!$A$1:$E$18</definedName>
    <definedName name="_xlnm.Print_Area" localSheetId="3">別紙2!$A$1:$G$14</definedName>
    <definedName name="_xlnm.Print_Area" localSheetId="4">'別紙3-1_支払総括表（支払実績）'!$A$1:$G$14</definedName>
    <definedName name="_xlnm.Print_Area" localSheetId="0">様式第6号!$A$1:$V$32</definedName>
    <definedName name="_xlnm.Print_Titles" localSheetId="7">'(3)外注・委託費'!$4:$4</definedName>
    <definedName name="_xlnm.Print_Titles" localSheetId="8">'(4)直接人件費'!$1:$4</definedName>
    <definedName name="_xlnm.Print_Titles" localSheetId="9">'(5)システム及び設備導入費'!$4:$4</definedName>
    <definedName name="_xlnm.Print_Titles" localSheetId="10">'(6)規格認証費'!$4:$4</definedName>
    <definedName name="_xlnm.Print_Titles" localSheetId="11">'(7)産業財産権出願費'!$4:$4</definedName>
    <definedName name="_xlnm.Print_Titles" localSheetId="12">'(8)販路開拓費'!$4:$4</definedName>
    <definedName name="_xlnm.Print_Titles" localSheetId="1">別紙1_1!$4:$4</definedName>
    <definedName name="_xlnm.Print_Titles" localSheetId="2">'別紙1_2～4'!$4:$4</definedName>
    <definedName name="q" localSheetId="5">#REF!</definedName>
    <definedName name="q" localSheetId="6">#REF!</definedName>
    <definedName name="q" localSheetId="2">#REF!</definedName>
    <definedName name="q">#REF!</definedName>
    <definedName name="S_公務〈他に分類されるものを除く〉" localSheetId="5">'[1]１申請者概要２セミナー３申請状況'!#REF!</definedName>
    <definedName name="S_公務〈他に分類されるものを除く〉" localSheetId="6">'[1]１申請者概要２セミナー３申請状況'!#REF!</definedName>
    <definedName name="S_公務〈他に分類されるものを除く〉" localSheetId="2">'[1]１申請者概要２セミナー３申請状況'!#REF!</definedName>
    <definedName name="S_公務〈他に分類されるものを除く〉">'[1]１申請者概要２セミナー３申請状況'!#REF!</definedName>
    <definedName name="siki" localSheetId="5">#REF!</definedName>
    <definedName name="siki">#REF!</definedName>
    <definedName name="T_分類不能の産業" localSheetId="5">'[1]１申請者概要２セミナー３申請状況'!#REF!</definedName>
    <definedName name="T_分類不能の産業" localSheetId="6">'[1]１申請者概要２セミナー３申請状況'!#REF!</definedName>
    <definedName name="T_分類不能の産業" localSheetId="2">'[1]１申請者概要２セミナー３申請状況'!#REF!</definedName>
    <definedName name="T_分類不能の産業">'[1]１申請者概要２セミナー３申請状況'!#REF!</definedName>
    <definedName name="w" localSheetId="5">#REF!</definedName>
    <definedName name="w">#REF!</definedName>
    <definedName name="ｚ" localSheetId="5">#REF!</definedName>
    <definedName name="ｚ" localSheetId="6">#REF!</definedName>
    <definedName name="ｚ" localSheetId="2">#REF!</definedName>
    <definedName name="ｚ">#REF!</definedName>
    <definedName name="Z_78A06D35_997C_49BE_BF64_1932D8EC4307_.wvu.PrintArea" localSheetId="5" hidden="1">'(1)マーケティング調査委託費'!$A$1:$I$9</definedName>
    <definedName name="Z_78A06D35_997C_49BE_BF64_1932D8EC4307_.wvu.PrintArea" localSheetId="6" hidden="1">'(2)原材料副資材費'!$A$1:$I$9</definedName>
    <definedName name="zz" localSheetId="5">#REF!</definedName>
    <definedName name="zz">#REF!</definedName>
    <definedName name="ああ">#REF!</definedName>
    <definedName name="サービス業" localSheetId="5">#REF!</definedName>
    <definedName name="サービス業" localSheetId="6">#REF!</definedName>
    <definedName name="サービス業" localSheetId="2">#REF!</definedName>
    <definedName name="サービス業">#REF!</definedName>
    <definedName name="サンプル" localSheetId="5">#REF!</definedName>
    <definedName name="サンプル" localSheetId="2">#REF!</definedName>
    <definedName name="サンプル">#REF!</definedName>
    <definedName name="スマートシティ" localSheetId="5">#REF!</definedName>
    <definedName name="スマートシティ">#REF!</definedName>
    <definedName name="セーフシティ" localSheetId="5">#REF!</definedName>
    <definedName name="セーフシティ">#REF!</definedName>
    <definedName name="ダイバーシティ" localSheetId="5">#REF!</definedName>
    <definedName name="ダイバーシティ">#REF!</definedName>
    <definedName name="卸売業" localSheetId="5">#REF!</definedName>
    <definedName name="卸売業" localSheetId="6">#REF!</definedName>
    <definedName name="卸売業" localSheetId="2">#REF!</definedName>
    <definedName name="卸売業">#REF!</definedName>
    <definedName name="海外" localSheetId="5">#REF!</definedName>
    <definedName name="海外" localSheetId="2">#REF!</definedName>
    <definedName name="海外">#REF!</definedName>
    <definedName name="雑役・事務">'[2]個人別時間-入力'!$E$3</definedName>
    <definedName name="実施計画７" localSheetId="5">#REF!</definedName>
    <definedName name="実施計画７">#REF!</definedName>
    <definedName name="種別" localSheetId="5">#REF!</definedName>
    <definedName name="種別" localSheetId="6">#REF!</definedName>
    <definedName name="種別" localSheetId="2">#REF!</definedName>
    <definedName name="種別">#REF!</definedName>
    <definedName name="助成事業のフロー・スケジュール" localSheetId="5">#REF!</definedName>
    <definedName name="助成事業のフロー・スケジュール" localSheetId="6">#REF!</definedName>
    <definedName name="助成事業のフロー・スケジュール" localSheetId="2">#REF!</definedName>
    <definedName name="助成事業のフロー・スケジュール">#REF!</definedName>
    <definedName name="小売業" localSheetId="5">#REF!</definedName>
    <definedName name="小売業" localSheetId="6">#REF!</definedName>
    <definedName name="小売業" localSheetId="2">#REF!</definedName>
    <definedName name="小売業">#REF!</definedName>
    <definedName name="製造業その他" localSheetId="5">#REF!</definedName>
    <definedName name="製造業その他" localSheetId="6">#REF!</definedName>
    <definedName name="製造業その他" localSheetId="2">#REF!</definedName>
    <definedName name="製造業その他">#REF!</definedName>
    <definedName name="大分類">'[1]１申請者概要２セミナー３申請状況'!$AG$5:$AG$22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6" l="1"/>
  <c r="D14" i="6"/>
  <c r="D12" i="6"/>
  <c r="C12" i="6"/>
  <c r="D11" i="6"/>
  <c r="C11" i="6"/>
  <c r="D10" i="6"/>
  <c r="C10" i="6"/>
  <c r="E8" i="6"/>
  <c r="D8" i="6"/>
  <c r="C8" i="6"/>
  <c r="D6" i="6" l="1"/>
  <c r="C6" i="6"/>
  <c r="K19" i="47"/>
  <c r="I19" i="47"/>
  <c r="H19" i="47"/>
  <c r="A19" i="47"/>
  <c r="K18" i="47"/>
  <c r="I18" i="47"/>
  <c r="H18" i="47" s="1"/>
  <c r="A18" i="47"/>
  <c r="K17" i="47"/>
  <c r="I17" i="47"/>
  <c r="H17" i="47"/>
  <c r="A17" i="47"/>
  <c r="K16" i="47"/>
  <c r="I16" i="47"/>
  <c r="H16" i="47" s="1"/>
  <c r="A16" i="47"/>
  <c r="K15" i="47"/>
  <c r="I15" i="47"/>
  <c r="H15" i="47" s="1"/>
  <c r="A15" i="47"/>
  <c r="K14" i="47"/>
  <c r="I14" i="47"/>
  <c r="H14" i="47" s="1"/>
  <c r="A14" i="47"/>
  <c r="K13" i="47"/>
  <c r="I13" i="47"/>
  <c r="H13" i="47"/>
  <c r="A13" i="47"/>
  <c r="K12" i="47"/>
  <c r="I12" i="47"/>
  <c r="H12" i="47" s="1"/>
  <c r="A12" i="47"/>
  <c r="K11" i="47"/>
  <c r="I11" i="47"/>
  <c r="H11" i="47"/>
  <c r="A11" i="47"/>
  <c r="K10" i="47"/>
  <c r="I10" i="47"/>
  <c r="H10" i="47" s="1"/>
  <c r="A10" i="47"/>
  <c r="K9" i="47"/>
  <c r="I9" i="47"/>
  <c r="H9" i="47" s="1"/>
  <c r="A9" i="47"/>
  <c r="K8" i="47"/>
  <c r="I8" i="47"/>
  <c r="H8" i="47" s="1"/>
  <c r="A8" i="47"/>
  <c r="P7" i="47"/>
  <c r="K7" i="47"/>
  <c r="I7" i="47"/>
  <c r="H7" i="47"/>
  <c r="A7" i="47"/>
  <c r="K6" i="47"/>
  <c r="I6" i="47"/>
  <c r="H6" i="47"/>
  <c r="A6" i="47"/>
  <c r="K5" i="47"/>
  <c r="I5" i="47"/>
  <c r="I20" i="47" s="1"/>
  <c r="H5" i="47"/>
  <c r="A5" i="47"/>
  <c r="E5" i="6"/>
  <c r="D5" i="6"/>
  <c r="C5" i="6"/>
  <c r="H17" i="46"/>
  <c r="K19" i="46"/>
  <c r="I19" i="46"/>
  <c r="H19" i="46"/>
  <c r="K18" i="46"/>
  <c r="I18" i="46"/>
  <c r="H18" i="46" s="1"/>
  <c r="K17" i="46"/>
  <c r="I17" i="46"/>
  <c r="K16" i="46"/>
  <c r="I16" i="46"/>
  <c r="H16" i="46"/>
  <c r="K15" i="46"/>
  <c r="I15" i="46"/>
  <c r="H15" i="46"/>
  <c r="K14" i="46"/>
  <c r="I14" i="46"/>
  <c r="H14" i="46" s="1"/>
  <c r="K13" i="46"/>
  <c r="I13" i="46"/>
  <c r="H13" i="46"/>
  <c r="K12" i="46"/>
  <c r="I12" i="46"/>
  <c r="H12" i="46"/>
  <c r="K11" i="46"/>
  <c r="I11" i="46"/>
  <c r="H11" i="46"/>
  <c r="K10" i="46"/>
  <c r="I10" i="46"/>
  <c r="H10" i="46"/>
  <c r="K9" i="46"/>
  <c r="I9" i="46"/>
  <c r="H9" i="46" s="1"/>
  <c r="K8" i="46"/>
  <c r="I8" i="46"/>
  <c r="H8" i="46"/>
  <c r="P7" i="46"/>
  <c r="K7" i="46"/>
  <c r="I7" i="46"/>
  <c r="H7" i="46"/>
  <c r="K6" i="46"/>
  <c r="I6" i="46"/>
  <c r="H6" i="46" s="1"/>
  <c r="K5" i="46"/>
  <c r="I5" i="46"/>
  <c r="H5" i="46"/>
  <c r="E6" i="6" l="1"/>
  <c r="H20" i="47"/>
  <c r="H20" i="46"/>
  <c r="K6" i="41" l="1"/>
  <c r="K7" i="41"/>
  <c r="K8" i="41"/>
  <c r="K9" i="41"/>
  <c r="K5" i="41"/>
  <c r="K6" i="40"/>
  <c r="K7" i="40"/>
  <c r="K8" i="40"/>
  <c r="K9" i="40"/>
  <c r="K5" i="40"/>
  <c r="K6" i="39"/>
  <c r="K7" i="39"/>
  <c r="K8" i="39"/>
  <c r="K9" i="39"/>
  <c r="K5" i="39"/>
  <c r="J5" i="37"/>
  <c r="J6" i="41"/>
  <c r="J7" i="41"/>
  <c r="J8" i="41"/>
  <c r="J9" i="41"/>
  <c r="J5" i="41"/>
  <c r="J6" i="40"/>
  <c r="J7" i="40"/>
  <c r="J8" i="40"/>
  <c r="J9" i="40"/>
  <c r="J5" i="40"/>
  <c r="J6" i="39"/>
  <c r="J7" i="39"/>
  <c r="J8" i="39"/>
  <c r="J9" i="39"/>
  <c r="J5" i="39"/>
  <c r="M5" i="38"/>
  <c r="M6" i="38"/>
  <c r="N6" i="38"/>
  <c r="M7" i="38"/>
  <c r="N7" i="38"/>
  <c r="M8" i="38"/>
  <c r="N8" i="38"/>
  <c r="M9" i="38"/>
  <c r="N9" i="38"/>
  <c r="N5" i="38"/>
  <c r="I6" i="37"/>
  <c r="J6" i="37"/>
  <c r="I7" i="37"/>
  <c r="J7" i="37"/>
  <c r="I8" i="37"/>
  <c r="J8" i="37"/>
  <c r="I9" i="37"/>
  <c r="J9" i="37"/>
  <c r="I5" i="37"/>
  <c r="E1" i="45" l="1"/>
  <c r="F1" i="44"/>
  <c r="B5" i="41" l="1"/>
  <c r="B6" i="41"/>
  <c r="B7" i="41"/>
  <c r="B8" i="41"/>
  <c r="B9" i="41"/>
  <c r="B5" i="40"/>
  <c r="B6" i="40"/>
  <c r="B7" i="40"/>
  <c r="B8" i="40"/>
  <c r="B9" i="40"/>
  <c r="B5" i="39"/>
  <c r="B6" i="39"/>
  <c r="B7" i="39"/>
  <c r="B8" i="39"/>
  <c r="B9" i="39"/>
  <c r="B5" i="38"/>
  <c r="B6" i="38"/>
  <c r="B7" i="38"/>
  <c r="B8" i="38"/>
  <c r="B9" i="38"/>
  <c r="K10" i="39" l="1"/>
  <c r="N10" i="38" l="1"/>
  <c r="D9" i="6" s="1"/>
  <c r="M10" i="38"/>
  <c r="C9" i="6" s="1"/>
  <c r="K10" i="40"/>
  <c r="J10" i="37"/>
  <c r="D7" i="6" s="1"/>
  <c r="J10" i="41"/>
  <c r="I10" i="37"/>
  <c r="C7" i="6" s="1"/>
  <c r="K10" i="41"/>
  <c r="J10" i="40"/>
  <c r="J10" i="39"/>
  <c r="E10" i="6" s="1"/>
  <c r="E12" i="6" l="1"/>
  <c r="E9" i="6"/>
  <c r="E7" i="6"/>
  <c r="E11" i="6"/>
  <c r="G10" i="24" l="1"/>
  <c r="F10" i="24" l="1"/>
</calcChain>
</file>

<file path=xl/sharedStrings.xml><?xml version="1.0" encoding="utf-8"?>
<sst xmlns="http://schemas.openxmlformats.org/spreadsheetml/2006/main" count="340" uniqueCount="184">
  <si>
    <t>用途</t>
    <rPh sb="0" eb="2">
      <t>ヨウト</t>
    </rPh>
    <phoneticPr fontId="4"/>
  </si>
  <si>
    <t>助成対象経費
（税抜）</t>
    <rPh sb="0" eb="2">
      <t>ジョセイ</t>
    </rPh>
    <rPh sb="2" eb="4">
      <t>タイショウ</t>
    </rPh>
    <rPh sb="4" eb="6">
      <t>ケイヒ</t>
    </rPh>
    <rPh sb="8" eb="10">
      <t>ゼイヌキ</t>
    </rPh>
    <phoneticPr fontId="4"/>
  </si>
  <si>
    <t>数量</t>
    <rPh sb="0" eb="2">
      <t>スウリョウ</t>
    </rPh>
    <phoneticPr fontId="4"/>
  </si>
  <si>
    <t>単位</t>
    <rPh sb="0" eb="2">
      <t>タンイ</t>
    </rPh>
    <phoneticPr fontId="4"/>
  </si>
  <si>
    <t>業務内容</t>
    <rPh sb="0" eb="2">
      <t>ギョウム</t>
    </rPh>
    <rPh sb="2" eb="4">
      <t>ナイヨウ</t>
    </rPh>
    <phoneticPr fontId="4"/>
  </si>
  <si>
    <t>従事者名</t>
    <rPh sb="0" eb="3">
      <t>ジュウジシャ</t>
    </rPh>
    <rPh sb="3" eb="4">
      <t>メイ</t>
    </rPh>
    <phoneticPr fontId="4"/>
  </si>
  <si>
    <t>所属／役職</t>
    <rPh sb="0" eb="2">
      <t>ショゾク</t>
    </rPh>
    <rPh sb="3" eb="5">
      <t>ヤクショク</t>
    </rPh>
    <phoneticPr fontId="4"/>
  </si>
  <si>
    <t>購入</t>
    <rPh sb="0" eb="2">
      <t>コウニュウ</t>
    </rPh>
    <phoneticPr fontId="4"/>
  </si>
  <si>
    <t>取得理由</t>
    <rPh sb="0" eb="2">
      <t>シュトク</t>
    </rPh>
    <rPh sb="2" eb="4">
      <t>リユウ</t>
    </rPh>
    <phoneticPr fontId="4"/>
  </si>
  <si>
    <t>件名</t>
    <rPh sb="0" eb="2">
      <t>ケンメイ</t>
    </rPh>
    <phoneticPr fontId="4"/>
  </si>
  <si>
    <t>内容及び仕様</t>
    <rPh sb="0" eb="2">
      <t>ナイヨウ</t>
    </rPh>
    <rPh sb="2" eb="3">
      <t>オヨ</t>
    </rPh>
    <rPh sb="4" eb="6">
      <t>シヨウ</t>
    </rPh>
    <phoneticPr fontId="4"/>
  </si>
  <si>
    <t>品名</t>
    <rPh sb="0" eb="2">
      <t>ヒンメイ</t>
    </rPh>
    <phoneticPr fontId="4"/>
  </si>
  <si>
    <t>（単位：円）</t>
    <phoneticPr fontId="4"/>
  </si>
  <si>
    <t>（単位：円）</t>
    <phoneticPr fontId="4"/>
  </si>
  <si>
    <t>計</t>
    <rPh sb="0" eb="1">
      <t>ケイ</t>
    </rPh>
    <phoneticPr fontId="4"/>
  </si>
  <si>
    <t>費用内訳</t>
    <rPh sb="0" eb="2">
      <t>ヒヨウ</t>
    </rPh>
    <rPh sb="2" eb="4">
      <t>ウチワケ</t>
    </rPh>
    <phoneticPr fontId="4"/>
  </si>
  <si>
    <t>月</t>
    <rPh sb="0" eb="1">
      <t>ツキ</t>
    </rPh>
    <phoneticPr fontId="4"/>
  </si>
  <si>
    <t>目‐1</t>
    <rPh sb="0" eb="1">
      <t>モク</t>
    </rPh>
    <phoneticPr fontId="4"/>
  </si>
  <si>
    <t>目‐2</t>
    <rPh sb="0" eb="1">
      <t>モク</t>
    </rPh>
    <phoneticPr fontId="4"/>
  </si>
  <si>
    <t>目‐3</t>
    <rPh sb="0" eb="1">
      <t>モク</t>
    </rPh>
    <phoneticPr fontId="4"/>
  </si>
  <si>
    <t>目‐4</t>
    <rPh sb="0" eb="1">
      <t>モク</t>
    </rPh>
    <phoneticPr fontId="4"/>
  </si>
  <si>
    <t>※「助成対象経費（税抜き）」の欄には、消費税、振込手数料、通信費、光熱費等の間接経費を除いた額を入力してください。</t>
    <phoneticPr fontId="4"/>
  </si>
  <si>
    <t>経費項目</t>
    <rPh sb="0" eb="2">
      <t>ケイヒ</t>
    </rPh>
    <rPh sb="2" eb="4">
      <t>コウモク</t>
    </rPh>
    <phoneticPr fontId="4"/>
  </si>
  <si>
    <t>合計</t>
    <phoneticPr fontId="4"/>
  </si>
  <si>
    <t>助成事業に要する経費
（税込）</t>
    <rPh sb="12" eb="14">
      <t>ゼイコ</t>
    </rPh>
    <phoneticPr fontId="4"/>
  </si>
  <si>
    <t>外注・委託先</t>
    <rPh sb="0" eb="2">
      <t>ガイチュウ</t>
    </rPh>
    <rPh sb="3" eb="5">
      <t>イタク</t>
    </rPh>
    <rPh sb="5" eb="6">
      <t>サキ</t>
    </rPh>
    <phoneticPr fontId="4"/>
  </si>
  <si>
    <t>購入・依頼先</t>
    <rPh sb="0" eb="2">
      <t>コウニュウ</t>
    </rPh>
    <rPh sb="3" eb="6">
      <t>イライサキ</t>
    </rPh>
    <phoneticPr fontId="4"/>
  </si>
  <si>
    <t>●</t>
    <phoneticPr fontId="4"/>
  </si>
  <si>
    <t>販促方法</t>
    <rPh sb="0" eb="2">
      <t>ハンソク</t>
    </rPh>
    <rPh sb="2" eb="4">
      <t>ホウホウ</t>
    </rPh>
    <phoneticPr fontId="4"/>
  </si>
  <si>
    <t>内容及び仕様</t>
    <phoneticPr fontId="4"/>
  </si>
  <si>
    <t>依頼先
（支払い先）</t>
    <rPh sb="0" eb="3">
      <t>イライサキ</t>
    </rPh>
    <rPh sb="5" eb="7">
      <t>シハラ</t>
    </rPh>
    <rPh sb="8" eb="9">
      <t>サキ</t>
    </rPh>
    <phoneticPr fontId="4"/>
  </si>
  <si>
    <t>権利名称</t>
    <rPh sb="0" eb="4">
      <t>ケンリメイショウ</t>
    </rPh>
    <phoneticPr fontId="4"/>
  </si>
  <si>
    <t>単価
（税抜）</t>
    <rPh sb="0" eb="2">
      <t>タンカ</t>
    </rPh>
    <rPh sb="4" eb="6">
      <t>ゼイヌ</t>
    </rPh>
    <phoneticPr fontId="4"/>
  </si>
  <si>
    <t>経費番号</t>
    <phoneticPr fontId="4"/>
  </si>
  <si>
    <t>目‐5</t>
    <rPh sb="0" eb="1">
      <t>モク</t>
    </rPh>
    <phoneticPr fontId="4"/>
  </si>
  <si>
    <t>目‐6</t>
    <rPh sb="0" eb="1">
      <t>モク</t>
    </rPh>
    <phoneticPr fontId="4"/>
  </si>
  <si>
    <t>目‐7</t>
    <rPh sb="0" eb="1">
      <t>モク</t>
    </rPh>
    <phoneticPr fontId="4"/>
  </si>
  <si>
    <t>目‐8</t>
    <rPh sb="0" eb="1">
      <t>モク</t>
    </rPh>
    <phoneticPr fontId="4"/>
  </si>
  <si>
    <t>目‐9</t>
    <rPh sb="0" eb="1">
      <t>モク</t>
    </rPh>
    <phoneticPr fontId="4"/>
  </si>
  <si>
    <t>目‐10</t>
    <rPh sb="0" eb="1">
      <t>モク</t>
    </rPh>
    <phoneticPr fontId="4"/>
  </si>
  <si>
    <t>目‐11</t>
    <rPh sb="0" eb="1">
      <t>モク</t>
    </rPh>
    <phoneticPr fontId="4"/>
  </si>
  <si>
    <t>リース・レンタル</t>
    <phoneticPr fontId="4"/>
  </si>
  <si>
    <t>支払総括表（支払実績）</t>
    <phoneticPr fontId="4"/>
  </si>
  <si>
    <t>助成事業に要する経費
（A＋B）</t>
    <rPh sb="5" eb="6">
      <t>ヨウ</t>
    </rPh>
    <rPh sb="8" eb="10">
      <t>ケイヒ</t>
    </rPh>
    <phoneticPr fontId="4"/>
  </si>
  <si>
    <t>助成対象経費
（A）</t>
    <rPh sb="0" eb="2">
      <t>ジョセイ</t>
    </rPh>
    <rPh sb="2" eb="4">
      <t>タイショウ</t>
    </rPh>
    <rPh sb="4" eb="6">
      <t>ケイヒ</t>
    </rPh>
    <phoneticPr fontId="4"/>
  </si>
  <si>
    <t>対象外経費
（B）</t>
    <rPh sb="0" eb="3">
      <t>タイショウガイ</t>
    </rPh>
    <rPh sb="3" eb="5">
      <t>ケイヒ</t>
    </rPh>
    <phoneticPr fontId="4"/>
  </si>
  <si>
    <t>外注・委託費</t>
    <rPh sb="0" eb="2">
      <t>ガイチュウ</t>
    </rPh>
    <rPh sb="3" eb="6">
      <t>イタクヒ</t>
    </rPh>
    <phoneticPr fontId="4"/>
  </si>
  <si>
    <t>システム及び設備導入費</t>
    <rPh sb="4" eb="5">
      <t>オヨ</t>
    </rPh>
    <rPh sb="6" eb="8">
      <t>セツビ</t>
    </rPh>
    <rPh sb="8" eb="11">
      <t>ドウニュウヒ</t>
    </rPh>
    <phoneticPr fontId="4"/>
  </si>
  <si>
    <t>規格認証費</t>
    <rPh sb="0" eb="2">
      <t>キカク</t>
    </rPh>
    <rPh sb="2" eb="4">
      <t>ニンショウ</t>
    </rPh>
    <rPh sb="4" eb="5">
      <t>ヒ</t>
    </rPh>
    <phoneticPr fontId="4"/>
  </si>
  <si>
    <t>経費項目別支払明細表</t>
    <rPh sb="0" eb="4">
      <t>ケイヒコウモク</t>
    </rPh>
    <rPh sb="4" eb="5">
      <t>ベツ</t>
    </rPh>
    <rPh sb="5" eb="7">
      <t>シハラ</t>
    </rPh>
    <rPh sb="7" eb="9">
      <t>メイサイ</t>
    </rPh>
    <rPh sb="9" eb="10">
      <t>ヒョウ</t>
    </rPh>
    <phoneticPr fontId="4"/>
  </si>
  <si>
    <t>（単位：円）</t>
    <phoneticPr fontId="4"/>
  </si>
  <si>
    <t>※　助成金交付申請書の費用番号と照合できるように記載してください。</t>
    <rPh sb="2" eb="5">
      <t>ジョセイキン</t>
    </rPh>
    <rPh sb="5" eb="7">
      <t>コウフ</t>
    </rPh>
    <rPh sb="7" eb="10">
      <t>シンセイショ</t>
    </rPh>
    <rPh sb="11" eb="15">
      <t>ヒヨウバンゴウ</t>
    </rPh>
    <rPh sb="16" eb="18">
      <t>ショウゴウ</t>
    </rPh>
    <rPh sb="24" eb="26">
      <t>キサイ</t>
    </rPh>
    <phoneticPr fontId="4"/>
  </si>
  <si>
    <t>※　助成金交付申請書の費用番号と照合できるように記載してください。</t>
    <phoneticPr fontId="4"/>
  </si>
  <si>
    <t>経費番号</t>
    <rPh sb="0" eb="2">
      <t>ケイヒ</t>
    </rPh>
    <rPh sb="2" eb="4">
      <t>バンゴウ</t>
    </rPh>
    <phoneticPr fontId="4"/>
  </si>
  <si>
    <t xml:space="preserve">助成対象資産表（取得価格又は増加価格が50万円以上の財産） </t>
    <rPh sb="0" eb="4">
      <t>ジョセイタイショウ</t>
    </rPh>
    <rPh sb="4" eb="6">
      <t>シサン</t>
    </rPh>
    <rPh sb="6" eb="7">
      <t>ヒョウ</t>
    </rPh>
    <phoneticPr fontId="4"/>
  </si>
  <si>
    <t>有形固定資産</t>
    <rPh sb="0" eb="2">
      <t>ユウケイ</t>
    </rPh>
    <rPh sb="2" eb="4">
      <t>コテイ</t>
    </rPh>
    <rPh sb="4" eb="6">
      <t>シサン</t>
    </rPh>
    <phoneticPr fontId="4"/>
  </si>
  <si>
    <t>名称</t>
    <rPh sb="0" eb="2">
      <t>メイショウ</t>
    </rPh>
    <phoneticPr fontId="4"/>
  </si>
  <si>
    <t>取得年月</t>
    <rPh sb="0" eb="3">
      <t>シュトクネン</t>
    </rPh>
    <rPh sb="3" eb="4">
      <t>ツキ</t>
    </rPh>
    <phoneticPr fontId="4"/>
  </si>
  <si>
    <t>取得数</t>
    <rPh sb="0" eb="3">
      <t>シュトクスウ</t>
    </rPh>
    <phoneticPr fontId="4"/>
  </si>
  <si>
    <t>取得価格（円）</t>
    <rPh sb="0" eb="2">
      <t>シュトク</t>
    </rPh>
    <rPh sb="2" eb="4">
      <t>カカク</t>
    </rPh>
    <rPh sb="5" eb="6">
      <t>エン</t>
    </rPh>
    <phoneticPr fontId="4"/>
  </si>
  <si>
    <t>無形固定資産</t>
    <rPh sb="0" eb="2">
      <t>ムケイ</t>
    </rPh>
    <rPh sb="2" eb="4">
      <t>コテイ</t>
    </rPh>
    <rPh sb="4" eb="6">
      <t>シサン</t>
    </rPh>
    <phoneticPr fontId="4"/>
  </si>
  <si>
    <t>備考</t>
    <rPh sb="0" eb="2">
      <t>ビコウ</t>
    </rPh>
    <phoneticPr fontId="4"/>
  </si>
  <si>
    <t>整理番号</t>
    <rPh sb="0" eb="2">
      <t>セイリ</t>
    </rPh>
    <rPh sb="2" eb="4">
      <t>バンゴウ</t>
    </rPh>
    <phoneticPr fontId="4"/>
  </si>
  <si>
    <t>　　　　　理　　事　　長　　殿</t>
    <phoneticPr fontId="8"/>
  </si>
  <si>
    <t>〒</t>
    <phoneticPr fontId="4"/>
  </si>
  <si>
    <t>名称</t>
    <rPh sb="0" eb="2">
      <t>メイショウ</t>
    </rPh>
    <phoneticPr fontId="8"/>
  </si>
  <si>
    <t>円</t>
    <rPh sb="0" eb="1">
      <t>エン</t>
    </rPh>
    <phoneticPr fontId="4"/>
  </si>
  <si>
    <t>令和</t>
    <rPh sb="0" eb="2">
      <t>レイワ</t>
    </rPh>
    <phoneticPr fontId="4"/>
  </si>
  <si>
    <t>年</t>
    <rPh sb="0" eb="1">
      <t>ネン</t>
    </rPh>
    <phoneticPr fontId="4"/>
  </si>
  <si>
    <t>月</t>
    <rPh sb="0" eb="1">
      <t>ガツ</t>
    </rPh>
    <phoneticPr fontId="4"/>
  </si>
  <si>
    <t>　　　</t>
    <phoneticPr fontId="14"/>
  </si>
  <si>
    <t>　公益財団法人　東京都中小企業振興公社</t>
    <rPh sb="17" eb="19">
      <t>コウシャ</t>
    </rPh>
    <phoneticPr fontId="8"/>
  </si>
  <si>
    <t>所在地</t>
    <rPh sb="0" eb="3">
      <t>ショザイチ</t>
    </rPh>
    <phoneticPr fontId="8"/>
  </si>
  <si>
    <t>代表者氏名</t>
    <rPh sb="0" eb="3">
      <t>ダイヒョウシャ</t>
    </rPh>
    <rPh sb="3" eb="5">
      <t>シメイ</t>
    </rPh>
    <phoneticPr fontId="8"/>
  </si>
  <si>
    <t>記</t>
    <rPh sb="0" eb="1">
      <t>キ</t>
    </rPh>
    <phoneticPr fontId="4"/>
  </si>
  <si>
    <t>１.申請テーマ</t>
    <rPh sb="2" eb="4">
      <t>シンセイ</t>
    </rPh>
    <phoneticPr fontId="14"/>
  </si>
  <si>
    <t>２.助成予定額</t>
    <rPh sb="4" eb="6">
      <t>ヨテイ</t>
    </rPh>
    <rPh sb="6" eb="7">
      <t>ガク</t>
    </rPh>
    <phoneticPr fontId="14"/>
  </si>
  <si>
    <t>３.実績報告期間</t>
    <rPh sb="2" eb="4">
      <t>ジッセキ</t>
    </rPh>
    <rPh sb="4" eb="6">
      <t>ホウコク</t>
    </rPh>
    <rPh sb="6" eb="8">
      <t>キカン</t>
    </rPh>
    <phoneticPr fontId="14"/>
  </si>
  <si>
    <t>日</t>
    <rPh sb="0" eb="1">
      <t>ヒ</t>
    </rPh>
    <phoneticPr fontId="4"/>
  </si>
  <si>
    <t>から</t>
    <phoneticPr fontId="4"/>
  </si>
  <si>
    <t>まで</t>
    <phoneticPr fontId="4"/>
  </si>
  <si>
    <t>４.実施内容及び成果</t>
    <rPh sb="2" eb="4">
      <t>ジッシ</t>
    </rPh>
    <rPh sb="4" eb="6">
      <t>ナイヨウ</t>
    </rPh>
    <rPh sb="6" eb="7">
      <t>オヨ</t>
    </rPh>
    <rPh sb="8" eb="10">
      <t>セイカ</t>
    </rPh>
    <phoneticPr fontId="14"/>
  </si>
  <si>
    <t>別紙１のとおり</t>
    <rPh sb="0" eb="2">
      <t>ベッシ</t>
    </rPh>
    <phoneticPr fontId="4"/>
  </si>
  <si>
    <t>５.助成対象資産</t>
    <rPh sb="2" eb="4">
      <t>ジョセイ</t>
    </rPh>
    <rPh sb="4" eb="6">
      <t>タイショウ</t>
    </rPh>
    <rPh sb="6" eb="8">
      <t>シサン</t>
    </rPh>
    <phoneticPr fontId="14"/>
  </si>
  <si>
    <t>別紙２のとおり</t>
    <rPh sb="0" eb="2">
      <t>ベッシ</t>
    </rPh>
    <phoneticPr fontId="4"/>
  </si>
  <si>
    <t>６.支払実績</t>
    <rPh sb="2" eb="4">
      <t>シハライ</t>
    </rPh>
    <rPh sb="4" eb="6">
      <t>ジッセキ</t>
    </rPh>
    <phoneticPr fontId="14"/>
  </si>
  <si>
    <t>別紙３のとおり</t>
    <rPh sb="0" eb="2">
      <t>ベッシ</t>
    </rPh>
    <phoneticPr fontId="4"/>
  </si>
  <si>
    <t>７.その他提出資料</t>
    <rPh sb="4" eb="5">
      <t>ホカ</t>
    </rPh>
    <rPh sb="5" eb="7">
      <t>テイシュツ</t>
    </rPh>
    <rPh sb="7" eb="9">
      <t>シリョウ</t>
    </rPh>
    <phoneticPr fontId="14"/>
  </si>
  <si>
    <t>（2）助成事業の成果が確認できる資料の写し
　　　成果品の写真、購入品のカタログ、図面、報告書、情報システムの画面遷移図、調査・分析報告書等</t>
    <phoneticPr fontId="4"/>
  </si>
  <si>
    <t>NO</t>
    <phoneticPr fontId="14"/>
  </si>
  <si>
    <t>様式第６号（別紙1）</t>
    <rPh sb="0" eb="2">
      <t>ヨウシキ</t>
    </rPh>
    <rPh sb="2" eb="3">
      <t>ダイ</t>
    </rPh>
    <rPh sb="4" eb="5">
      <t>ゴウ</t>
    </rPh>
    <rPh sb="6" eb="8">
      <t>ベッシ</t>
    </rPh>
    <phoneticPr fontId="8"/>
  </si>
  <si>
    <t>１　助成事業の実施内容及び成果</t>
    <rPh sb="2" eb="4">
      <t>ジョセイ</t>
    </rPh>
    <rPh sb="4" eb="6">
      <t>ジギョウ</t>
    </rPh>
    <rPh sb="7" eb="9">
      <t>ジッシ</t>
    </rPh>
    <rPh sb="9" eb="11">
      <t>ナイヨウ</t>
    </rPh>
    <rPh sb="11" eb="12">
      <t>オヨ</t>
    </rPh>
    <rPh sb="13" eb="15">
      <t>セイカ</t>
    </rPh>
    <phoneticPr fontId="8"/>
  </si>
  <si>
    <t>実施
区分</t>
    <rPh sb="0" eb="2">
      <t>ジッシ</t>
    </rPh>
    <rPh sb="3" eb="5">
      <t>クブン</t>
    </rPh>
    <phoneticPr fontId="4"/>
  </si>
  <si>
    <t>詳細</t>
    <rPh sb="0" eb="2">
      <t>ショウサイ</t>
    </rPh>
    <phoneticPr fontId="14"/>
  </si>
  <si>
    <t>実施内容</t>
    <rPh sb="0" eb="2">
      <t>ジッシ</t>
    </rPh>
    <rPh sb="2" eb="4">
      <t>ナイヨウ</t>
    </rPh>
    <phoneticPr fontId="4"/>
  </si>
  <si>
    <t>実施期間</t>
    <rPh sb="0" eb="2">
      <t>ジッシ</t>
    </rPh>
    <rPh sb="2" eb="4">
      <t>キカン</t>
    </rPh>
    <phoneticPr fontId="4"/>
  </si>
  <si>
    <t>成果</t>
    <rPh sb="0" eb="2">
      <t>セイカ</t>
    </rPh>
    <phoneticPr fontId="14"/>
  </si>
  <si>
    <t>実施
項目</t>
    <rPh sb="0" eb="2">
      <t>ジッシ</t>
    </rPh>
    <rPh sb="3" eb="5">
      <t>コウモク</t>
    </rPh>
    <phoneticPr fontId="4"/>
  </si>
  <si>
    <t>事業者名（名称）</t>
    <rPh sb="0" eb="3">
      <t>ジギョウシャ</t>
    </rPh>
    <rPh sb="3" eb="4">
      <t>メイ</t>
    </rPh>
    <rPh sb="5" eb="7">
      <t>メイショウ</t>
    </rPh>
    <phoneticPr fontId="4"/>
  </si>
  <si>
    <t>２ 市場投入（ローンチ）状況</t>
    <rPh sb="2" eb="4">
      <t>シジョウ</t>
    </rPh>
    <rPh sb="4" eb="6">
      <t>トウニュウ</t>
    </rPh>
    <rPh sb="12" eb="14">
      <t>ジョウキョウ</t>
    </rPh>
    <phoneticPr fontId="8"/>
  </si>
  <si>
    <t>サービス利用者
（実施場所）</t>
    <rPh sb="4" eb="7">
      <t>リヨウシャ</t>
    </rPh>
    <rPh sb="9" eb="11">
      <t>ジッシ</t>
    </rPh>
    <rPh sb="11" eb="13">
      <t>バショ</t>
    </rPh>
    <phoneticPr fontId="4"/>
  </si>
  <si>
    <t>売上（円）</t>
    <rPh sb="0" eb="2">
      <t>ウリアゲ</t>
    </rPh>
    <rPh sb="3" eb="4">
      <t>エン</t>
    </rPh>
    <phoneticPr fontId="4"/>
  </si>
  <si>
    <t>顧客からの評価</t>
    <rPh sb="0" eb="2">
      <t>コキャク</t>
    </rPh>
    <rPh sb="5" eb="7">
      <t>ヒョウカ</t>
    </rPh>
    <phoneticPr fontId="14"/>
  </si>
  <si>
    <t>３ 支援終了後の展望</t>
    <rPh sb="2" eb="4">
      <t>シエン</t>
    </rPh>
    <rPh sb="4" eb="6">
      <t>シュウリョウ</t>
    </rPh>
    <rPh sb="6" eb="7">
      <t>ゴ</t>
    </rPh>
    <rPh sb="8" eb="10">
      <t>テンボウ</t>
    </rPh>
    <phoneticPr fontId="8"/>
  </si>
  <si>
    <t>４ 総評</t>
    <rPh sb="2" eb="4">
      <t>ソウヒョウ</t>
    </rPh>
    <phoneticPr fontId="8"/>
  </si>
  <si>
    <t>　今後の事業展望を記載してください。</t>
    <phoneticPr fontId="4"/>
  </si>
  <si>
    <t>様式第6号（別紙2）</t>
    <rPh sb="0" eb="2">
      <t>ヨウシキ</t>
    </rPh>
    <rPh sb="2" eb="3">
      <t>ダイ</t>
    </rPh>
    <rPh sb="4" eb="5">
      <t>ゴウ</t>
    </rPh>
    <rPh sb="6" eb="8">
      <t>ベッシ</t>
    </rPh>
    <phoneticPr fontId="4"/>
  </si>
  <si>
    <t>様式第6号（別紙3-1）</t>
    <rPh sb="0" eb="2">
      <t>ヨウシキ</t>
    </rPh>
    <rPh sb="2" eb="3">
      <t>ダイ</t>
    </rPh>
    <rPh sb="4" eb="5">
      <t>ゴウ</t>
    </rPh>
    <rPh sb="6" eb="8">
      <t>ベッシ</t>
    </rPh>
    <phoneticPr fontId="4"/>
  </si>
  <si>
    <t>様式第６号（別紙3-2）</t>
    <rPh sb="0" eb="2">
      <t>ヨウシキ</t>
    </rPh>
    <rPh sb="2" eb="3">
      <t>ダイ</t>
    </rPh>
    <rPh sb="4" eb="5">
      <t>ゴウ</t>
    </rPh>
    <rPh sb="6" eb="8">
      <t>ベッシ</t>
    </rPh>
    <phoneticPr fontId="4"/>
  </si>
  <si>
    <t>助成事業に要する経費</t>
    <phoneticPr fontId="4"/>
  </si>
  <si>
    <t>助成対象経費</t>
    <rPh sb="0" eb="2">
      <t>ジョセイ</t>
    </rPh>
    <rPh sb="2" eb="4">
      <t>タイショウ</t>
    </rPh>
    <rPh sb="4" eb="6">
      <t>ケイヒ</t>
    </rPh>
    <phoneticPr fontId="4"/>
  </si>
  <si>
    <t>その他助成対象外経費</t>
    <rPh sb="2" eb="3">
      <t>ホカ</t>
    </rPh>
    <rPh sb="3" eb="5">
      <t>ジョセイ</t>
    </rPh>
    <rPh sb="5" eb="7">
      <t>タイショウ</t>
    </rPh>
    <rPh sb="7" eb="8">
      <t>ガイ</t>
    </rPh>
    <rPh sb="8" eb="10">
      <t>ケイヒ</t>
    </rPh>
    <phoneticPr fontId="4"/>
  </si>
  <si>
    <t>日</t>
    <rPh sb="0" eb="1">
      <t>ニチ</t>
    </rPh>
    <phoneticPr fontId="4"/>
  </si>
  <si>
    <t>月</t>
    <rPh sb="0" eb="1">
      <t>ガツ</t>
    </rPh>
    <phoneticPr fontId="4"/>
  </si>
  <si>
    <t>年</t>
    <rPh sb="0" eb="1">
      <t>ネン</t>
    </rPh>
    <phoneticPr fontId="4"/>
  </si>
  <si>
    <t>令和</t>
    <rPh sb="0" eb="2">
      <t>レイワ</t>
    </rPh>
    <phoneticPr fontId="4"/>
  </si>
  <si>
    <t>提供開始日
（年月）</t>
    <rPh sb="0" eb="2">
      <t>テイキョウ</t>
    </rPh>
    <rPh sb="2" eb="4">
      <t>カイシ</t>
    </rPh>
    <rPh sb="4" eb="5">
      <t>ヒ</t>
    </rPh>
    <rPh sb="7" eb="8">
      <t>ネン</t>
    </rPh>
    <rPh sb="8" eb="9">
      <t>ツキ</t>
    </rPh>
    <phoneticPr fontId="4"/>
  </si>
  <si>
    <t>資金支援を受けた感想</t>
    <rPh sb="0" eb="2">
      <t>シキン</t>
    </rPh>
    <rPh sb="2" eb="4">
      <t>シエン</t>
    </rPh>
    <rPh sb="5" eb="6">
      <t>ウ</t>
    </rPh>
    <rPh sb="8" eb="10">
      <t>カンソウ</t>
    </rPh>
    <phoneticPr fontId="4"/>
  </si>
  <si>
    <t>※　行が足りない場合は、「計」の行を一度クリックした後、右クリックで「挿入」をクリックして追加してください。</t>
    <phoneticPr fontId="4"/>
  </si>
  <si>
    <t>様式第６号（第15条関係）</t>
    <phoneticPr fontId="8"/>
  </si>
  <si>
    <t>令和6年度　デジタル技術を活用した先進的サービス創出支援助成事業
実績報告書</t>
    <rPh sb="0" eb="2">
      <t>レイワ</t>
    </rPh>
    <rPh sb="3" eb="5">
      <t>ネンド</t>
    </rPh>
    <rPh sb="10" eb="12">
      <t>ギジュツ</t>
    </rPh>
    <rPh sb="26" eb="28">
      <t>シエン</t>
    </rPh>
    <rPh sb="28" eb="30">
      <t>ジョセイ</t>
    </rPh>
    <rPh sb="30" eb="32">
      <t>ジギョウ</t>
    </rPh>
    <rPh sb="33" eb="35">
      <t>ジッセキ</t>
    </rPh>
    <rPh sb="35" eb="38">
      <t>ホウコクショ</t>
    </rPh>
    <phoneticPr fontId="8"/>
  </si>
  <si>
    <t>　令和６年10月１日付６東中事経第1436号をもって交付決定の通知があった助成事業が完了したので、下記のとおり報告いたします。また、報告内容に虚偽がないことを誓約します。</t>
    <rPh sb="1" eb="3">
      <t>レイワ</t>
    </rPh>
    <phoneticPr fontId="4"/>
  </si>
  <si>
    <t>（1）助成事業の実施に係る経費確認書類の写し
　　　見積書、契約書（注文書・注文請書）、仕様書、納品書、検収書、請求書、振込控、預金通帳・当座勘定照合表、領収書等</t>
    <phoneticPr fontId="4"/>
  </si>
  <si>
    <t>資金支援（助成金）を受けた感想</t>
    <rPh sb="0" eb="4">
      <t>シキンシエン</t>
    </rPh>
    <rPh sb="5" eb="8">
      <t>ジョセイキン</t>
    </rPh>
    <rPh sb="10" eb="11">
      <t>ウ</t>
    </rPh>
    <rPh sb="13" eb="15">
      <t>カンソウ</t>
    </rPh>
    <phoneticPr fontId="4"/>
  </si>
  <si>
    <t>資金支援及び伴走型支援の感想を記載してください。</t>
    <rPh sb="0" eb="2">
      <t>シキン</t>
    </rPh>
    <rPh sb="6" eb="9">
      <t>バンソウガタ</t>
    </rPh>
    <rPh sb="9" eb="11">
      <t>シエン</t>
    </rPh>
    <phoneticPr fontId="4"/>
  </si>
  <si>
    <t>ソフトウェア</t>
  </si>
  <si>
    <t>特許権</t>
  </si>
  <si>
    <t>実用新案権</t>
  </si>
  <si>
    <t>意匠権</t>
  </si>
  <si>
    <t>商標権</t>
  </si>
  <si>
    <t>マーケティング調査委託費</t>
    <rPh sb="7" eb="12">
      <t>チョウサイタクヒ</t>
    </rPh>
    <phoneticPr fontId="4"/>
  </si>
  <si>
    <t>原材料・副資材費</t>
    <rPh sb="0" eb="3">
      <t>ゲンザイリョウ</t>
    </rPh>
    <rPh sb="4" eb="8">
      <t>フクシザイヒ</t>
    </rPh>
    <phoneticPr fontId="4"/>
  </si>
  <si>
    <t>直接人件費</t>
    <rPh sb="0" eb="5">
      <t>チョクセツジンケンヒ</t>
    </rPh>
    <phoneticPr fontId="4"/>
  </si>
  <si>
    <t>産業財産権出願費</t>
    <rPh sb="0" eb="8">
      <t>サンギョウザイサンケンシュツガンヒ</t>
    </rPh>
    <phoneticPr fontId="4"/>
  </si>
  <si>
    <t>販路開拓費</t>
    <rPh sb="0" eb="5">
      <t>ハンロカイタクヒ</t>
    </rPh>
    <phoneticPr fontId="4"/>
  </si>
  <si>
    <t>（単位：円）</t>
    <rPh sb="1" eb="3">
      <t>タンイ</t>
    </rPh>
    <rPh sb="4" eb="5">
      <t>エン</t>
    </rPh>
    <phoneticPr fontId="4"/>
  </si>
  <si>
    <t>番　号</t>
    <rPh sb="0" eb="1">
      <t>バン</t>
    </rPh>
    <rPh sb="2" eb="3">
      <t>ゴウ</t>
    </rPh>
    <phoneticPr fontId="4"/>
  </si>
  <si>
    <t>件　名</t>
    <rPh sb="0" eb="1">
      <t>ケン</t>
    </rPh>
    <rPh sb="2" eb="3">
      <t>メイ</t>
    </rPh>
    <phoneticPr fontId="4"/>
  </si>
  <si>
    <t>内　容
仕　様</t>
    <rPh sb="0" eb="1">
      <t>ウチ</t>
    </rPh>
    <rPh sb="2" eb="3">
      <t>カタチ</t>
    </rPh>
    <rPh sb="5" eb="6">
      <t>ツコウ</t>
    </rPh>
    <rPh sb="7" eb="8">
      <t>サマ</t>
    </rPh>
    <phoneticPr fontId="4"/>
  </si>
  <si>
    <t>用　途</t>
    <rPh sb="0" eb="1">
      <t>ヨウ</t>
    </rPh>
    <rPh sb="2" eb="3">
      <t>ト</t>
    </rPh>
    <phoneticPr fontId="4"/>
  </si>
  <si>
    <t>数量
(A)</t>
    <rPh sb="0" eb="1">
      <t>カズ</t>
    </rPh>
    <rPh sb="1" eb="2">
      <t>リョウ</t>
    </rPh>
    <phoneticPr fontId="4"/>
  </si>
  <si>
    <t>単価(B)
（税抜）</t>
    <rPh sb="0" eb="1">
      <t>タン</t>
    </rPh>
    <rPh sb="1" eb="2">
      <t>カ</t>
    </rPh>
    <phoneticPr fontId="4"/>
  </si>
  <si>
    <t>助成事業に
要する経費
（税込）</t>
    <rPh sb="0" eb="2">
      <t>ジョセイ</t>
    </rPh>
    <rPh sb="2" eb="4">
      <t>ジギョウ</t>
    </rPh>
    <rPh sb="6" eb="7">
      <t>ヨウ</t>
    </rPh>
    <phoneticPr fontId="4"/>
  </si>
  <si>
    <t>助成対象経費
(A)×(B)
（税抜）</t>
    <rPh sb="16" eb="18">
      <t>ゼイヌキ</t>
    </rPh>
    <phoneticPr fontId="4"/>
  </si>
  <si>
    <t>委託先</t>
    <rPh sb="0" eb="3">
      <t>イタクサキ</t>
    </rPh>
    <phoneticPr fontId="4"/>
  </si>
  <si>
    <t>列1</t>
    <phoneticPr fontId="4"/>
  </si>
  <si>
    <t>マ-1</t>
    <phoneticPr fontId="14"/>
  </si>
  <si>
    <t>マ-2</t>
  </si>
  <si>
    <t>マ-3</t>
  </si>
  <si>
    <t>マ-4</t>
  </si>
  <si>
    <t>マ-5</t>
  </si>
  <si>
    <t>マ-6</t>
  </si>
  <si>
    <t>マ-7</t>
  </si>
  <si>
    <t>マ-8</t>
  </si>
  <si>
    <t>マ-9</t>
  </si>
  <si>
    <t>マ-10</t>
  </si>
  <si>
    <t>マ-11</t>
  </si>
  <si>
    <t>マ-12</t>
  </si>
  <si>
    <t>マ-13</t>
  </si>
  <si>
    <t>マ-14</t>
  </si>
  <si>
    <t>マ-15</t>
  </si>
  <si>
    <t>様式第６号（別紙3-2）</t>
    <phoneticPr fontId="4"/>
  </si>
  <si>
    <t>（１）マーケティング調査委託費</t>
    <rPh sb="10" eb="14">
      <t>チョウサイタク</t>
    </rPh>
    <rPh sb="14" eb="15">
      <t>ヒ</t>
    </rPh>
    <phoneticPr fontId="4"/>
  </si>
  <si>
    <t>品　名</t>
    <rPh sb="0" eb="1">
      <t>ヒン</t>
    </rPh>
    <rPh sb="2" eb="3">
      <t>メイ</t>
    </rPh>
    <phoneticPr fontId="4"/>
  </si>
  <si>
    <t>仕　様</t>
    <rPh sb="0" eb="1">
      <t>ツコウ</t>
    </rPh>
    <rPh sb="2" eb="3">
      <t>サマ</t>
    </rPh>
    <phoneticPr fontId="4"/>
  </si>
  <si>
    <t>購入企業名</t>
    <rPh sb="0" eb="2">
      <t>コウニュウ</t>
    </rPh>
    <rPh sb="2" eb="4">
      <t>キギョウ</t>
    </rPh>
    <rPh sb="4" eb="5">
      <t>メイ</t>
    </rPh>
    <phoneticPr fontId="4"/>
  </si>
  <si>
    <t>（3）外注・委託費</t>
    <rPh sb="3" eb="5">
      <t>ガイチュウ</t>
    </rPh>
    <rPh sb="6" eb="8">
      <t>イタク</t>
    </rPh>
    <rPh sb="8" eb="9">
      <t>ヒ</t>
    </rPh>
    <phoneticPr fontId="4"/>
  </si>
  <si>
    <t>（4）直接人件費</t>
    <rPh sb="3" eb="5">
      <t>チョクセツ</t>
    </rPh>
    <rPh sb="5" eb="8">
      <t>ジンケンヒ</t>
    </rPh>
    <phoneticPr fontId="4"/>
  </si>
  <si>
    <t>(2) 原材料・副資材費</t>
    <phoneticPr fontId="4"/>
  </si>
  <si>
    <t>外-1</t>
    <rPh sb="0" eb="1">
      <t>ガイ</t>
    </rPh>
    <phoneticPr fontId="4"/>
  </si>
  <si>
    <t>外-2</t>
    <rPh sb="0" eb="1">
      <t>ガイ</t>
    </rPh>
    <phoneticPr fontId="4"/>
  </si>
  <si>
    <t>外-3</t>
    <rPh sb="0" eb="1">
      <t>ガイ</t>
    </rPh>
    <phoneticPr fontId="4"/>
  </si>
  <si>
    <t>外-4</t>
    <rPh sb="0" eb="1">
      <t>ガイ</t>
    </rPh>
    <phoneticPr fontId="4"/>
  </si>
  <si>
    <t>外-5</t>
    <rPh sb="0" eb="1">
      <t>ガイ</t>
    </rPh>
    <phoneticPr fontId="4"/>
  </si>
  <si>
    <t>人-1</t>
    <rPh sb="0" eb="1">
      <t>ヒト</t>
    </rPh>
    <phoneticPr fontId="4"/>
  </si>
  <si>
    <t>人-2</t>
    <rPh sb="0" eb="1">
      <t>ヒト</t>
    </rPh>
    <phoneticPr fontId="4"/>
  </si>
  <si>
    <t>人-3</t>
    <rPh sb="0" eb="1">
      <t>ヒト</t>
    </rPh>
    <phoneticPr fontId="4"/>
  </si>
  <si>
    <t>人-4</t>
    <rPh sb="0" eb="1">
      <t>ヒト</t>
    </rPh>
    <phoneticPr fontId="4"/>
  </si>
  <si>
    <t>人-5</t>
    <rPh sb="0" eb="1">
      <t>ヒト</t>
    </rPh>
    <phoneticPr fontId="4"/>
  </si>
  <si>
    <t>（8）販路開拓費</t>
    <rPh sb="3" eb="8">
      <t>ハンロカイタクヒ</t>
    </rPh>
    <phoneticPr fontId="4"/>
  </si>
  <si>
    <t>（7）産業財産権出願費</t>
    <rPh sb="3" eb="5">
      <t>サンギョウ</t>
    </rPh>
    <rPh sb="5" eb="8">
      <t>ザイサンケン</t>
    </rPh>
    <rPh sb="8" eb="10">
      <t>シュツガン</t>
    </rPh>
    <rPh sb="10" eb="11">
      <t>ヒ</t>
    </rPh>
    <phoneticPr fontId="4"/>
  </si>
  <si>
    <t>（6）規格認証費</t>
    <rPh sb="3" eb="5">
      <t>キカク</t>
    </rPh>
    <rPh sb="5" eb="7">
      <t>ニンショウ</t>
    </rPh>
    <rPh sb="7" eb="8">
      <t>ヒ</t>
    </rPh>
    <phoneticPr fontId="4"/>
  </si>
  <si>
    <t>（5）システム及び設備導入費</t>
    <rPh sb="7" eb="8">
      <t>オヨ</t>
    </rPh>
    <rPh sb="9" eb="11">
      <t>セツビ</t>
    </rPh>
    <rPh sb="11" eb="13">
      <t>ドウニュウ</t>
    </rPh>
    <rPh sb="13" eb="14">
      <t>ヒ</t>
    </rPh>
    <phoneticPr fontId="4"/>
  </si>
  <si>
    <t>月</t>
    <rPh sb="0" eb="1">
      <t>ツキ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</si>
</sst>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Red]\(#,##0\)"/>
    <numFmt numFmtId="177" formatCode="&quot;チ&quot;\-General"/>
    <numFmt numFmtId="178" formatCode="&quot;ガ&quot;\-General"/>
    <numFmt numFmtId="179" formatCode="&quot;シ&quot;\-General"/>
    <numFmt numFmtId="180" formatCode="&quot;ハ&quot;\-General"/>
    <numFmt numFmtId="181" formatCode="&quot;キ&quot;\-General"/>
    <numFmt numFmtId="182" formatCode="&quot;サ&quot;\-General"/>
    <numFmt numFmtId="183" formatCode="#,##0.0_ ;[Red]\-#,##0.0\ "/>
    <numFmt numFmtId="184" formatCode="yyyy&quot;年&quot;m&quot;月&quot;;@"/>
    <numFmt numFmtId="185" formatCode="&quot;原&quot;\-General"/>
    <numFmt numFmtId="186" formatCode="0_);[Red]\(0\)"/>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0.5"/>
      <name val="Meiryo UI"/>
      <family val="3"/>
      <charset val="128"/>
    </font>
    <font>
      <sz val="6"/>
      <name val="ＭＳ Ｐゴシック"/>
      <family val="3"/>
      <charset val="128"/>
      <scheme val="minor"/>
    </font>
    <font>
      <sz val="10"/>
      <name val="Meiryo UI"/>
      <family val="3"/>
      <charset val="128"/>
    </font>
    <font>
      <sz val="10.5"/>
      <color theme="1"/>
      <name val="Meiryo UI"/>
      <family val="3"/>
      <charset val="128"/>
    </font>
    <font>
      <b/>
      <sz val="14"/>
      <color theme="1"/>
      <name val="Meiryo UI"/>
      <family val="3"/>
      <charset val="128"/>
    </font>
    <font>
      <b/>
      <sz val="12"/>
      <name val="Meiryo UI"/>
      <family val="3"/>
      <charset val="128"/>
    </font>
    <font>
      <sz val="12"/>
      <name val="Meiryo UI"/>
      <family val="3"/>
      <charset val="128"/>
    </font>
    <font>
      <sz val="6"/>
      <name val="ＭＳ Ｐゴシック"/>
      <family val="2"/>
      <charset val="128"/>
      <scheme val="minor"/>
    </font>
    <font>
      <b/>
      <sz val="10"/>
      <name val="Meiryo UI"/>
      <family val="3"/>
      <charset val="128"/>
    </font>
    <font>
      <b/>
      <sz val="11"/>
      <color theme="1"/>
      <name val="Meiryo UI"/>
      <family val="3"/>
      <charset val="128"/>
    </font>
    <font>
      <sz val="10"/>
      <color theme="1"/>
      <name val="Meiryo UI"/>
      <family val="3"/>
      <charset val="128"/>
    </font>
    <font>
      <sz val="9"/>
      <name val="Meiryo UI"/>
      <family val="3"/>
      <charset val="128"/>
    </font>
    <font>
      <b/>
      <sz val="12"/>
      <color theme="1"/>
      <name val="Meiryo UI"/>
      <family val="3"/>
      <charset val="128"/>
    </font>
    <font>
      <sz val="9"/>
      <color theme="1"/>
      <name val="Meiryo UI"/>
      <family val="3"/>
      <charset val="128"/>
    </font>
    <font>
      <sz val="12"/>
      <color theme="1"/>
      <name val="Meiryo UI"/>
      <family val="3"/>
      <charset val="128"/>
    </font>
    <font>
      <sz val="11"/>
      <name val="Meiryo UI"/>
      <family val="3"/>
      <charset val="128"/>
    </font>
    <font>
      <b/>
      <sz val="11"/>
      <name val="Meiryo UI"/>
      <family val="3"/>
      <charset val="128"/>
    </font>
    <font>
      <b/>
      <sz val="10"/>
      <color rgb="FF0070C0"/>
      <name val="Meiryo UI"/>
      <family val="3"/>
      <charset val="128"/>
    </font>
    <font>
      <sz val="10"/>
      <color rgb="FF0070C0"/>
      <name val="Meiryo UI"/>
      <family val="3"/>
      <charset val="128"/>
    </font>
    <font>
      <sz val="10"/>
      <color rgb="FF000000"/>
      <name val="Meiryo UI"/>
      <family val="3"/>
      <charset val="128"/>
    </font>
    <font>
      <b/>
      <sz val="9"/>
      <color theme="1"/>
      <name val="Meiryo UI"/>
      <family val="3"/>
      <charset val="128"/>
    </font>
    <font>
      <b/>
      <sz val="10"/>
      <color theme="1"/>
      <name val="Meiryo UI"/>
      <family val="3"/>
      <charset val="128"/>
    </font>
    <font>
      <sz val="11"/>
      <color theme="1"/>
      <name val="Meiryo UI"/>
      <family val="3"/>
      <charset val="128"/>
    </font>
    <font>
      <sz val="11"/>
      <color theme="1"/>
      <name val="ＭＳ Ｐゴシック"/>
      <family val="3"/>
      <charset val="128"/>
    </font>
    <font>
      <u/>
      <sz val="11"/>
      <color theme="10"/>
      <name val="ＭＳ Ｐゴシック"/>
      <family val="3"/>
      <charset val="128"/>
    </font>
    <font>
      <sz val="10"/>
      <name val="ＭＳ Ｐゴシック"/>
      <family val="3"/>
      <charset val="128"/>
    </font>
    <font>
      <b/>
      <sz val="10"/>
      <name val="ＭＳ Ｐゴシック"/>
      <family val="3"/>
      <charset val="128"/>
    </font>
    <font>
      <sz val="11"/>
      <color indexed="8"/>
      <name val="ＭＳ Ｐゴシック"/>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2F2F2"/>
        <bgColor indexed="64"/>
      </patternFill>
    </fill>
    <fill>
      <patternFill patternType="solid">
        <fgColor rgb="FFFEF9D6"/>
        <bgColor indexed="64"/>
      </patternFill>
    </fill>
    <fill>
      <patternFill patternType="solid">
        <fgColor theme="0"/>
        <bgColor indexed="64"/>
      </patternFill>
    </fill>
    <fill>
      <patternFill patternType="solid">
        <fgColor theme="4" tint="0.79998168889431442"/>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top style="double">
        <color indexed="64"/>
      </top>
      <bottom/>
      <diagonal style="thin">
        <color indexed="64"/>
      </diagonal>
    </border>
    <border>
      <left style="hair">
        <color indexed="64"/>
      </left>
      <right style="thin">
        <color indexed="64"/>
      </right>
      <top/>
      <bottom/>
      <diagonal/>
    </border>
    <border>
      <left style="hair">
        <color indexed="64"/>
      </left>
      <right style="thin">
        <color indexed="64"/>
      </right>
      <top style="thin">
        <color indexed="64"/>
      </top>
      <bottom/>
      <diagonal/>
    </border>
    <border diagonalUp="1">
      <left style="hair">
        <color indexed="64"/>
      </left>
      <right style="thin">
        <color indexed="64"/>
      </right>
      <top style="double">
        <color indexed="64"/>
      </top>
      <bottom/>
      <diagonal style="thin">
        <color indexed="64"/>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hair">
        <color indexed="64"/>
      </left>
      <right/>
      <top/>
      <bottom/>
      <diagonal/>
    </border>
    <border>
      <left/>
      <right style="thin">
        <color theme="0"/>
      </right>
      <top style="thin">
        <color theme="0"/>
      </top>
      <bottom style="thin">
        <color theme="0"/>
      </bottom>
      <diagonal/>
    </border>
    <border>
      <left style="thin">
        <color theme="0" tint="-0.14996795556505021"/>
      </left>
      <right style="thin">
        <color theme="0" tint="-0.14996795556505021"/>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auto="1"/>
      </right>
      <top style="thin">
        <color indexed="64"/>
      </top>
      <bottom style="thin">
        <color indexed="64"/>
      </bottom>
      <diagonal style="thin">
        <color indexed="64"/>
      </diagonal>
    </border>
  </borders>
  <cellStyleXfs count="9">
    <xf numFmtId="0" fontId="0" fillId="0" borderId="0">
      <alignment vertical="center"/>
    </xf>
    <xf numFmtId="0" fontId="3" fillId="0" borderId="0"/>
    <xf numFmtId="38" fontId="3" fillId="0" borderId="0" applyFont="0" applyFill="0" applyBorder="0" applyAlignment="0" applyProtection="0">
      <alignment vertical="center"/>
    </xf>
    <xf numFmtId="0" fontId="6" fillId="0" borderId="0">
      <alignment vertical="center"/>
    </xf>
    <xf numFmtId="0" fontId="2" fillId="0" borderId="0">
      <alignment vertical="center"/>
    </xf>
    <xf numFmtId="0" fontId="31"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34" fillId="0" borderId="0" applyFont="0" applyFill="0" applyBorder="0" applyAlignment="0" applyProtection="0">
      <alignment vertical="center"/>
    </xf>
  </cellStyleXfs>
  <cellXfs count="278">
    <xf numFmtId="0" fontId="0" fillId="0" borderId="0" xfId="0">
      <alignment vertical="center"/>
    </xf>
    <xf numFmtId="0" fontId="5" fillId="0" borderId="0" xfId="0" applyFont="1">
      <alignment vertical="center"/>
    </xf>
    <xf numFmtId="0" fontId="0" fillId="0" borderId="0" xfId="0" applyAlignment="1">
      <alignment horizontal="center" vertical="center"/>
    </xf>
    <xf numFmtId="0" fontId="7" fillId="0" borderId="0" xfId="3" applyFont="1" applyAlignment="1" applyProtection="1">
      <alignment vertical="center"/>
    </xf>
    <xf numFmtId="0" fontId="9" fillId="0" borderId="0" xfId="4" applyFont="1" applyProtection="1">
      <alignment vertical="center"/>
    </xf>
    <xf numFmtId="0" fontId="9" fillId="0" borderId="0" xfId="4" applyFont="1" applyFill="1" applyBorder="1" applyAlignment="1" applyProtection="1">
      <alignment vertical="center"/>
    </xf>
    <xf numFmtId="0" fontId="9" fillId="0" borderId="0" xfId="4" applyFont="1" applyProtection="1">
      <alignment vertical="center"/>
      <protection locked="0"/>
    </xf>
    <xf numFmtId="0" fontId="7" fillId="0" borderId="20" xfId="3" applyFont="1" applyFill="1" applyBorder="1" applyAlignment="1" applyProtection="1">
      <alignment vertical="center" wrapText="1"/>
    </xf>
    <xf numFmtId="0" fontId="9" fillId="0" borderId="0" xfId="4" applyFont="1" applyFill="1" applyProtection="1">
      <alignment vertical="center"/>
    </xf>
    <xf numFmtId="0" fontId="7" fillId="0" borderId="0" xfId="3" applyFont="1" applyAlignment="1" applyProtection="1">
      <alignment vertical="center" shrinkToFit="1"/>
      <protection locked="0"/>
    </xf>
    <xf numFmtId="0" fontId="12" fillId="0" borderId="0" xfId="3" applyFont="1" applyAlignment="1" applyProtection="1">
      <alignment vertical="center"/>
    </xf>
    <xf numFmtId="0" fontId="13" fillId="0" borderId="0" xfId="3" applyFont="1" applyAlignment="1" applyProtection="1">
      <alignment horizontal="center" vertical="center"/>
    </xf>
    <xf numFmtId="0" fontId="12" fillId="0" borderId="0" xfId="4" applyFont="1" applyAlignment="1" applyProtection="1">
      <alignment vertical="center"/>
    </xf>
    <xf numFmtId="0" fontId="15" fillId="0" borderId="0" xfId="4" applyFont="1" applyAlignment="1" applyProtection="1">
      <alignment vertical="center"/>
    </xf>
    <xf numFmtId="0" fontId="9" fillId="0" borderId="0" xfId="4" applyFont="1" applyAlignment="1" applyProtection="1">
      <alignment vertical="center"/>
    </xf>
    <xf numFmtId="0" fontId="9" fillId="0" borderId="0" xfId="4" applyFont="1" applyAlignment="1" applyProtection="1">
      <alignment vertical="center"/>
      <protection locked="0"/>
    </xf>
    <xf numFmtId="0" fontId="17" fillId="0" borderId="0" xfId="3" applyFont="1" applyFill="1" applyBorder="1" applyAlignment="1">
      <alignment vertical="center"/>
    </xf>
    <xf numFmtId="0" fontId="18" fillId="0" borderId="0" xfId="4" applyFont="1" applyFill="1" applyBorder="1" applyAlignment="1" applyProtection="1">
      <alignment horizontal="left" vertical="center" wrapText="1"/>
    </xf>
    <xf numFmtId="0" fontId="9" fillId="0" borderId="0" xfId="4" applyFont="1" applyFill="1" applyBorder="1" applyProtection="1">
      <alignment vertical="center"/>
      <protection locked="0"/>
    </xf>
    <xf numFmtId="0" fontId="9" fillId="0" borderId="0" xfId="4" applyFont="1" applyBorder="1" applyProtection="1">
      <alignment vertical="center"/>
      <protection locked="0"/>
    </xf>
    <xf numFmtId="0" fontId="12" fillId="0" borderId="0" xfId="4" applyFont="1" applyBorder="1" applyAlignment="1" applyProtection="1">
      <alignment vertical="center"/>
    </xf>
    <xf numFmtId="0" fontId="9" fillId="0" borderId="0" xfId="4" applyFont="1" applyFill="1" applyBorder="1" applyAlignment="1" applyProtection="1">
      <alignment vertical="center" wrapText="1"/>
    </xf>
    <xf numFmtId="0" fontId="9" fillId="0" borderId="0" xfId="4" applyFont="1" applyFill="1">
      <alignment vertical="center"/>
    </xf>
    <xf numFmtId="0" fontId="19" fillId="0" borderId="0" xfId="4" applyFont="1" applyBorder="1" applyAlignment="1" applyProtection="1">
      <alignment vertical="center"/>
    </xf>
    <xf numFmtId="0" fontId="13" fillId="4" borderId="2" xfId="4" applyFont="1" applyFill="1" applyBorder="1" applyAlignment="1" applyProtection="1">
      <alignment horizontal="center" vertical="center"/>
    </xf>
    <xf numFmtId="0" fontId="17" fillId="0" borderId="0" xfId="3" applyFont="1" applyFill="1" applyBorder="1" applyAlignment="1" applyProtection="1">
      <alignment horizontal="center" vertical="center"/>
    </xf>
    <xf numFmtId="0" fontId="9" fillId="0" borderId="0" xfId="3" applyFont="1" applyFill="1" applyBorder="1" applyAlignment="1" applyProtection="1">
      <alignment horizontal="center" vertical="center"/>
    </xf>
    <xf numFmtId="0" fontId="9" fillId="0" borderId="0" xfId="4" applyFont="1" applyFill="1" applyBorder="1">
      <alignment vertical="center"/>
    </xf>
    <xf numFmtId="0" fontId="9" fillId="0" borderId="0" xfId="3" applyFont="1" applyFill="1" applyBorder="1" applyAlignment="1" applyProtection="1">
      <alignment vertical="top"/>
    </xf>
    <xf numFmtId="0" fontId="9" fillId="0" borderId="0" xfId="3" applyFont="1" applyFill="1" applyBorder="1" applyAlignment="1" applyProtection="1">
      <alignment vertical="top" wrapText="1"/>
    </xf>
    <xf numFmtId="0" fontId="9" fillId="0" borderId="0" xfId="3" applyFont="1" applyFill="1" applyBorder="1" applyAlignment="1" applyProtection="1">
      <alignment horizontal="left" vertical="center"/>
    </xf>
    <xf numFmtId="0" fontId="15" fillId="0" borderId="0" xfId="4" applyFont="1" applyFill="1" applyBorder="1" applyAlignment="1" applyProtection="1">
      <alignment vertical="center"/>
    </xf>
    <xf numFmtId="0" fontId="9" fillId="0" borderId="0" xfId="4" applyFont="1" applyFill="1" applyBorder="1" applyProtection="1">
      <alignment vertical="center"/>
    </xf>
    <xf numFmtId="38" fontId="9" fillId="0" borderId="0" xfId="4" applyNumberFormat="1" applyFont="1" applyFill="1" applyBorder="1" applyAlignment="1" applyProtection="1">
      <alignment vertical="center"/>
    </xf>
    <xf numFmtId="0" fontId="9" fillId="0" borderId="0" xfId="4" applyFont="1" applyBorder="1" applyProtection="1">
      <alignment vertical="center"/>
    </xf>
    <xf numFmtId="0" fontId="9" fillId="0" borderId="0" xfId="4" applyFont="1">
      <alignment vertical="center"/>
    </xf>
    <xf numFmtId="0" fontId="9" fillId="0" borderId="0" xfId="4" applyFont="1" applyFill="1" applyBorder="1" applyAlignment="1">
      <alignment vertical="center" wrapText="1"/>
    </xf>
    <xf numFmtId="0" fontId="7" fillId="0" borderId="2" xfId="3" applyFont="1" applyFill="1" applyBorder="1" applyAlignment="1" applyProtection="1">
      <alignment horizontal="center" vertical="center" shrinkToFit="1"/>
      <protection locked="0"/>
    </xf>
    <xf numFmtId="0" fontId="13" fillId="0" borderId="0" xfId="4" applyFont="1" applyFill="1" applyBorder="1" applyAlignment="1" applyProtection="1">
      <alignment vertical="center" wrapText="1"/>
    </xf>
    <xf numFmtId="38" fontId="13" fillId="0" borderId="0" xfId="2" applyFont="1" applyFill="1" applyBorder="1" applyAlignment="1" applyProtection="1">
      <alignment vertical="center"/>
    </xf>
    <xf numFmtId="0" fontId="18" fillId="0" borderId="0" xfId="4" applyFont="1" applyFill="1" applyBorder="1" applyAlignment="1" applyProtection="1">
      <alignment vertical="center" wrapText="1"/>
    </xf>
    <xf numFmtId="0" fontId="13" fillId="0" borderId="0" xfId="4" applyFont="1" applyFill="1" applyBorder="1" applyAlignment="1" applyProtection="1">
      <alignment horizontal="center" vertical="center"/>
    </xf>
    <xf numFmtId="0" fontId="9" fillId="0" borderId="0" xfId="4" applyNumberFormat="1" applyFont="1" applyFill="1" applyBorder="1" applyAlignment="1" applyProtection="1">
      <alignment horizontal="right" vertical="center"/>
    </xf>
    <xf numFmtId="0" fontId="23" fillId="0" borderId="0" xfId="0" applyFont="1" applyProtection="1">
      <alignment vertical="center"/>
    </xf>
    <xf numFmtId="0" fontId="22" fillId="0" borderId="0" xfId="0" applyFont="1" applyProtection="1">
      <alignment vertical="center"/>
    </xf>
    <xf numFmtId="0" fontId="22" fillId="0" borderId="0" xfId="0" applyFont="1">
      <alignment vertical="center"/>
    </xf>
    <xf numFmtId="0" fontId="9" fillId="0" borderId="9"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0" xfId="0" applyFont="1" applyAlignment="1" applyProtection="1">
      <alignment horizontal="right" vertical="center"/>
    </xf>
    <xf numFmtId="0" fontId="22" fillId="4" borderId="2" xfId="0" applyFont="1" applyFill="1" applyBorder="1" applyAlignment="1" applyProtection="1">
      <alignment horizontal="center" vertical="center" wrapText="1"/>
    </xf>
    <xf numFmtId="0" fontId="22" fillId="0" borderId="2" xfId="0" applyFont="1" applyFill="1" applyBorder="1" applyAlignment="1" applyProtection="1">
      <alignment horizontal="center" vertical="center" wrapText="1"/>
    </xf>
    <xf numFmtId="0" fontId="22" fillId="2" borderId="2" xfId="0" applyFont="1" applyFill="1" applyBorder="1" applyAlignment="1" applyProtection="1">
      <alignment horizontal="center" vertical="center" wrapText="1"/>
    </xf>
    <xf numFmtId="176" fontId="9" fillId="2" borderId="2" xfId="0" applyNumberFormat="1" applyFont="1" applyFill="1" applyBorder="1" applyAlignment="1" applyProtection="1">
      <alignment horizontal="right" vertical="center" shrinkToFit="1"/>
    </xf>
    <xf numFmtId="0" fontId="22" fillId="0" borderId="2" xfId="0" applyFont="1" applyFill="1" applyBorder="1" applyAlignment="1" applyProtection="1">
      <alignment horizontal="center" vertical="center" shrinkToFit="1"/>
    </xf>
    <xf numFmtId="0" fontId="22" fillId="0" borderId="0" xfId="0" applyFont="1" applyAlignment="1">
      <alignment vertical="center" textRotation="255"/>
    </xf>
    <xf numFmtId="0" fontId="9" fillId="4" borderId="2" xfId="0" applyFont="1" applyFill="1" applyBorder="1" applyAlignment="1" applyProtection="1">
      <alignment horizontal="center" vertical="center" wrapText="1"/>
    </xf>
    <xf numFmtId="0" fontId="24" fillId="5" borderId="2" xfId="0" applyFont="1" applyFill="1" applyBorder="1" applyAlignment="1">
      <alignment horizontal="center" vertical="center" wrapText="1"/>
    </xf>
    <xf numFmtId="55" fontId="25" fillId="5" borderId="2" xfId="0" applyNumberFormat="1" applyFont="1" applyFill="1" applyBorder="1" applyAlignment="1">
      <alignment horizontal="center" vertical="center" wrapText="1"/>
    </xf>
    <xf numFmtId="0" fontId="25" fillId="5" borderId="2" xfId="0" applyFont="1" applyFill="1" applyBorder="1" applyAlignment="1">
      <alignment horizontal="center" vertical="center" wrapText="1"/>
    </xf>
    <xf numFmtId="0" fontId="24" fillId="0" borderId="2" xfId="0" applyFont="1" applyBorder="1" applyAlignment="1">
      <alignment horizontal="center" vertical="center" wrapText="1"/>
    </xf>
    <xf numFmtId="55" fontId="25" fillId="0" borderId="2" xfId="0" applyNumberFormat="1" applyFont="1" applyBorder="1" applyAlignment="1">
      <alignment horizontal="center" vertical="center" wrapText="1"/>
    </xf>
    <xf numFmtId="0" fontId="25" fillId="0" borderId="2" xfId="0" applyFont="1" applyBorder="1" applyAlignment="1">
      <alignment horizontal="center" vertical="center" wrapText="1"/>
    </xf>
    <xf numFmtId="0" fontId="26" fillId="5" borderId="2" xfId="0" applyFont="1" applyFill="1" applyBorder="1" applyAlignment="1">
      <alignment horizontal="center" vertical="center" wrapText="1"/>
    </xf>
    <xf numFmtId="55" fontId="26" fillId="5" borderId="2" xfId="0" applyNumberFormat="1" applyFont="1" applyFill="1" applyBorder="1" applyAlignment="1">
      <alignment horizontal="center" vertical="center" wrapText="1"/>
    </xf>
    <xf numFmtId="0" fontId="9" fillId="2" borderId="6"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22" fillId="2" borderId="2" xfId="0" applyFont="1" applyFill="1" applyBorder="1" applyAlignment="1">
      <alignment horizontal="center" vertical="center"/>
    </xf>
    <xf numFmtId="176" fontId="9" fillId="2" borderId="4" xfId="0" applyNumberFormat="1" applyFont="1" applyFill="1" applyBorder="1" applyAlignment="1" applyProtection="1">
      <alignment horizontal="right" vertical="center" shrinkToFit="1"/>
    </xf>
    <xf numFmtId="0" fontId="22" fillId="0" borderId="2" xfId="0" applyFont="1" applyBorder="1">
      <alignment vertical="center"/>
    </xf>
    <xf numFmtId="0" fontId="22" fillId="2" borderId="2" xfId="0" applyFont="1" applyFill="1" applyBorder="1" applyAlignment="1" applyProtection="1">
      <alignment horizontal="center" vertical="center" shrinkToFit="1"/>
    </xf>
    <xf numFmtId="0" fontId="22" fillId="2" borderId="2" xfId="0" applyFont="1" applyFill="1" applyBorder="1" applyAlignment="1" applyProtection="1">
      <alignment horizontal="center" vertical="center" wrapText="1" shrinkToFit="1"/>
    </xf>
    <xf numFmtId="0" fontId="22" fillId="2" borderId="1" xfId="0" applyFont="1" applyFill="1" applyBorder="1" applyAlignment="1" applyProtection="1">
      <alignment horizontal="center" vertical="center" shrinkToFit="1"/>
    </xf>
    <xf numFmtId="176" fontId="9" fillId="2" borderId="5" xfId="0" applyNumberFormat="1" applyFont="1" applyFill="1" applyBorder="1" applyAlignment="1" applyProtection="1">
      <alignment horizontal="right" vertical="center" shrinkToFit="1"/>
    </xf>
    <xf numFmtId="0" fontId="20" fillId="0" borderId="8" xfId="0" applyFont="1" applyFill="1" applyBorder="1" applyAlignment="1" applyProtection="1">
      <alignment horizontal="left" vertical="center" wrapText="1"/>
      <protection locked="0"/>
    </xf>
    <xf numFmtId="0" fontId="20" fillId="0" borderId="2" xfId="0" applyFont="1" applyFill="1" applyBorder="1" applyAlignment="1" applyProtection="1">
      <alignment horizontal="left" vertical="center" wrapText="1" shrinkToFit="1"/>
      <protection locked="0"/>
    </xf>
    <xf numFmtId="0" fontId="22" fillId="0" borderId="0" xfId="0" applyFont="1" applyProtection="1">
      <alignment vertical="center"/>
      <protection locked="0"/>
    </xf>
    <xf numFmtId="0" fontId="23" fillId="0" borderId="0" xfId="0" applyFont="1" applyAlignment="1" applyProtection="1">
      <alignment vertical="center"/>
    </xf>
    <xf numFmtId="0" fontId="22" fillId="0" borderId="0" xfId="0" applyFont="1" applyAlignment="1" applyProtection="1">
      <alignment vertical="center" shrinkToFit="1"/>
    </xf>
    <xf numFmtId="0" fontId="22" fillId="0" borderId="0" xfId="0" applyFont="1" applyAlignment="1" applyProtection="1">
      <alignment horizontal="right" vertical="center"/>
    </xf>
    <xf numFmtId="0" fontId="27" fillId="2" borderId="0" xfId="0" applyFont="1" applyFill="1" applyBorder="1" applyAlignment="1" applyProtection="1">
      <alignment horizontal="center" vertical="center" wrapText="1" shrinkToFit="1"/>
    </xf>
    <xf numFmtId="0" fontId="16" fillId="2" borderId="12"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shrinkToFit="1"/>
    </xf>
    <xf numFmtId="0" fontId="28" fillId="2" borderId="12" xfId="0" applyFont="1" applyFill="1" applyBorder="1" applyAlignment="1" applyProtection="1">
      <alignment horizontal="center" vertical="center" wrapText="1"/>
    </xf>
    <xf numFmtId="177" fontId="17" fillId="2" borderId="10" xfId="0" applyNumberFormat="1" applyFont="1" applyFill="1" applyBorder="1" applyAlignment="1" applyProtection="1">
      <alignment horizontal="center" vertical="center" shrinkToFit="1"/>
      <protection locked="0"/>
    </xf>
    <xf numFmtId="176" fontId="17" fillId="2" borderId="8" xfId="0" applyNumberFormat="1" applyFont="1" applyFill="1" applyBorder="1" applyAlignment="1" applyProtection="1">
      <alignment horizontal="right" vertical="center" shrinkToFit="1"/>
      <protection locked="0"/>
    </xf>
    <xf numFmtId="0" fontId="20" fillId="0" borderId="1" xfId="0" applyFont="1" applyFill="1" applyBorder="1" applyAlignment="1" applyProtection="1">
      <alignment horizontal="left" vertical="center" wrapText="1"/>
      <protection locked="0"/>
    </xf>
    <xf numFmtId="0" fontId="17" fillId="2" borderId="14" xfId="0" applyFont="1" applyFill="1" applyBorder="1" applyAlignment="1" applyProtection="1">
      <alignment horizontal="center" vertical="center" shrinkToFit="1"/>
      <protection locked="0"/>
    </xf>
    <xf numFmtId="0" fontId="20" fillId="0" borderId="16" xfId="0" applyFont="1" applyFill="1" applyBorder="1" applyAlignment="1" applyProtection="1">
      <alignment horizontal="left" vertical="center" wrapText="1"/>
      <protection locked="0"/>
    </xf>
    <xf numFmtId="176" fontId="17" fillId="0" borderId="13" xfId="0" applyNumberFormat="1" applyFont="1" applyFill="1" applyBorder="1" applyAlignment="1" applyProtection="1">
      <alignment horizontal="right" vertical="center" shrinkToFit="1"/>
      <protection locked="0"/>
    </xf>
    <xf numFmtId="0" fontId="22" fillId="0" borderId="0" xfId="0" applyFont="1" applyAlignment="1">
      <alignment vertical="center" shrinkToFit="1"/>
    </xf>
    <xf numFmtId="0" fontId="23" fillId="0" borderId="0" xfId="0" applyFont="1" applyAlignment="1" applyProtection="1">
      <alignment vertical="center" shrinkToFit="1"/>
    </xf>
    <xf numFmtId="0" fontId="22" fillId="0" borderId="0" xfId="0" applyFont="1" applyAlignment="1">
      <alignment horizontal="right" vertical="center"/>
    </xf>
    <xf numFmtId="0" fontId="27" fillId="2" borderId="0" xfId="0" applyFont="1" applyFill="1" applyBorder="1" applyAlignment="1">
      <alignment horizontal="center" vertical="center" wrapText="1" shrinkToFit="1"/>
    </xf>
    <xf numFmtId="0" fontId="28" fillId="2" borderId="2" xfId="0" applyFont="1" applyFill="1" applyBorder="1" applyAlignment="1">
      <alignment horizontal="center" vertical="center" wrapText="1" shrinkToFit="1"/>
    </xf>
    <xf numFmtId="0" fontId="16" fillId="2" borderId="12" xfId="0" applyFont="1" applyFill="1" applyBorder="1" applyAlignment="1">
      <alignment horizontal="center" vertical="center" wrapText="1"/>
    </xf>
    <xf numFmtId="0" fontId="16" fillId="2" borderId="12" xfId="0" applyFont="1" applyFill="1" applyBorder="1" applyAlignment="1">
      <alignment horizontal="center" vertical="center" shrinkToFit="1"/>
    </xf>
    <xf numFmtId="0" fontId="16" fillId="2" borderId="12" xfId="0" applyFont="1" applyFill="1" applyBorder="1" applyAlignment="1">
      <alignment horizontal="center" vertical="center" wrapText="1" shrinkToFit="1"/>
    </xf>
    <xf numFmtId="0" fontId="28" fillId="2" borderId="12" xfId="0" applyFont="1" applyFill="1" applyBorder="1" applyAlignment="1">
      <alignment horizontal="center" vertical="center" wrapText="1"/>
    </xf>
    <xf numFmtId="182" fontId="17" fillId="2" borderId="10" xfId="0" applyNumberFormat="1" applyFont="1" applyFill="1" applyBorder="1" applyAlignment="1" applyProtection="1">
      <alignment horizontal="center" vertical="center" shrinkToFit="1"/>
      <protection locked="0"/>
    </xf>
    <xf numFmtId="38" fontId="20" fillId="0" borderId="8" xfId="2" applyFont="1" applyFill="1" applyBorder="1" applyAlignment="1" applyProtection="1">
      <alignment horizontal="right" vertical="center" wrapText="1"/>
      <protection locked="0"/>
    </xf>
    <xf numFmtId="0" fontId="17" fillId="0" borderId="2" xfId="0" applyFont="1" applyFill="1" applyBorder="1" applyAlignment="1" applyProtection="1">
      <alignment horizontal="left" vertical="center" wrapText="1" shrinkToFit="1"/>
      <protection locked="0"/>
    </xf>
    <xf numFmtId="0" fontId="17" fillId="0" borderId="11" xfId="0" applyFont="1" applyFill="1" applyBorder="1" applyAlignment="1" applyProtection="1">
      <alignment horizontal="left" vertical="center" wrapText="1" shrinkToFit="1"/>
      <protection locked="0"/>
    </xf>
    <xf numFmtId="0" fontId="17" fillId="2" borderId="0" xfId="0" applyFont="1" applyFill="1" applyBorder="1" applyAlignment="1" applyProtection="1">
      <alignment horizontal="center" vertical="center" shrinkToFit="1"/>
      <protection locked="0"/>
    </xf>
    <xf numFmtId="0" fontId="20" fillId="3" borderId="16" xfId="0" applyFont="1" applyFill="1" applyBorder="1" applyAlignment="1" applyProtection="1">
      <alignment horizontal="left" vertical="center" wrapText="1"/>
      <protection locked="0"/>
    </xf>
    <xf numFmtId="176" fontId="17" fillId="3" borderId="13" xfId="0" applyNumberFormat="1" applyFont="1" applyFill="1" applyBorder="1" applyAlignment="1" applyProtection="1">
      <alignment horizontal="right" vertical="center" shrinkToFit="1"/>
      <protection locked="0"/>
    </xf>
    <xf numFmtId="181" fontId="17" fillId="2" borderId="10" xfId="0" applyNumberFormat="1" applyFont="1" applyFill="1" applyBorder="1" applyAlignment="1" applyProtection="1">
      <alignment horizontal="center" vertical="center" shrinkToFit="1"/>
      <protection locked="0"/>
    </xf>
    <xf numFmtId="180" fontId="17" fillId="2" borderId="10" xfId="0" applyNumberFormat="1" applyFont="1" applyFill="1" applyBorder="1" applyAlignment="1" applyProtection="1">
      <alignment horizontal="center" vertical="center" shrinkToFit="1"/>
      <protection locked="0"/>
    </xf>
    <xf numFmtId="183" fontId="17" fillId="0" borderId="8" xfId="2" applyNumberFormat="1" applyFont="1" applyFill="1" applyBorder="1" applyAlignment="1" applyProtection="1">
      <alignment horizontal="center" vertical="center" wrapText="1" shrinkToFit="1"/>
      <protection locked="0"/>
    </xf>
    <xf numFmtId="0" fontId="17" fillId="0" borderId="8" xfId="2" applyNumberFormat="1" applyFont="1" applyFill="1" applyBorder="1" applyAlignment="1" applyProtection="1">
      <alignment horizontal="center" vertical="center" wrapText="1" shrinkToFit="1"/>
      <protection locked="0"/>
    </xf>
    <xf numFmtId="0" fontId="17" fillId="3" borderId="16" xfId="0" applyFont="1" applyFill="1" applyBorder="1" applyAlignment="1" applyProtection="1">
      <alignment horizontal="right" vertical="center" wrapText="1" shrinkToFit="1"/>
      <protection locked="0"/>
    </xf>
    <xf numFmtId="0" fontId="17" fillId="3" borderId="15" xfId="0" applyFont="1" applyFill="1" applyBorder="1" applyAlignment="1" applyProtection="1">
      <alignment horizontal="right" vertical="center" wrapText="1" shrinkToFit="1"/>
      <protection locked="0"/>
    </xf>
    <xf numFmtId="0" fontId="16" fillId="2" borderId="17" xfId="0" applyFont="1" applyFill="1" applyBorder="1" applyAlignment="1">
      <alignment horizontal="center" vertical="center" shrinkToFit="1"/>
    </xf>
    <xf numFmtId="0" fontId="16" fillId="2" borderId="0" xfId="0" applyFont="1" applyFill="1" applyBorder="1" applyAlignment="1">
      <alignment horizontal="center" vertical="center" wrapText="1" shrinkToFit="1"/>
    </xf>
    <xf numFmtId="179" fontId="17" fillId="2" borderId="10" xfId="0" applyNumberFormat="1" applyFont="1" applyFill="1" applyBorder="1" applyAlignment="1" applyProtection="1">
      <alignment horizontal="center" vertical="center" shrinkToFit="1"/>
      <protection locked="0"/>
    </xf>
    <xf numFmtId="0" fontId="20" fillId="0" borderId="8" xfId="0" applyFont="1" applyFill="1" applyBorder="1" applyAlignment="1" applyProtection="1">
      <alignment horizontal="center" vertical="center" wrapText="1"/>
      <protection locked="0"/>
    </xf>
    <xf numFmtId="0" fontId="20" fillId="0" borderId="18" xfId="0" applyFont="1" applyFill="1" applyBorder="1" applyAlignment="1" applyProtection="1">
      <alignment horizontal="center" vertical="center" wrapText="1"/>
      <protection locked="0"/>
    </xf>
    <xf numFmtId="38" fontId="20" fillId="0" borderId="10" xfId="2" applyFont="1" applyFill="1" applyBorder="1" applyAlignment="1" applyProtection="1">
      <alignment horizontal="center" vertical="center" wrapText="1"/>
      <protection locked="0"/>
    </xf>
    <xf numFmtId="0" fontId="20" fillId="3" borderId="19" xfId="0" applyFont="1" applyFill="1" applyBorder="1" applyAlignment="1" applyProtection="1">
      <alignment horizontal="left" vertical="center" wrapText="1"/>
      <protection locked="0"/>
    </xf>
    <xf numFmtId="0" fontId="27" fillId="2" borderId="2" xfId="0" applyFont="1" applyFill="1" applyBorder="1" applyAlignment="1">
      <alignment horizontal="center" vertical="center" wrapText="1" shrinkToFit="1"/>
    </xf>
    <xf numFmtId="178" fontId="17" fillId="2" borderId="2" xfId="0" applyNumberFormat="1" applyFont="1" applyFill="1" applyBorder="1" applyAlignment="1" applyProtection="1">
      <alignment horizontal="center" vertical="center" shrinkToFit="1"/>
      <protection locked="0"/>
    </xf>
    <xf numFmtId="0" fontId="9" fillId="0" borderId="0" xfId="4" applyNumberFormat="1" applyFont="1" applyFill="1" applyBorder="1" applyAlignment="1" applyProtection="1">
      <alignment vertical="center"/>
    </xf>
    <xf numFmtId="0" fontId="9" fillId="0" borderId="0" xfId="4" applyNumberFormat="1" applyFont="1" applyFill="1" applyBorder="1" applyAlignment="1" applyProtection="1">
      <alignment horizontal="center" vertical="center"/>
    </xf>
    <xf numFmtId="0" fontId="7" fillId="5" borderId="2" xfId="0" applyFont="1" applyFill="1" applyBorder="1" applyAlignment="1">
      <alignment horizontal="center" vertical="center" wrapText="1"/>
    </xf>
    <xf numFmtId="0" fontId="7" fillId="0" borderId="2" xfId="0" applyFont="1" applyBorder="1" applyAlignment="1">
      <alignment horizontal="center" vertical="center" wrapText="1"/>
    </xf>
    <xf numFmtId="176" fontId="9" fillId="0" borderId="2" xfId="0" applyNumberFormat="1" applyFont="1" applyFill="1" applyBorder="1" applyAlignment="1" applyProtection="1">
      <alignment horizontal="center" vertical="center" shrinkToFit="1"/>
    </xf>
    <xf numFmtId="176" fontId="9" fillId="2" borderId="2" xfId="0" applyNumberFormat="1" applyFont="1" applyFill="1" applyBorder="1" applyAlignment="1" applyProtection="1">
      <alignment horizontal="center" vertical="center" shrinkToFit="1"/>
    </xf>
    <xf numFmtId="0" fontId="20" fillId="0" borderId="2" xfId="0" applyFont="1" applyFill="1" applyBorder="1" applyAlignment="1" applyProtection="1">
      <alignment horizontal="center" vertical="center" shrinkToFit="1"/>
      <protection locked="0"/>
    </xf>
    <xf numFmtId="0" fontId="20" fillId="0" borderId="8" xfId="0" applyFont="1" applyFill="1" applyBorder="1" applyAlignment="1" applyProtection="1">
      <alignment horizontal="left" vertical="center"/>
      <protection locked="0"/>
    </xf>
    <xf numFmtId="38" fontId="20" fillId="0" borderId="8" xfId="2" applyFont="1" applyFill="1" applyBorder="1" applyAlignment="1" applyProtection="1">
      <alignment horizontal="right" vertical="center"/>
      <protection locked="0"/>
    </xf>
    <xf numFmtId="183" fontId="17" fillId="0" borderId="8" xfId="2" applyNumberFormat="1" applyFont="1" applyFill="1" applyBorder="1" applyAlignment="1" applyProtection="1">
      <alignment horizontal="center" vertical="center" shrinkToFit="1"/>
      <protection locked="0"/>
    </xf>
    <xf numFmtId="0" fontId="17" fillId="0" borderId="8" xfId="2" applyNumberFormat="1" applyFont="1" applyFill="1" applyBorder="1" applyAlignment="1" applyProtection="1">
      <alignment horizontal="center" vertical="center" shrinkToFit="1"/>
      <protection locked="0"/>
    </xf>
    <xf numFmtId="0" fontId="17" fillId="0" borderId="2" xfId="0" applyFont="1" applyFill="1" applyBorder="1" applyAlignment="1" applyProtection="1">
      <alignment horizontal="center" vertical="center" shrinkToFit="1"/>
      <protection locked="0"/>
    </xf>
    <xf numFmtId="0" fontId="17" fillId="0" borderId="11" xfId="0" applyFont="1" applyFill="1" applyBorder="1" applyAlignment="1" applyProtection="1">
      <alignment horizontal="center" vertical="center" shrinkToFit="1"/>
      <protection locked="0"/>
    </xf>
    <xf numFmtId="0" fontId="20" fillId="0" borderId="2" xfId="0" applyFont="1" applyFill="1" applyBorder="1" applyAlignment="1" applyProtection="1">
      <alignment horizontal="left" vertical="center" shrinkToFit="1"/>
      <protection locked="0"/>
    </xf>
    <xf numFmtId="183" fontId="20" fillId="0" borderId="8" xfId="2" applyNumberFormat="1" applyFont="1" applyFill="1" applyBorder="1" applyAlignment="1" applyProtection="1">
      <alignment horizontal="center" vertical="center"/>
      <protection locked="0"/>
    </xf>
    <xf numFmtId="0" fontId="20" fillId="0" borderId="8" xfId="2" applyNumberFormat="1" applyFont="1" applyFill="1" applyBorder="1" applyAlignment="1" applyProtection="1">
      <alignment horizontal="center" vertical="center"/>
      <protection locked="0"/>
    </xf>
    <xf numFmtId="0" fontId="17" fillId="0" borderId="2" xfId="0" applyFont="1" applyFill="1" applyBorder="1" applyAlignment="1" applyProtection="1">
      <alignment horizontal="left" vertical="center" shrinkToFit="1"/>
      <protection locked="0"/>
    </xf>
    <xf numFmtId="0" fontId="17" fillId="0" borderId="11" xfId="0" applyFont="1" applyFill="1" applyBorder="1" applyAlignment="1" applyProtection="1">
      <alignment horizontal="left" vertical="center" shrinkToFit="1"/>
      <protection locked="0"/>
    </xf>
    <xf numFmtId="0" fontId="17" fillId="0" borderId="8" xfId="0" applyFont="1" applyFill="1" applyBorder="1" applyAlignment="1" applyProtection="1">
      <alignment horizontal="left" vertical="center"/>
      <protection locked="0"/>
    </xf>
    <xf numFmtId="38" fontId="17" fillId="0" borderId="8" xfId="2" applyFont="1" applyFill="1" applyBorder="1" applyAlignment="1" applyProtection="1">
      <alignment horizontal="right" vertical="center"/>
      <protection locked="0"/>
    </xf>
    <xf numFmtId="176" fontId="9" fillId="2" borderId="27" xfId="0" applyNumberFormat="1" applyFont="1" applyFill="1" applyBorder="1" applyAlignment="1" applyProtection="1">
      <alignment horizontal="center" vertical="center" shrinkToFit="1"/>
    </xf>
    <xf numFmtId="176" fontId="9" fillId="2" borderId="21" xfId="0" applyNumberFormat="1" applyFont="1" applyFill="1" applyBorder="1" applyAlignment="1" applyProtection="1">
      <alignment vertical="center" shrinkToFit="1"/>
    </xf>
    <xf numFmtId="176" fontId="17" fillId="0" borderId="8" xfId="0" applyNumberFormat="1" applyFont="1" applyFill="1" applyBorder="1" applyAlignment="1" applyProtection="1">
      <alignment horizontal="right" vertical="center" shrinkToFit="1"/>
      <protection locked="0"/>
    </xf>
    <xf numFmtId="176" fontId="17" fillId="0" borderId="11" xfId="0" applyNumberFormat="1" applyFont="1" applyFill="1" applyBorder="1" applyAlignment="1" applyProtection="1">
      <alignment horizontal="right" vertical="center" shrinkToFit="1"/>
      <protection locked="0"/>
    </xf>
    <xf numFmtId="0" fontId="22" fillId="0" borderId="2" xfId="0" applyFont="1" applyFill="1" applyBorder="1" applyAlignment="1">
      <alignment horizontal="center" vertical="center"/>
    </xf>
    <xf numFmtId="184" fontId="22" fillId="0" borderId="2" xfId="0" applyNumberFormat="1" applyFont="1" applyFill="1" applyBorder="1" applyAlignment="1">
      <alignment horizontal="center" vertical="center" wrapText="1"/>
    </xf>
    <xf numFmtId="38" fontId="29" fillId="0" borderId="2" xfId="2" applyFont="1" applyBorder="1" applyAlignment="1">
      <alignment horizontal="center" vertical="center" wrapText="1"/>
    </xf>
    <xf numFmtId="0" fontId="29" fillId="0" borderId="2" xfId="0" applyFont="1" applyBorder="1" applyAlignment="1">
      <alignment vertical="center" wrapText="1"/>
    </xf>
    <xf numFmtId="0" fontId="16" fillId="0" borderId="0" xfId="3" applyFont="1" applyFill="1" applyBorder="1" applyAlignment="1">
      <alignment vertical="center"/>
    </xf>
    <xf numFmtId="0" fontId="16" fillId="0" borderId="0" xfId="3" applyFont="1" applyFill="1" applyBorder="1" applyAlignment="1">
      <alignment horizontal="right" vertical="center" wrapText="1"/>
    </xf>
    <xf numFmtId="0" fontId="29" fillId="0" borderId="0" xfId="3" applyFont="1" applyFill="1" applyBorder="1" applyAlignment="1">
      <alignment vertical="center"/>
    </xf>
    <xf numFmtId="0" fontId="16" fillId="0" borderId="0" xfId="3" applyFont="1" applyFill="1" applyBorder="1" applyAlignment="1">
      <alignment horizontal="left" vertical="center" wrapText="1"/>
    </xf>
    <xf numFmtId="0" fontId="16" fillId="0" borderId="0" xfId="3" applyFont="1" applyFill="1" applyBorder="1" applyAlignment="1">
      <alignment horizontal="left" vertical="center"/>
    </xf>
    <xf numFmtId="0" fontId="22" fillId="2" borderId="2"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3" fillId="0" borderId="0" xfId="0" applyFont="1">
      <alignment vertical="center"/>
    </xf>
    <xf numFmtId="0" fontId="23" fillId="0" borderId="0" xfId="0" applyFont="1" applyAlignment="1">
      <alignment horizontal="center" vertical="center"/>
    </xf>
    <xf numFmtId="0" fontId="30" fillId="0" borderId="0" xfId="0" applyFont="1" applyAlignment="1">
      <alignment horizontal="left" vertical="center" wrapText="1"/>
    </xf>
    <xf numFmtId="0" fontId="30" fillId="0" borderId="0" xfId="0" applyFont="1" applyAlignment="1">
      <alignment horizontal="left" vertical="center"/>
    </xf>
    <xf numFmtId="0" fontId="29" fillId="0" borderId="0" xfId="3" applyFont="1" applyFill="1" applyBorder="1" applyAlignment="1">
      <alignment horizontal="left" vertical="center"/>
    </xf>
    <xf numFmtId="0" fontId="29" fillId="0" borderId="2" xfId="0" applyFont="1" applyBorder="1" applyAlignment="1">
      <alignment horizontal="left" vertical="top" wrapText="1"/>
    </xf>
    <xf numFmtId="0" fontId="29" fillId="0" borderId="2" xfId="0" applyFont="1" applyBorder="1" applyAlignment="1">
      <alignment horizontal="center" vertical="center" wrapText="1"/>
    </xf>
    <xf numFmtId="0" fontId="19" fillId="0" borderId="0" xfId="3" applyFont="1" applyFill="1" applyBorder="1" applyAlignment="1">
      <alignment horizontal="right" vertical="center" shrinkToFit="1"/>
    </xf>
    <xf numFmtId="0" fontId="22" fillId="2" borderId="2" xfId="0" applyFont="1" applyFill="1" applyBorder="1" applyAlignment="1" applyProtection="1">
      <alignment horizontal="center" vertical="center" wrapText="1"/>
    </xf>
    <xf numFmtId="0" fontId="31" fillId="0" borderId="0" xfId="5" applyFill="1" applyBorder="1" applyAlignment="1" applyProtection="1">
      <alignment horizontal="left" vertical="center" wrapText="1"/>
    </xf>
    <xf numFmtId="0" fontId="17" fillId="0" borderId="2" xfId="0" applyFont="1" applyBorder="1" applyAlignment="1">
      <alignment horizontal="center" vertical="center" wrapText="1"/>
    </xf>
    <xf numFmtId="0" fontId="32" fillId="0" borderId="0" xfId="3" applyFont="1" applyAlignment="1" applyProtection="1">
      <alignment vertical="center" wrapText="1"/>
    </xf>
    <xf numFmtId="0" fontId="32" fillId="0" borderId="0" xfId="3" applyFont="1" applyProtection="1">
      <alignment vertical="center"/>
    </xf>
    <xf numFmtId="0" fontId="32" fillId="0" borderId="9" xfId="3" applyFont="1" applyFill="1" applyBorder="1" applyAlignment="1" applyProtection="1">
      <alignment horizontal="right" vertical="center" wrapText="1"/>
    </xf>
    <xf numFmtId="0" fontId="32" fillId="0" borderId="0" xfId="3" applyFont="1" applyBorder="1" applyProtection="1">
      <alignment vertical="center"/>
    </xf>
    <xf numFmtId="38" fontId="32" fillId="0" borderId="0" xfId="8" applyFont="1" applyAlignment="1" applyProtection="1">
      <alignment vertical="center"/>
    </xf>
    <xf numFmtId="38" fontId="32" fillId="0" borderId="0" xfId="3" applyNumberFormat="1" applyFont="1" applyProtection="1">
      <alignment vertical="center"/>
    </xf>
    <xf numFmtId="0" fontId="9" fillId="4" borderId="0" xfId="6" applyFont="1" applyFill="1" applyAlignment="1" applyProtection="1">
      <alignment horizontal="center" vertical="center" wrapText="1"/>
    </xf>
    <xf numFmtId="0" fontId="9" fillId="4" borderId="28" xfId="6" applyFont="1" applyFill="1" applyBorder="1" applyAlignment="1" applyProtection="1">
      <alignment horizontal="center" vertical="center" wrapText="1"/>
    </xf>
    <xf numFmtId="0" fontId="22" fillId="7" borderId="29" xfId="6" applyFont="1" applyFill="1" applyBorder="1" applyAlignment="1" applyProtection="1">
      <alignment horizontal="center" vertical="center" wrapText="1"/>
    </xf>
    <xf numFmtId="185" fontId="13" fillId="4" borderId="0" xfId="6" applyNumberFormat="1" applyFont="1" applyFill="1" applyAlignment="1" applyProtection="1">
      <alignment horizontal="center" vertical="center" wrapText="1"/>
    </xf>
    <xf numFmtId="0" fontId="9" fillId="0" borderId="0" xfId="6" applyFont="1" applyAlignment="1" applyProtection="1">
      <alignment horizontal="center" vertical="center" wrapText="1"/>
      <protection locked="0"/>
    </xf>
    <xf numFmtId="38" fontId="9" fillId="0" borderId="0" xfId="7" applyFont="1" applyAlignment="1" applyProtection="1">
      <alignment horizontal="center" vertical="center" wrapText="1"/>
      <protection locked="0"/>
    </xf>
    <xf numFmtId="38" fontId="9" fillId="0" borderId="28" xfId="7" applyFont="1" applyBorder="1" applyAlignment="1" applyProtection="1">
      <alignment horizontal="center" vertical="center" wrapText="1"/>
      <protection locked="0"/>
    </xf>
    <xf numFmtId="38" fontId="9" fillId="0" borderId="0" xfId="7" applyFont="1" applyAlignment="1" applyProtection="1">
      <alignment vertical="center" wrapText="1"/>
      <protection locked="0"/>
    </xf>
    <xf numFmtId="38" fontId="9" fillId="8" borderId="0" xfId="7" applyFont="1" applyFill="1" applyAlignment="1" applyProtection="1">
      <alignment vertical="center" wrapText="1"/>
    </xf>
    <xf numFmtId="0" fontId="15" fillId="0" borderId="29" xfId="3" applyFont="1" applyFill="1" applyBorder="1" applyProtection="1">
      <alignment vertical="center"/>
    </xf>
    <xf numFmtId="38" fontId="9" fillId="0" borderId="28" xfId="7" applyFont="1" applyFill="1" applyBorder="1" applyAlignment="1" applyProtection="1">
      <alignment horizontal="center" vertical="center" wrapText="1"/>
      <protection locked="0"/>
    </xf>
    <xf numFmtId="0" fontId="13" fillId="4" borderId="22" xfId="6" applyNumberFormat="1" applyFont="1" applyFill="1" applyBorder="1" applyAlignment="1" applyProtection="1">
      <alignment horizontal="center" vertical="center" wrapText="1"/>
    </xf>
    <xf numFmtId="0" fontId="9" fillId="4" borderId="30" xfId="6" applyNumberFormat="1" applyFont="1" applyFill="1" applyBorder="1" applyAlignment="1" applyProtection="1">
      <alignment vertical="center" wrapText="1"/>
    </xf>
    <xf numFmtId="0" fontId="9" fillId="4" borderId="0" xfId="6" applyNumberFormat="1" applyFont="1" applyFill="1" applyBorder="1" applyAlignment="1" applyProtection="1">
      <alignment horizontal="right" vertical="center" wrapText="1"/>
    </xf>
    <xf numFmtId="0" fontId="9" fillId="4" borderId="31" xfId="6" applyNumberFormat="1" applyFont="1" applyFill="1" applyBorder="1" applyAlignment="1" applyProtection="1">
      <alignment vertical="center" wrapText="1"/>
    </xf>
    <xf numFmtId="0" fontId="22" fillId="7" borderId="29" xfId="6" applyFont="1" applyFill="1" applyBorder="1" applyProtection="1">
      <alignment vertical="center"/>
    </xf>
    <xf numFmtId="0" fontId="13" fillId="4" borderId="22" xfId="0" applyNumberFormat="1" applyFont="1" applyFill="1" applyBorder="1" applyAlignment="1" applyProtection="1">
      <alignment horizontal="center" vertical="center" wrapText="1"/>
    </xf>
    <xf numFmtId="0" fontId="9" fillId="4" borderId="30" xfId="0" applyNumberFormat="1" applyFont="1" applyFill="1" applyBorder="1" applyAlignment="1" applyProtection="1">
      <alignment vertical="center" wrapText="1"/>
    </xf>
    <xf numFmtId="0" fontId="9" fillId="4" borderId="0" xfId="0" applyNumberFormat="1" applyFont="1" applyFill="1" applyBorder="1" applyAlignment="1" applyProtection="1">
      <alignment horizontal="right" vertical="center" wrapText="1"/>
    </xf>
    <xf numFmtId="38" fontId="9" fillId="4" borderId="0" xfId="0" applyNumberFormat="1" applyFont="1" applyFill="1" applyBorder="1" applyAlignment="1" applyProtection="1">
      <alignment vertical="center" wrapText="1"/>
    </xf>
    <xf numFmtId="0" fontId="9" fillId="4" borderId="31" xfId="0" applyNumberFormat="1" applyFont="1" applyFill="1" applyBorder="1" applyAlignment="1" applyProtection="1">
      <alignment vertical="center" wrapText="1"/>
    </xf>
    <xf numFmtId="0" fontId="22" fillId="7" borderId="29" xfId="0" applyNumberFormat="1" applyFont="1" applyFill="1" applyBorder="1" applyAlignment="1" applyProtection="1">
      <alignment vertical="center"/>
    </xf>
    <xf numFmtId="0" fontId="22" fillId="2" borderId="2" xfId="0" applyFont="1" applyFill="1" applyBorder="1" applyAlignment="1">
      <alignment vertical="center"/>
    </xf>
    <xf numFmtId="186" fontId="9" fillId="2" borderId="6" xfId="0" applyNumberFormat="1" applyFont="1" applyFill="1" applyBorder="1" applyAlignment="1" applyProtection="1">
      <alignment horizontal="right" vertical="center"/>
    </xf>
    <xf numFmtId="186" fontId="9" fillId="2" borderId="1" xfId="0" applyNumberFormat="1" applyFont="1" applyFill="1" applyBorder="1" applyAlignment="1" applyProtection="1">
      <alignment horizontal="right" vertical="center"/>
    </xf>
    <xf numFmtId="185" fontId="13" fillId="4" borderId="0" xfId="3" applyNumberFormat="1" applyFont="1" applyFill="1" applyAlignment="1" applyProtection="1">
      <alignment horizontal="center" vertical="center" wrapText="1"/>
    </xf>
    <xf numFmtId="38" fontId="15" fillId="4" borderId="0" xfId="6" applyNumberFormat="1" applyFont="1" applyFill="1" applyBorder="1" applyAlignment="1" applyProtection="1">
      <alignment vertical="center" wrapText="1"/>
    </xf>
    <xf numFmtId="0" fontId="9" fillId="0" borderId="0" xfId="3" applyFont="1" applyAlignment="1" applyProtection="1">
      <alignment vertical="center" wrapText="1"/>
    </xf>
    <xf numFmtId="0" fontId="9" fillId="0" borderId="0" xfId="3" applyFont="1" applyProtection="1">
      <alignment vertical="center"/>
    </xf>
    <xf numFmtId="0" fontId="9" fillId="0" borderId="9" xfId="3" applyFont="1" applyFill="1" applyBorder="1" applyAlignment="1" applyProtection="1">
      <alignment horizontal="right" vertical="center" wrapText="1"/>
    </xf>
    <xf numFmtId="0" fontId="9" fillId="0" borderId="0" xfId="3" applyFont="1" applyBorder="1" applyProtection="1">
      <alignment vertical="center"/>
    </xf>
    <xf numFmtId="38" fontId="9" fillId="0" borderId="0" xfId="8" applyFont="1" applyAlignment="1" applyProtection="1">
      <alignment vertical="center"/>
    </xf>
    <xf numFmtId="38" fontId="9" fillId="0" borderId="0" xfId="3" applyNumberFormat="1" applyFont="1" applyProtection="1">
      <alignment vertical="center"/>
    </xf>
    <xf numFmtId="0" fontId="5" fillId="0" borderId="0" xfId="0" applyFont="1" applyBorder="1">
      <alignment vertical="center"/>
    </xf>
    <xf numFmtId="0" fontId="22" fillId="0" borderId="12" xfId="0" applyFont="1" applyBorder="1">
      <alignment vertical="center"/>
    </xf>
    <xf numFmtId="176" fontId="22" fillId="0" borderId="12" xfId="0" applyNumberFormat="1" applyFont="1" applyFill="1" applyBorder="1" applyAlignment="1" applyProtection="1">
      <alignment horizontal="center" vertical="center"/>
    </xf>
    <xf numFmtId="176" fontId="9" fillId="2" borderId="32" xfId="0" applyNumberFormat="1" applyFont="1" applyFill="1" applyBorder="1" applyAlignment="1" applyProtection="1">
      <alignment horizontal="right" vertical="center" shrinkToFit="1"/>
    </xf>
    <xf numFmtId="176" fontId="22" fillId="2" borderId="24" xfId="0" applyNumberFormat="1" applyFont="1" applyFill="1" applyBorder="1" applyAlignment="1" applyProtection="1">
      <alignment horizontal="right" vertical="center" shrinkToFit="1"/>
    </xf>
    <xf numFmtId="0" fontId="17" fillId="0" borderId="0" xfId="3" applyNumberFormat="1" applyFont="1" applyFill="1" applyBorder="1" applyAlignment="1" applyProtection="1">
      <alignment horizontal="left" vertical="center" wrapText="1"/>
    </xf>
    <xf numFmtId="0" fontId="29" fillId="0" borderId="22" xfId="4" applyFont="1" applyFill="1" applyBorder="1" applyAlignment="1" applyProtection="1">
      <alignment horizontal="center" vertical="center" wrapText="1"/>
      <protection locked="0"/>
    </xf>
    <xf numFmtId="0" fontId="29" fillId="0" borderId="4" xfId="4" applyFont="1" applyFill="1" applyBorder="1" applyAlignment="1" applyProtection="1">
      <alignment horizontal="center" vertical="center" wrapText="1"/>
      <protection locked="0"/>
    </xf>
    <xf numFmtId="0" fontId="13" fillId="0" borderId="12" xfId="4" applyFont="1" applyFill="1" applyBorder="1" applyAlignment="1" applyProtection="1">
      <alignment horizontal="center" vertical="center" wrapText="1"/>
    </xf>
    <xf numFmtId="0" fontId="13" fillId="0" borderId="0" xfId="4" applyFont="1" applyFill="1" applyBorder="1" applyAlignment="1" applyProtection="1">
      <alignment horizontal="center" vertical="center" wrapText="1"/>
    </xf>
    <xf numFmtId="0" fontId="13" fillId="4" borderId="2" xfId="4" applyFont="1" applyFill="1" applyBorder="1" applyAlignment="1" applyProtection="1">
      <alignment horizontal="center" vertical="center"/>
    </xf>
    <xf numFmtId="0" fontId="20" fillId="0" borderId="22" xfId="4" applyFont="1" applyFill="1" applyBorder="1" applyAlignment="1" applyProtection="1">
      <alignment horizontal="center" vertical="center" wrapText="1"/>
      <protection locked="0"/>
    </xf>
    <xf numFmtId="0" fontId="20" fillId="0" borderId="4" xfId="4" applyFont="1" applyFill="1" applyBorder="1" applyAlignment="1" applyProtection="1">
      <alignment horizontal="center" vertical="center" wrapText="1"/>
      <protection locked="0"/>
    </xf>
    <xf numFmtId="0" fontId="16" fillId="6" borderId="22" xfId="3" applyFont="1" applyFill="1" applyBorder="1" applyAlignment="1">
      <alignment horizontal="left" vertical="center" wrapText="1"/>
    </xf>
    <xf numFmtId="0" fontId="16" fillId="6" borderId="23" xfId="3" applyFont="1" applyFill="1" applyBorder="1" applyAlignment="1">
      <alignment horizontal="left" vertical="center" wrapText="1"/>
    </xf>
    <xf numFmtId="0" fontId="16" fillId="6" borderId="4" xfId="3" applyFont="1" applyFill="1" applyBorder="1" applyAlignment="1">
      <alignment horizontal="left" vertical="center" wrapText="1"/>
    </xf>
    <xf numFmtId="0" fontId="9" fillId="0" borderId="0" xfId="3" applyFont="1" applyFill="1" applyBorder="1" applyAlignment="1" applyProtection="1">
      <alignment horizontal="left" vertical="top" wrapText="1"/>
    </xf>
    <xf numFmtId="0" fontId="7" fillId="4" borderId="22" xfId="3" applyFont="1" applyFill="1" applyBorder="1" applyAlignment="1" applyProtection="1">
      <alignment horizontal="center" vertical="center"/>
    </xf>
    <xf numFmtId="0" fontId="7" fillId="4" borderId="23" xfId="3" applyFont="1" applyFill="1" applyBorder="1" applyAlignment="1" applyProtection="1">
      <alignment horizontal="center" vertical="center"/>
    </xf>
    <xf numFmtId="0" fontId="7" fillId="4" borderId="4" xfId="3" applyFont="1" applyFill="1" applyBorder="1" applyAlignment="1" applyProtection="1">
      <alignment horizontal="center" vertical="center"/>
    </xf>
    <xf numFmtId="0" fontId="7" fillId="0" borderId="22"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13" fillId="0" borderId="0" xfId="3" applyFont="1" applyAlignment="1" applyProtection="1">
      <alignment horizontal="center" vertical="center"/>
    </xf>
    <xf numFmtId="38" fontId="22" fillId="0" borderId="2" xfId="2" applyFont="1" applyFill="1" applyBorder="1" applyAlignment="1" applyProtection="1">
      <alignment horizontal="center" vertical="center" wrapText="1"/>
    </xf>
    <xf numFmtId="0" fontId="12" fillId="4" borderId="2" xfId="4" applyFont="1" applyFill="1" applyBorder="1" applyAlignment="1" applyProtection="1">
      <alignment horizontal="center" vertical="center" wrapText="1"/>
    </xf>
    <xf numFmtId="0" fontId="13" fillId="0" borderId="0" xfId="4" applyFont="1" applyFill="1" applyBorder="1" applyAlignment="1" applyProtection="1">
      <alignment horizontal="left" vertical="center" wrapText="1"/>
    </xf>
    <xf numFmtId="0" fontId="13" fillId="0" borderId="0" xfId="4" applyFont="1" applyFill="1" applyBorder="1" applyAlignment="1" applyProtection="1">
      <alignment horizontal="center" vertical="center"/>
    </xf>
    <xf numFmtId="0" fontId="20" fillId="0" borderId="0" xfId="4" applyFont="1" applyFill="1" applyBorder="1" applyAlignment="1" applyProtection="1">
      <alignment horizontal="center" vertical="center" wrapText="1"/>
      <protection locked="0"/>
    </xf>
    <xf numFmtId="0" fontId="11" fillId="0" borderId="0" xfId="3" applyFont="1" applyAlignment="1" applyProtection="1">
      <alignment horizontal="center" vertical="center" wrapText="1"/>
    </xf>
    <xf numFmtId="0" fontId="11" fillId="0" borderId="0" xfId="3" applyFont="1" applyAlignment="1" applyProtection="1">
      <alignment horizontal="center" vertical="center"/>
    </xf>
    <xf numFmtId="0" fontId="21" fillId="0" borderId="0" xfId="3" applyFont="1" applyAlignment="1" applyProtection="1">
      <alignment horizontal="left" vertical="center" wrapText="1"/>
    </xf>
    <xf numFmtId="0" fontId="7" fillId="4" borderId="8" xfId="3" applyFont="1" applyFill="1" applyBorder="1" applyAlignment="1" applyProtection="1">
      <alignment horizontal="center" vertical="center" wrapText="1"/>
    </xf>
    <xf numFmtId="0" fontId="7" fillId="4" borderId="10" xfId="3" applyFont="1" applyFill="1" applyBorder="1" applyAlignment="1" applyProtection="1">
      <alignment horizontal="center" vertical="center" wrapText="1"/>
    </xf>
    <xf numFmtId="0" fontId="7" fillId="4" borderId="6" xfId="3" applyFont="1" applyFill="1" applyBorder="1" applyAlignment="1" applyProtection="1">
      <alignment horizontal="center" vertical="center" wrapText="1"/>
    </xf>
    <xf numFmtId="0" fontId="7" fillId="4" borderId="9" xfId="3" applyFont="1" applyFill="1" applyBorder="1" applyAlignment="1" applyProtection="1">
      <alignment horizontal="center" vertical="center" wrapText="1"/>
    </xf>
    <xf numFmtId="0" fontId="7" fillId="4" borderId="21" xfId="3" applyFont="1" applyFill="1" applyBorder="1" applyAlignment="1" applyProtection="1">
      <alignment horizontal="center" vertical="center" wrapText="1"/>
    </xf>
    <xf numFmtId="0" fontId="10" fillId="0" borderId="22" xfId="3" applyFont="1" applyFill="1" applyBorder="1" applyAlignment="1" applyProtection="1">
      <alignment horizontal="center" vertical="center" shrinkToFit="1"/>
      <protection locked="0"/>
    </xf>
    <xf numFmtId="0" fontId="10" fillId="0" borderId="23" xfId="3" applyFont="1" applyFill="1" applyBorder="1" applyAlignment="1" applyProtection="1">
      <alignment horizontal="center" vertical="center" shrinkToFit="1"/>
      <protection locked="0"/>
    </xf>
    <xf numFmtId="0" fontId="10" fillId="0" borderId="4" xfId="3" applyFont="1" applyFill="1" applyBorder="1" applyAlignment="1" applyProtection="1">
      <alignment horizontal="center" vertical="center" shrinkToFit="1"/>
      <protection locked="0"/>
    </xf>
    <xf numFmtId="49" fontId="7" fillId="0" borderId="2" xfId="3" applyNumberFormat="1" applyFont="1" applyFill="1" applyBorder="1" applyAlignment="1" applyProtection="1">
      <alignment horizontal="left" vertical="center" shrinkToFit="1"/>
    </xf>
    <xf numFmtId="0" fontId="7" fillId="0" borderId="2" xfId="3" applyFont="1" applyFill="1" applyBorder="1" applyAlignment="1" applyProtection="1">
      <alignment horizontal="left" vertical="center" shrinkToFit="1"/>
    </xf>
    <xf numFmtId="0" fontId="7" fillId="0" borderId="2" xfId="3" applyFont="1" applyFill="1" applyBorder="1" applyAlignment="1" applyProtection="1">
      <alignment horizontal="center" vertical="center" shrinkToFit="1"/>
    </xf>
    <xf numFmtId="0" fontId="22" fillId="2" borderId="1" xfId="0" applyFont="1" applyFill="1" applyBorder="1" applyAlignment="1">
      <alignment horizontal="center" vertical="center"/>
    </xf>
    <xf numFmtId="0" fontId="22" fillId="2" borderId="7"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9" fillId="0" borderId="1" xfId="0" applyFont="1" applyBorder="1" applyAlignment="1">
      <alignment horizontal="left" vertical="top" wrapText="1"/>
    </xf>
    <xf numFmtId="0" fontId="29" fillId="0" borderId="7" xfId="0" applyFont="1" applyBorder="1" applyAlignment="1">
      <alignment horizontal="left" vertical="top" wrapText="1"/>
    </xf>
    <xf numFmtId="0" fontId="22" fillId="2" borderId="22" xfId="0" applyFont="1" applyFill="1" applyBorder="1" applyAlignment="1">
      <alignment horizontal="center" vertical="center"/>
    </xf>
    <xf numFmtId="0" fontId="22" fillId="2" borderId="4" xfId="0" applyFont="1" applyFill="1" applyBorder="1" applyAlignment="1">
      <alignment horizontal="center" vertical="center"/>
    </xf>
    <xf numFmtId="0" fontId="22" fillId="0" borderId="2" xfId="0" applyFont="1" applyBorder="1" applyAlignment="1">
      <alignment horizontal="left" vertical="center" wrapText="1"/>
    </xf>
    <xf numFmtId="0" fontId="23" fillId="4" borderId="2" xfId="0" applyFont="1" applyFill="1" applyBorder="1" applyAlignment="1">
      <alignment horizontal="left" vertical="center"/>
    </xf>
    <xf numFmtId="0" fontId="22" fillId="0" borderId="2" xfId="0" applyFont="1" applyBorder="1" applyAlignment="1">
      <alignment horizontal="left" vertical="top" wrapText="1"/>
    </xf>
    <xf numFmtId="0" fontId="22" fillId="4" borderId="2" xfId="0" applyFont="1" applyFill="1" applyBorder="1" applyAlignment="1" applyProtection="1">
      <alignment horizontal="center" vertical="center" textRotation="255"/>
    </xf>
    <xf numFmtId="0" fontId="22" fillId="4" borderId="2" xfId="0" applyFont="1" applyFill="1" applyBorder="1" applyAlignment="1" applyProtection="1">
      <alignment horizontal="center" vertical="center" textRotation="255" wrapText="1"/>
    </xf>
    <xf numFmtId="0" fontId="12" fillId="0" borderId="0" xfId="0" applyFont="1" applyAlignment="1" applyProtection="1">
      <alignment horizontal="center" vertical="center"/>
    </xf>
    <xf numFmtId="0" fontId="22" fillId="2" borderId="3" xfId="0" applyFont="1" applyFill="1" applyBorder="1" applyAlignment="1" applyProtection="1">
      <alignment horizontal="center" vertical="center" wrapText="1"/>
    </xf>
    <xf numFmtId="0" fontId="22" fillId="2" borderId="5" xfId="0" applyFont="1" applyFill="1" applyBorder="1" applyAlignment="1" applyProtection="1">
      <alignment horizontal="center" vertical="center" wrapText="1"/>
    </xf>
    <xf numFmtId="0" fontId="22" fillId="2" borderId="25" xfId="0" applyFont="1" applyFill="1" applyBorder="1" applyAlignment="1" applyProtection="1">
      <alignment horizontal="center" vertical="center"/>
    </xf>
    <xf numFmtId="0" fontId="22" fillId="2" borderId="26" xfId="0" applyFont="1" applyFill="1" applyBorder="1" applyAlignment="1" applyProtection="1">
      <alignment horizontal="center" vertical="center"/>
    </xf>
    <xf numFmtId="0" fontId="9" fillId="0" borderId="0" xfId="3" applyFont="1" applyFill="1" applyAlignment="1" applyProtection="1">
      <alignment horizontal="left" vertical="center" wrapText="1"/>
    </xf>
    <xf numFmtId="0" fontId="22" fillId="0" borderId="0" xfId="3" applyFont="1" applyAlignment="1" applyProtection="1">
      <alignment horizontal="left" vertical="center" wrapText="1"/>
    </xf>
    <xf numFmtId="0" fontId="32" fillId="0" borderId="0" xfId="3" applyFont="1" applyAlignment="1" applyProtection="1">
      <alignment horizontal="left" vertical="center" wrapText="1"/>
    </xf>
    <xf numFmtId="0" fontId="33" fillId="0" borderId="0" xfId="3" applyFont="1" applyAlignment="1" applyProtection="1">
      <alignment horizontal="left" vertical="center" wrapText="1"/>
    </xf>
    <xf numFmtId="0" fontId="13" fillId="0" borderId="0" xfId="3" applyFont="1" applyFill="1" applyAlignment="1" applyProtection="1">
      <alignment horizontal="left" vertical="center" wrapText="1"/>
    </xf>
    <xf numFmtId="0" fontId="9" fillId="0" borderId="0" xfId="3" applyFont="1" applyAlignment="1" applyProtection="1">
      <alignment horizontal="left" vertical="center" wrapText="1"/>
    </xf>
    <xf numFmtId="0" fontId="15" fillId="0" borderId="0" xfId="3" applyFont="1" applyAlignment="1" applyProtection="1">
      <alignment horizontal="left" vertical="center" wrapText="1"/>
    </xf>
    <xf numFmtId="0" fontId="22" fillId="0" borderId="0" xfId="0" applyFont="1" applyBorder="1" applyAlignment="1">
      <alignment horizontal="left" vertical="center" shrinkToFit="1"/>
    </xf>
    <xf numFmtId="0" fontId="22" fillId="0" borderId="0" xfId="0" applyFont="1" applyAlignment="1">
      <alignment horizontal="left" vertical="center" shrinkToFit="1"/>
    </xf>
    <xf numFmtId="0" fontId="23" fillId="0" borderId="0" xfId="0" applyFont="1" applyAlignment="1" applyProtection="1">
      <alignment horizontal="center" vertical="center" shrinkToFit="1"/>
    </xf>
  </cellXfs>
  <cellStyles count="9">
    <cellStyle name="ハイパーリンク" xfId="5" builtinId="8"/>
    <cellStyle name="桁区切り" xfId="2" builtinId="6"/>
    <cellStyle name="桁区切り 2" xfId="7"/>
    <cellStyle name="桁区切り 2 2" xfId="8"/>
    <cellStyle name="標準" xfId="0" builtinId="0"/>
    <cellStyle name="標準 2" xfId="1"/>
    <cellStyle name="標準 2 2" xfId="3"/>
    <cellStyle name="標準 3" xfId="4"/>
    <cellStyle name="標準 4" xfId="6"/>
  </cellStyles>
  <dxfs count="207">
    <dxf>
      <font>
        <b val="0"/>
        <i val="0"/>
        <strike val="0"/>
        <condense val="0"/>
        <extend val="0"/>
        <outline val="0"/>
        <shadow val="0"/>
        <u val="none"/>
        <vertAlign val="baseline"/>
        <sz val="10"/>
        <color theme="1"/>
        <name val="Meiryo UI"/>
        <scheme val="none"/>
      </font>
      <numFmt numFmtId="176" formatCode="#,##0_);[Red]\(#,##0\)"/>
      <fill>
        <patternFill patternType="solid">
          <fgColor theme="0" tint="-0.14999847407452621"/>
          <bgColor theme="0" tint="-0.14999847407452621"/>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theme="0" tint="-0.14999847407452621"/>
          <bgColor theme="0" tint="-0.14999847407452621"/>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theme="0" tint="-0.14999847407452621"/>
          <bgColor theme="0" tint="-0.14999847407452621"/>
        </patternFill>
      </fill>
      <alignment horizontal="right" vertical="center" textRotation="0" wrapText="1" indent="0" justifyLastLine="0" shrinkToFit="1" readingOrder="0"/>
      <border diagonalUp="1" diagonalDown="0" outline="0">
        <left style="thin">
          <color indexed="64"/>
        </left>
        <right style="thin">
          <color indexed="64"/>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numFmt numFmtId="0" formatCode="General"/>
      <fill>
        <patternFill patternType="none">
          <fgColor indexed="64"/>
          <bgColor auto="1"/>
        </patternFill>
      </fill>
      <alignment horizontal="center" vertical="center" textRotation="0" wrapText="0"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theme="0" tint="-0.14999847407452621"/>
          <bgColor theme="0" tint="-0.14999847407452621"/>
        </patternFill>
      </fill>
      <alignment horizontal="right" vertical="center" textRotation="0" wrapText="1" indent="0" justifyLastLine="0" shrinkToFit="1"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numFmt numFmtId="183" formatCode="#,##0.0_ ;[Red]\-#,##0.0\ "/>
      <fill>
        <patternFill patternType="none">
          <fgColor indexed="64"/>
          <bgColor auto="1"/>
        </patternFill>
      </fill>
      <alignment horizontal="center" vertical="center" textRotation="0" wrapText="0"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bottom/>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80" formatCode="&quot;ハ&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style="thin">
          <color indexed="64"/>
        </right>
        <top style="thin">
          <color indexed="64"/>
        </top>
        <bottom/>
      </border>
      <protection locked="0" hidden="0"/>
    </dxf>
    <dxf>
      <border>
        <top style="double">
          <color auto="1"/>
        </top>
      </border>
    </dxf>
    <dxf>
      <font>
        <strike val="0"/>
        <outline val="0"/>
        <shadow val="0"/>
        <u val="none"/>
        <vertAlign val="baseline"/>
        <name val="Meiryo UI"/>
        <scheme val="none"/>
      </font>
    </dxf>
    <dxf>
      <border outline="0">
        <left style="thin">
          <color rgb="FF000000"/>
        </left>
        <right style="thin">
          <color rgb="FF000000"/>
        </right>
        <top style="thin">
          <color rgb="FF000000"/>
        </top>
        <bottom style="thin">
          <color rgb="FF000000"/>
        </bottom>
      </border>
    </dxf>
    <dxf>
      <font>
        <strike val="0"/>
        <outline val="0"/>
        <shadow val="0"/>
        <u val="none"/>
        <vertAlign val="baseline"/>
        <name val="Meiryo UI"/>
        <scheme val="none"/>
      </font>
    </dxf>
    <dxf>
      <font>
        <strike val="0"/>
        <outline val="0"/>
        <shadow val="0"/>
        <u val="none"/>
        <vertAlign val="baseline"/>
        <name val="Meiryo UI"/>
        <scheme val="none"/>
      </font>
    </dxf>
    <dxf>
      <font>
        <b val="0"/>
        <i val="0"/>
        <strike val="0"/>
        <condense val="0"/>
        <extend val="0"/>
        <outline val="0"/>
        <shadow val="0"/>
        <u val="none"/>
        <vertAlign val="baseline"/>
        <sz val="10"/>
        <color theme="1"/>
        <name val="Meiryo UI"/>
        <scheme val="none"/>
      </font>
      <numFmt numFmtId="176" formatCode="#,##0_);[Red]\(#,##0\)"/>
      <fill>
        <patternFill patternType="solid">
          <fgColor theme="0" tint="-0.14999847407452621"/>
          <bgColor theme="0" tint="-0.14999847407452621"/>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theme="0" tint="-0.14999847407452621"/>
          <bgColor theme="0" tint="-0.14999847407452621"/>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numFmt numFmtId="183" formatCode="#,##0.0_ ;[Red]\-#,##0.0\ "/>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bottom/>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left"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82" formatCode="&quot;サ&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style="thin">
          <color indexed="64"/>
        </right>
        <top style="thin">
          <color indexed="64"/>
        </top>
        <bottom/>
      </border>
      <protection locked="0" hidden="0"/>
    </dxf>
    <dxf>
      <border>
        <top style="double">
          <color auto="1"/>
        </top>
      </border>
    </dxf>
    <dxf>
      <font>
        <strike val="0"/>
        <outline val="0"/>
        <shadow val="0"/>
        <u val="none"/>
        <vertAlign val="baseline"/>
        <name val="Meiryo UI"/>
        <scheme val="none"/>
      </font>
    </dxf>
    <dxf>
      <border outline="0">
        <left style="thin">
          <color rgb="FF000000"/>
        </left>
        <right style="thin">
          <color rgb="FF000000"/>
        </right>
        <top style="thin">
          <color rgb="FF000000"/>
        </top>
        <bottom style="thin">
          <color rgb="FF000000"/>
        </bottom>
      </border>
    </dxf>
    <dxf>
      <font>
        <strike val="0"/>
        <outline val="0"/>
        <shadow val="0"/>
        <u val="none"/>
        <vertAlign val="baseline"/>
        <name val="Meiryo UI"/>
        <scheme val="none"/>
      </font>
    </dxf>
    <dxf>
      <font>
        <strike val="0"/>
        <outline val="0"/>
        <shadow val="0"/>
        <u val="none"/>
        <vertAlign val="baseline"/>
        <name val="Meiryo UI"/>
        <scheme val="none"/>
      </font>
    </dxf>
    <dxf>
      <font>
        <b val="0"/>
        <i val="0"/>
        <strike val="0"/>
        <condense val="0"/>
        <extend val="0"/>
        <outline val="0"/>
        <shadow val="0"/>
        <u val="none"/>
        <vertAlign val="baseline"/>
        <sz val="10"/>
        <color theme="1"/>
        <name val="Meiryo UI"/>
        <scheme val="none"/>
      </font>
      <numFmt numFmtId="176" formatCode="#,##0_);[Red]\(#,##0\)"/>
      <fill>
        <patternFill patternType="solid">
          <fgColor theme="0" tint="-0.14999847407452621"/>
          <bgColor theme="0" tint="-0.14999847407452621"/>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theme="0" tint="-0.14999847407452621"/>
          <bgColor theme="0" tint="-0.14999847407452621"/>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numFmt numFmtId="183" formatCode="#,##0.0_ ;[Red]\-#,##0.0\ "/>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bottom/>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left"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81" formatCode="&quot;キ&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style="thin">
          <color indexed="64"/>
        </right>
        <top style="thin">
          <color indexed="64"/>
        </top>
        <bottom/>
      </border>
      <protection locked="0" hidden="0"/>
    </dxf>
    <dxf>
      <border>
        <top style="double">
          <color auto="1"/>
        </top>
      </border>
    </dxf>
    <dxf>
      <font>
        <strike val="0"/>
        <outline val="0"/>
        <shadow val="0"/>
        <u val="none"/>
        <vertAlign val="baseline"/>
        <name val="Meiryo UI"/>
        <scheme val="none"/>
      </font>
    </dxf>
    <dxf>
      <border outline="0">
        <left style="thin">
          <color rgb="FF000000"/>
        </left>
        <right style="thin">
          <color rgb="FF000000"/>
        </right>
        <top style="thin">
          <color rgb="FF000000"/>
        </top>
        <bottom style="thin">
          <color rgb="FF000000"/>
        </bottom>
      </border>
    </dxf>
    <dxf>
      <font>
        <strike val="0"/>
        <outline val="0"/>
        <shadow val="0"/>
        <u val="none"/>
        <vertAlign val="baseline"/>
        <name val="Meiryo UI"/>
        <scheme val="none"/>
      </font>
    </dxf>
    <dxf>
      <font>
        <strike val="0"/>
        <outline val="0"/>
        <shadow val="0"/>
        <u val="none"/>
        <vertAlign val="baseline"/>
        <name val="Meiryo UI"/>
        <scheme val="none"/>
      </font>
    </dxf>
    <dxf>
      <font>
        <b val="0"/>
        <i val="0"/>
        <strike val="0"/>
        <condense val="0"/>
        <extend val="0"/>
        <outline val="0"/>
        <shadow val="0"/>
        <u val="none"/>
        <vertAlign val="baseline"/>
        <sz val="10"/>
        <color theme="1"/>
        <name val="Meiryo UI"/>
        <scheme val="none"/>
      </font>
      <numFmt numFmtId="176" formatCode="#,##0_);[Red]\(#,##0\)"/>
      <fill>
        <patternFill patternType="solid">
          <fgColor theme="0" tint="-0.14999847407452621"/>
          <bgColor theme="0" tint="-0.14999847407452621"/>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theme="0" tint="-0.14999847407452621"/>
          <bgColor theme="0" tint="-0.14999847407452621"/>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theme="0" tint="-0.14999847407452621"/>
          <bgColor theme="0" tint="-0.14999847407452621"/>
        </patternFill>
      </fill>
      <alignment horizontal="right" vertical="center" textRotation="0" wrapText="1" indent="0" justifyLastLine="0" shrinkToFit="1" readingOrder="0"/>
      <border diagonalUp="1" diagonalDown="0" outline="0">
        <left style="thin">
          <color indexed="64"/>
        </left>
        <right style="thin">
          <color indexed="64"/>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numFmt numFmtId="0" formatCode="General"/>
      <fill>
        <patternFill patternType="none">
          <fgColor indexed="64"/>
          <bgColor auto="1"/>
        </patternFill>
      </fill>
      <alignment horizontal="center" vertical="center" textRotation="0" wrapText="1"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theme="0" tint="-0.14999847407452621"/>
          <bgColor theme="0" tint="-0.14999847407452621"/>
        </patternFill>
      </fill>
      <alignment horizontal="right" vertical="center" textRotation="0" wrapText="1" indent="0" justifyLastLine="0" shrinkToFit="1"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numFmt numFmtId="183" formatCode="#,##0.0_ ;[Red]\-#,##0.0\ "/>
      <fill>
        <patternFill patternType="none">
          <fgColor indexed="64"/>
          <bgColor auto="1"/>
        </patternFill>
      </fill>
      <alignment horizontal="center" vertical="center" textRotation="0" wrapText="1"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hair">
          <color indexed="64"/>
        </left>
        <right style="thin">
          <color indexed="64"/>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hair">
          <color indexed="64"/>
        </left>
        <right style="thin">
          <color indexed="64"/>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bottom/>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left"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9" formatCode="&quot;シ&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style="thin">
          <color indexed="64"/>
        </right>
        <top style="thin">
          <color indexed="64"/>
        </top>
        <bottom/>
      </border>
      <protection locked="0" hidden="0"/>
    </dxf>
    <dxf>
      <border>
        <top style="double">
          <color auto="1"/>
        </top>
      </border>
    </dxf>
    <dxf>
      <font>
        <strike val="0"/>
        <outline val="0"/>
        <shadow val="0"/>
        <u val="none"/>
        <vertAlign val="baseline"/>
        <name val="Meiryo UI"/>
        <scheme val="none"/>
      </font>
    </dxf>
    <dxf>
      <border outline="0">
        <left style="thin">
          <color rgb="FF000000"/>
        </left>
        <right style="thin">
          <color rgb="FF000000"/>
        </right>
        <top style="thin">
          <color rgb="FF000000"/>
        </top>
        <bottom style="thin">
          <color rgb="FF000000"/>
        </bottom>
      </border>
    </dxf>
    <dxf>
      <font>
        <strike val="0"/>
        <outline val="0"/>
        <shadow val="0"/>
        <u val="none"/>
        <vertAlign val="baseline"/>
        <name val="Meiryo UI"/>
        <scheme val="none"/>
      </font>
    </dxf>
    <dxf>
      <font>
        <strike val="0"/>
        <outline val="0"/>
        <shadow val="0"/>
        <u val="none"/>
        <vertAlign val="baseline"/>
        <name val="Meiryo UI"/>
        <scheme val="none"/>
      </font>
    </dxf>
    <dxf>
      <font>
        <b val="0"/>
        <i val="0"/>
        <strike val="0"/>
        <condense val="0"/>
        <extend val="0"/>
        <outline val="0"/>
        <shadow val="0"/>
        <u val="none"/>
        <vertAlign val="baseline"/>
        <sz val="10"/>
        <color theme="1"/>
        <name val="Meiryo UI"/>
        <scheme val="none"/>
      </font>
      <numFmt numFmtId="176" formatCode="#,##0_);[Red]\(#,##0\)"/>
      <fill>
        <patternFill patternType="none">
          <fgColor indexed="64"/>
          <bgColor indexed="65"/>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none">
          <fgColor indexed="64"/>
          <bgColor auto="1"/>
        </patternFill>
      </fill>
      <alignment horizontal="right" vertical="center" textRotation="0" wrapText="0" indent="0" justifyLastLine="0" shrinkToFit="1"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none">
          <fgColor indexed="64"/>
          <bgColor indexed="65"/>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none">
          <fgColor indexed="64"/>
          <bgColor auto="1"/>
        </patternFill>
      </fill>
      <alignment horizontal="right"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7" formatCode="&quot;チ&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style="thin">
          <color indexed="64"/>
        </right>
        <top style="thin">
          <color indexed="64"/>
        </top>
        <bottom/>
      </border>
      <protection locked="0" hidden="0"/>
    </dxf>
    <dxf>
      <border>
        <top style="double">
          <color auto="1"/>
        </top>
      </border>
    </dxf>
    <dxf>
      <font>
        <strike val="0"/>
        <outline val="0"/>
        <shadow val="0"/>
        <u val="none"/>
        <vertAlign val="baseline"/>
        <name val="Meiryo UI"/>
        <scheme val="none"/>
      </font>
      <protection locked="1" hidden="0"/>
    </dxf>
    <dxf>
      <border outline="0">
        <left style="thin">
          <color indexed="64"/>
        </left>
        <right style="thin">
          <color indexed="64"/>
        </right>
        <top style="thin">
          <color indexed="64"/>
        </top>
        <bottom style="thin">
          <color indexed="64"/>
        </bottom>
      </border>
    </dxf>
    <dxf>
      <font>
        <strike val="0"/>
        <outline val="0"/>
        <shadow val="0"/>
        <u val="none"/>
        <vertAlign val="baseline"/>
        <name val="Meiryo UI"/>
        <scheme val="none"/>
      </font>
      <protection locked="1" hidden="0"/>
    </dxf>
    <dxf>
      <font>
        <strike val="0"/>
        <outline val="0"/>
        <shadow val="0"/>
        <u val="none"/>
        <vertAlign val="baseline"/>
        <name val="Meiryo UI"/>
        <scheme val="none"/>
      </font>
      <protection locked="1" hidden="0"/>
    </dxf>
    <dxf>
      <font>
        <b val="0"/>
        <i val="0"/>
        <strike val="0"/>
        <condense val="0"/>
        <extend val="0"/>
        <outline val="0"/>
        <shadow val="0"/>
        <u val="none"/>
        <vertAlign val="baseline"/>
        <sz val="10"/>
        <color theme="1"/>
        <name val="Meiryo UI"/>
        <scheme val="none"/>
      </font>
      <numFmt numFmtId="176" formatCode="#,##0_);[Red]\(#,##0\)"/>
      <fill>
        <patternFill patternType="solid">
          <fgColor theme="0" tint="-0.14999847407452621"/>
          <bgColor theme="0" tint="-0.14999847407452621"/>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theme="0" tint="-0.14999847407452621"/>
          <bgColor theme="0" tint="-0.14999847407452621"/>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theme="0" tint="-0.14999847407452621"/>
          <bgColor theme="0" tint="-0.14999847407452621"/>
        </patternFill>
      </fill>
      <alignment horizontal="right" vertical="center" textRotation="0" wrapText="1" indent="0" justifyLastLine="0" shrinkToFit="1" readingOrder="0"/>
      <border diagonalUp="1" diagonalDown="0" outline="0">
        <left style="thin">
          <color indexed="64"/>
        </left>
        <right style="thin">
          <color indexed="64"/>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numFmt numFmtId="0" formatCode="General"/>
      <fill>
        <patternFill patternType="none">
          <fgColor indexed="64"/>
          <bgColor auto="1"/>
        </patternFill>
      </fill>
      <alignment horizontal="center" vertical="center" textRotation="0" wrapText="1"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theme="0" tint="-0.14999847407452621"/>
          <bgColor theme="0" tint="-0.14999847407452621"/>
        </patternFill>
      </fill>
      <alignment horizontal="right" vertical="center" textRotation="0" wrapText="1" indent="0" justifyLastLine="0" shrinkToFit="1"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numFmt numFmtId="183" formatCode="#,##0.0_ ;[Red]\-#,##0.0\ "/>
      <fill>
        <patternFill patternType="none">
          <fgColor indexed="64"/>
          <bgColor auto="1"/>
        </patternFill>
      </fill>
      <alignment horizontal="center" vertical="center" textRotation="0" wrapText="1"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8" formatCode="&quot;ガ&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style="thin">
          <color indexed="64"/>
        </top>
        <bottom/>
      </border>
      <protection locked="0" hidden="0"/>
    </dxf>
    <dxf>
      <border>
        <top style="double">
          <color auto="1"/>
        </top>
      </border>
    </dxf>
    <dxf>
      <font>
        <strike val="0"/>
        <outline val="0"/>
        <shadow val="0"/>
        <u val="none"/>
        <vertAlign val="baseline"/>
        <name val="Meiryo UI"/>
        <scheme val="none"/>
      </font>
    </dxf>
    <dxf>
      <border outline="0">
        <left style="thin">
          <color rgb="FF000000"/>
        </left>
        <right style="thin">
          <color rgb="FF000000"/>
        </right>
        <top style="thin">
          <color rgb="FF000000"/>
        </top>
        <bottom style="thin">
          <color rgb="FF000000"/>
        </bottom>
      </border>
    </dxf>
    <dxf>
      <font>
        <strike val="0"/>
        <outline val="0"/>
        <shadow val="0"/>
        <u val="none"/>
        <vertAlign val="baseline"/>
        <name val="Meiryo UI"/>
        <scheme val="none"/>
      </font>
    </dxf>
    <dxf>
      <font>
        <strike val="0"/>
        <outline val="0"/>
        <shadow val="0"/>
        <u val="none"/>
        <vertAlign val="baseline"/>
        <name val="Meiryo UI"/>
        <scheme val="none"/>
      </font>
    </dxf>
    <dxf>
      <font>
        <b val="0"/>
        <i val="0"/>
        <strike val="0"/>
        <condense val="0"/>
        <extend val="0"/>
        <outline val="0"/>
        <shadow val="0"/>
        <u val="none"/>
        <vertAlign val="baseline"/>
        <sz val="11"/>
        <color auto="1"/>
        <name val="Meiryo UI"/>
        <scheme val="none"/>
      </font>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strike val="0"/>
        <outline val="0"/>
        <shadow val="0"/>
        <u val="none"/>
        <vertAlign val="baseline"/>
        <color auto="1"/>
        <name val="Meiryo UI"/>
        <scheme val="none"/>
      </font>
      <protection locked="1" hidden="0"/>
    </dxf>
    <dxf>
      <font>
        <b val="0"/>
        <i val="0"/>
        <strike val="0"/>
        <condense val="0"/>
        <extend val="0"/>
        <outline val="0"/>
        <shadow val="0"/>
        <u val="none"/>
        <vertAlign val="baseline"/>
        <sz val="10"/>
        <color auto="1"/>
        <name val="Meiryo UI"/>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auto="1"/>
        <name val="Meiryo UI"/>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Meiryo UI"/>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Meiryo UI"/>
        <scheme val="none"/>
      </font>
      <fill>
        <patternFill patternType="solid">
          <fgColor indexed="64"/>
          <bgColor theme="4" tint="0.79998168889431442"/>
        </patternFill>
      </fill>
      <alignment vertical="center" textRotation="0" wrapText="1" indent="0" justifyLastLine="0" shrinkToFit="0" readingOrder="0"/>
      <protection locked="1" hidden="0"/>
    </dxf>
    <dxf>
      <font>
        <b/>
        <i val="0"/>
        <strike val="0"/>
        <condense val="0"/>
        <extend val="0"/>
        <outline val="0"/>
        <shadow val="0"/>
        <u val="none"/>
        <vertAlign val="baseline"/>
        <sz val="10"/>
        <color auto="1"/>
        <name val="Meiryo UI"/>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Meiryo UI"/>
        <scheme val="none"/>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Meiryo UI"/>
        <scheme val="none"/>
      </font>
      <numFmt numFmtId="0" formatCode="General"/>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Meiryo UI"/>
        <scheme val="none"/>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Meiryo UI"/>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Meiryo UI"/>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Meiryo UI"/>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Meiryo UI"/>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Meiryo UI"/>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Meiryo UI"/>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Meiryo UI"/>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Meiryo UI"/>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Meiryo UI"/>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Meiryo UI"/>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Meiryo UI"/>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Meiryo UI"/>
        <scheme val="none"/>
      </font>
      <numFmt numFmtId="185" formatCode="&quot;原&quot;\-General"/>
      <fill>
        <patternFill patternType="solid">
          <fgColor indexed="64"/>
          <bgColor theme="0" tint="-0.14999847407452621"/>
        </patternFill>
      </fill>
      <alignment horizontal="center" vertical="center" textRotation="0" wrapText="1" indent="0" justifyLastLine="0" shrinkToFit="0" readingOrder="0"/>
      <protection locked="1" hidden="0"/>
    </dxf>
    <dxf>
      <font>
        <strike val="0"/>
        <outline val="0"/>
        <shadow val="0"/>
        <u val="none"/>
        <vertAlign val="baseline"/>
        <color auto="1"/>
        <name val="Meiryo UI"/>
        <scheme val="none"/>
      </font>
      <protection locked="1" hidden="0"/>
    </dxf>
    <dxf>
      <font>
        <b val="0"/>
        <i val="0"/>
        <strike val="0"/>
        <condense val="0"/>
        <extend val="0"/>
        <outline val="0"/>
        <shadow val="0"/>
        <u val="none"/>
        <vertAlign val="baseline"/>
        <sz val="10"/>
        <color auto="1"/>
        <name val="Meiryo UI"/>
        <scheme val="none"/>
      </font>
      <protection locked="1" hidden="0"/>
    </dxf>
    <dxf>
      <font>
        <strike val="0"/>
        <outline val="0"/>
        <shadow val="0"/>
        <u val="none"/>
        <vertAlign val="baseline"/>
        <color auto="1"/>
        <name val="Meiryo UI"/>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auto="1"/>
        <name val="Meiryo UI"/>
        <scheme val="none"/>
      </font>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strike val="0"/>
        <outline val="0"/>
        <shadow val="0"/>
        <u val="none"/>
        <vertAlign val="baseline"/>
        <color auto="1"/>
        <name val="Meiryo UI"/>
        <scheme val="none"/>
      </font>
      <protection locked="1" hidden="0"/>
    </dxf>
    <dxf>
      <font>
        <b val="0"/>
        <i val="0"/>
        <strike val="0"/>
        <condense val="0"/>
        <extend val="0"/>
        <outline val="0"/>
        <shadow val="0"/>
        <u val="none"/>
        <vertAlign val="baseline"/>
        <sz val="10"/>
        <color auto="1"/>
        <name val="Meiryo UI"/>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auto="1"/>
        <name val="Meiryo UI"/>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Meiryo UI"/>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Meiryo UI"/>
        <scheme val="none"/>
      </font>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Meiryo UI"/>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Meiryo UI"/>
        <scheme val="none"/>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Meiryo UI"/>
        <scheme val="none"/>
      </font>
      <numFmt numFmtId="0" formatCode="General"/>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Meiryo UI"/>
        <scheme val="none"/>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Meiryo UI"/>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Meiryo UI"/>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Meiryo UI"/>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Meiryo UI"/>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Meiryo UI"/>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Meiryo UI"/>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Meiryo UI"/>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Meiryo UI"/>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Meiryo UI"/>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Meiryo UI"/>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Meiryo UI"/>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Meiryo UI"/>
        <scheme val="none"/>
      </font>
      <numFmt numFmtId="185" formatCode="&quot;原&quot;\-General"/>
      <fill>
        <patternFill patternType="solid">
          <fgColor indexed="64"/>
          <bgColor theme="0" tint="-0.14999847407452621"/>
        </patternFill>
      </fill>
      <alignment horizontal="center" vertical="center" textRotation="0" wrapText="1" indent="0" justifyLastLine="0" shrinkToFit="0" readingOrder="0"/>
      <protection locked="1" hidden="0"/>
    </dxf>
    <dxf>
      <font>
        <strike val="0"/>
        <outline val="0"/>
        <shadow val="0"/>
        <u val="none"/>
        <vertAlign val="baseline"/>
        <color auto="1"/>
        <name val="Meiryo UI"/>
        <scheme val="none"/>
      </font>
      <protection locked="1" hidden="0"/>
    </dxf>
    <dxf>
      <font>
        <b val="0"/>
        <i val="0"/>
        <strike val="0"/>
        <condense val="0"/>
        <extend val="0"/>
        <outline val="0"/>
        <shadow val="0"/>
        <u val="none"/>
        <vertAlign val="baseline"/>
        <sz val="10"/>
        <color auto="1"/>
        <name val="Meiryo UI"/>
        <scheme val="none"/>
      </font>
      <protection locked="1" hidden="0"/>
    </dxf>
    <dxf>
      <font>
        <strike val="0"/>
        <outline val="0"/>
        <shadow val="0"/>
        <u val="none"/>
        <vertAlign val="baseline"/>
        <color auto="1"/>
        <name val="Meiryo UI"/>
        <scheme val="none"/>
      </font>
      <alignment horizontal="center" vertical="center" textRotation="0" wrapText="1" indent="0" justifyLastLine="0" shrinkToFit="0" readingOrder="0"/>
      <protection locked="1" hidden="0"/>
    </dxf>
    <dxf>
      <fill>
        <patternFill>
          <bgColor rgb="FFFF0000"/>
        </patternFill>
      </fill>
    </dxf>
    <dxf>
      <fill>
        <patternFill>
          <bgColor rgb="FFFEF9D6"/>
        </patternFill>
      </fill>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2" defaultTableStyle="TableStyleMedium9" defaultPivotStyle="PivotStyleLight16">
    <tableStyle name="テーブル スタイル 1" pivot="0" count="5">
      <tableStyleElement type="headerRow" dxfId="206"/>
      <tableStyleElement type="totalRow" dxfId="205"/>
      <tableStyleElement type="lastColumn" dxfId="204"/>
      <tableStyleElement type="firstColumnStripe" dxfId="203"/>
      <tableStyleElement type="secondColumnStripe" size="5"/>
    </tableStyle>
    <tableStyle name="テーブル スタイル 8" pivot="0" count="4">
      <tableStyleElement type="wholeTable" dxfId="202"/>
      <tableStyleElement type="headerRow" dxfId="201"/>
      <tableStyleElement type="totalRow" dxfId="200"/>
      <tableStyleElement type="firstColumn" dxfId="199"/>
    </tableStyle>
  </tableStyles>
  <colors>
    <mruColors>
      <color rgb="FFFEF9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kdfs01\&#20844;&#31038;&#25991;&#26360;\100_&#20225;&#30011;&#31649;&#29702;&#37096;\030_&#21161;&#25104;&#35506;\010%20&#21161;&#25104;&#20107;&#26989;\010%20&#20107;&#26989;&#31649;&#29702;\230_&#23637;&#31034;&#20250;&#31561;&#20986;&#23637;&#25903;&#25588;&#21161;&#25104;&#20107;&#26989;\&#24179;&#25104;31&#24180;&#24230;(&#36009;&#25313;&#65289;\030_&#21215;&#38598;&#35201;&#38917;&#12539;&#30003;&#35531;&#26360;\010_&#21215;&#38598;&#35201;&#38917;&#12539;&#30003;&#35531;&#26360;&#26412;&#20307;\02_&#30003;&#35531;&#26360;_&#2356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akgp01\&#26032;&#20844;&#31038;&#25991;&#26360;\2005&#26481;&#20140;&#37117;&#12418;&#12398;&#12389;&#12367;&#12426;&#26032;&#38598;&#31309;&#25903;&#25588;&#20107;&#26989;\&#25552;&#20986;&#26360;&#39006;\&#20316;&#26989;&#26085;&#22577;&#38598;&#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 val="Sheet1"/>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別時間-入力"/>
      <sheetName val="打ち合わせマトリックス"/>
      <sheetName val="人件費計算"/>
    </sheetNames>
    <sheetDataSet>
      <sheetData sheetId="0">
        <row r="3">
          <cell r="E3">
            <v>1000</v>
          </cell>
        </row>
      </sheetData>
      <sheetData sheetId="1"/>
      <sheetData sheetId="2"/>
    </sheetDataSet>
  </externalBook>
</externalLink>
</file>

<file path=xl/tables/table1.xml><?xml version="1.0" encoding="utf-8"?>
<table xmlns="http://schemas.openxmlformats.org/spreadsheetml/2006/main" id="1" name="原材料・副資材費15" displayName="原材料・副資材費15" ref="A4:K20" totalsRowCount="1" headerRowDxfId="196" dataDxfId="195" totalsRowDxfId="194" dataCellStyle="標準 2">
  <tableColumns count="11">
    <tableColumn id="1" name="番　号" dataDxfId="193" totalsRowDxfId="192" dataCellStyle="標準 4">
      <calculatedColumnFormula>ROW()-ROW(原材料・副資材費15[[#Headers],[番　号]])</calculatedColumnFormula>
    </tableColumn>
    <tableColumn id="2" name="件　名" dataDxfId="191" totalsRowDxfId="190" dataCellStyle="標準 4"/>
    <tableColumn id="3" name="内　容_x000a__x000a_仕　様" dataDxfId="189" totalsRowDxfId="188" dataCellStyle="標準 4"/>
    <tableColumn id="4" name="用　途" dataDxfId="187" totalsRowDxfId="186" dataCellStyle="標準 4"/>
    <tableColumn id="5" name="数量_x000a_(A)" dataDxfId="185" totalsRowDxfId="184" dataCellStyle="標準 4"/>
    <tableColumn id="10" name="単位" dataDxfId="183" totalsRowDxfId="182" dataCellStyle="標準 4"/>
    <tableColumn id="6" name="単価(B)_x000a_（税抜）" totalsRowLabel="計" dataDxfId="181" totalsRowDxfId="180" dataCellStyle="標準 4"/>
    <tableColumn id="7" name="助成事業に_x000a_要する経費_x000a_（税込）" totalsRowFunction="sum" dataDxfId="179" totalsRowDxfId="178" dataCellStyle="標準 4">
      <calculatedColumnFormula>原材料・副資材費15[[#This Row],[助成対象経費
(A)×(B)
（税抜）]]*1.1</calculatedColumnFormula>
    </tableColumn>
    <tableColumn id="8" name="助成対象経費_x000a_(A)×(B)_x000a_（税抜）" dataDxfId="177" totalsRowDxfId="176" dataCellStyle="標準 4">
      <calculatedColumnFormula>原材料・副資材費15[[#This Row],[数量
(A)]]*原材料・副資材費15[[#This Row],[単価(B)
（税抜）]]</calculatedColumnFormula>
    </tableColumn>
    <tableColumn id="9" name="委託先" dataDxfId="175" totalsRowDxfId="174" dataCellStyle="標準 4"/>
    <tableColumn id="12" name="列1" dataDxfId="173" totalsRowDxfId="172" dataCellStyle="標準 4">
      <calculatedColumnFormula>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calculatedColumnFormula>
    </tableColumn>
  </tableColumns>
  <tableStyleInfo name="テーブル スタイル 8" showFirstColumn="0" showLastColumn="0" showRowStripes="1" showColumnStripes="0"/>
</table>
</file>

<file path=xl/tables/table2.xml><?xml version="1.0" encoding="utf-8"?>
<table xmlns="http://schemas.openxmlformats.org/spreadsheetml/2006/main" id="2" name="原材料・副資材費" displayName="原材料・副資材費" ref="A4:K20" totalsRowCount="1" headerRowDxfId="170" dataDxfId="169" totalsRowDxfId="168" dataCellStyle="標準 2">
  <tableColumns count="11">
    <tableColumn id="1" name="番　号" dataDxfId="167" totalsRowDxfId="166" dataCellStyle="標準 4">
      <calculatedColumnFormula>ROW()-ROW(原材料・副資材費[[#Headers],[番　号]])</calculatedColumnFormula>
    </tableColumn>
    <tableColumn id="2" name="品　名" dataDxfId="165" totalsRowDxfId="164" dataCellStyle="標準 4"/>
    <tableColumn id="3" name="仕　様" dataDxfId="163" totalsRowDxfId="162" dataCellStyle="標準 4"/>
    <tableColumn id="4" name="用　途" dataDxfId="161" totalsRowDxfId="160" dataCellStyle="標準 4"/>
    <tableColumn id="5" name="数量_x000a_(A)" dataDxfId="159" totalsRowDxfId="158" dataCellStyle="標準 4"/>
    <tableColumn id="10" name="単位" dataDxfId="157" totalsRowDxfId="156" dataCellStyle="標準 4"/>
    <tableColumn id="6" name="単価(B)_x000a_（税抜）" totalsRowLabel="計" dataDxfId="155" totalsRowDxfId="154" dataCellStyle="標準 4"/>
    <tableColumn id="7" name="助成事業に_x000a_要する経費_x000a_（税込）" totalsRowFunction="sum" dataDxfId="153" totalsRowDxfId="152" dataCellStyle="標準 4">
      <calculatedColumnFormula>原材料・副資材費[[#This Row],[助成対象経費
(A)×(B)
（税抜）]]*1.1</calculatedColumnFormula>
    </tableColumn>
    <tableColumn id="8" name="助成対象経費_x000a_(A)×(B)_x000a_（税抜）" totalsRowFunction="sum" dataDxfId="151" totalsRowDxfId="150" dataCellStyle="標準 4">
      <calculatedColumnFormula>原材料・副資材費[[#This Row],[数量
(A)]]*原材料・副資材費[[#This Row],[単価(B)
（税抜）]]</calculatedColumnFormula>
    </tableColumn>
    <tableColumn id="9" name="購入企業名" dataDxfId="149" totalsRowDxfId="148" dataCellStyle="標準 4"/>
    <tableColumn id="12" name="列1" dataDxfId="147" totalsRowDxfId="146" dataCellStyle="標準 4">
      <calculatedColumnFormula>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calculatedColumnFormula>
    </tableColumn>
  </tableColumns>
  <tableStyleInfo name="テーブル スタイル 8" showFirstColumn="0" showLastColumn="0" showRowStripes="1" showColumnStripes="0"/>
</table>
</file>

<file path=xl/tables/table3.xml><?xml version="1.0" encoding="utf-8"?>
<table xmlns="http://schemas.openxmlformats.org/spreadsheetml/2006/main" id="7" name="外注・委託費" displayName="外注・委託費" ref="B4:J10" totalsRowCount="1" headerRowDxfId="145" dataDxfId="144" totalsRowDxfId="142" tableBorderDxfId="143" totalsRowBorderDxfId="141">
  <autoFilter ref="B4:J9"/>
  <tableColumns count="9">
    <tableColumn id="1" name="経費番号" totalsRowLabel="計" dataDxfId="140" totalsRowDxfId="139">
      <calculatedColumnFormula>ROW()-ROW(外注・委託費[[#Headers],[経費番号]])</calculatedColumnFormula>
    </tableColumn>
    <tableColumn id="2" name="内容及び仕様" dataDxfId="138" totalsRowDxfId="137"/>
    <tableColumn id="3" name="用途" dataDxfId="136" totalsRowDxfId="135"/>
    <tableColumn id="4" name="外注・委託先" dataDxfId="134" totalsRowDxfId="133"/>
    <tableColumn id="9" name="単価_x000a_（税抜）" dataDxfId="132" totalsRowDxfId="131" dataCellStyle="桁区切り"/>
    <tableColumn id="5" name="数量" dataDxfId="130" totalsRowDxfId="129" dataCellStyle="桁区切り"/>
    <tableColumn id="6" name="単位" dataDxfId="128" totalsRowDxfId="127" dataCellStyle="桁区切り"/>
    <tableColumn id="7" name="助成事業に要する経費_x000a_（税込）" totalsRowFunction="sum" dataDxfId="126" totalsRowDxfId="125">
      <calculatedColumnFormula>ROUNDDOWN(外注・委託費[[#This Row],[単価
（税抜）]]*外注・委託費[[#This Row],[数量]]*1.1,0)</calculatedColumnFormula>
    </tableColumn>
    <tableColumn id="8" name="助成対象経費_x000a_（税抜）" totalsRowFunction="sum" dataDxfId="124" totalsRowDxfId="123">
      <calculatedColumnFormula>ROUND(外注・委託費[[#This Row],[単価
（税抜）]]*外注・委託費[[#This Row],[数量]],0)</calculatedColumnFormula>
    </tableColumn>
  </tableColumns>
  <tableStyleInfo name="テーブル スタイル 1" showFirstColumn="0" showLastColumn="0" showRowStripes="1" showColumnStripes="0"/>
</table>
</file>

<file path=xl/tables/table4.xml><?xml version="1.0" encoding="utf-8"?>
<table xmlns="http://schemas.openxmlformats.org/spreadsheetml/2006/main" id="6" name="直接人件費" displayName="直接人件費" ref="B4:G10" totalsRowCount="1" headerRowDxfId="122" dataDxfId="121" totalsRowDxfId="119" tableBorderDxfId="120" totalsRowBorderDxfId="118">
  <autoFilter ref="B4:G9"/>
  <tableColumns count="6">
    <tableColumn id="1" name="経費番号" totalsRowLabel="計" dataDxfId="117" totalsRowDxfId="116">
      <calculatedColumnFormula>ROW()-ROW(直接人件費[[#Headers],[経費番号]])</calculatedColumnFormula>
    </tableColumn>
    <tableColumn id="2" name="業務内容" dataDxfId="115" totalsRowDxfId="114"/>
    <tableColumn id="3" name="従事者名" dataDxfId="113" totalsRowDxfId="112"/>
    <tableColumn id="4" name="所属／役職" dataDxfId="111" totalsRowDxfId="110"/>
    <tableColumn id="7" name="助成事業に要する経費" totalsRowFunction="sum" dataDxfId="109" totalsRowDxfId="108"/>
    <tableColumn id="8" name="助成対象経費" totalsRowFunction="sum" dataDxfId="107" totalsRowDxfId="106"/>
  </tableColumns>
  <tableStyleInfo name="テーブル スタイル 1" showFirstColumn="0" showLastColumn="0" showRowStripes="1" showColumnStripes="0"/>
</table>
</file>

<file path=xl/tables/table5.xml><?xml version="1.0" encoding="utf-8"?>
<table xmlns="http://schemas.openxmlformats.org/spreadsheetml/2006/main" id="8" name="システム及び設備導入費" displayName="システム及び設備導入費" ref="B4:N10" totalsRowCount="1" headerRowDxfId="105" dataDxfId="104" totalsRowDxfId="102" tableBorderDxfId="103" totalsRowBorderDxfId="101">
  <autoFilter ref="B4:N9"/>
  <tableColumns count="13">
    <tableColumn id="1" name="経費番号" totalsRowLabel="計" dataDxfId="100" totalsRowDxfId="99">
      <calculatedColumnFormula>ROW()-ROW(システム及び設備導入費[[#Headers],[経費番号]])</calculatedColumnFormula>
    </tableColumn>
    <tableColumn id="9" name="品名" dataDxfId="98" totalsRowDxfId="97"/>
    <tableColumn id="2" name="内容及び仕様" dataDxfId="96" totalsRowDxfId="95"/>
    <tableColumn id="3" name="用途" dataDxfId="94" totalsRowDxfId="93"/>
    <tableColumn id="4" name="購入・依頼先" dataDxfId="92" totalsRowDxfId="91"/>
    <tableColumn id="10" name="購入" dataDxfId="90" totalsRowDxfId="89"/>
    <tableColumn id="11" name="リース・レンタル" dataDxfId="88" totalsRowDxfId="87"/>
    <tableColumn id="12" name="月" dataDxfId="86" totalsRowDxfId="85"/>
    <tableColumn id="13" name="単価_x000a_（税抜）" dataDxfId="84" totalsRowDxfId="83" dataCellStyle="桁区切り"/>
    <tableColumn id="5" name="数量" dataDxfId="82" totalsRowDxfId="81" dataCellStyle="桁区切り"/>
    <tableColumn id="6" name="単位" dataDxfId="80" totalsRowDxfId="79" dataCellStyle="桁区切り"/>
    <tableColumn id="7" name="助成事業に要する経費_x000a_（税込）" totalsRowFunction="sum" dataDxfId="78" totalsRowDxfId="77">
      <calculatedColumnFormula>ROUNDDOWN(システム及び設備導入費[[#This Row],[単価
（税抜）]]*システム及び設備導入費[[#This Row],[数量]]*1.1,0)</calculatedColumnFormula>
    </tableColumn>
    <tableColumn id="8" name="助成対象経費_x000a_（税抜）" totalsRowFunction="sum" dataDxfId="76" totalsRowDxfId="75">
      <calculatedColumnFormula>ROUND(システム及び設備導入費[[#This Row],[単価
（税抜）]]*システム及び設備導入費[[#This Row],[数量]],0)</calculatedColumnFormula>
    </tableColumn>
  </tableColumns>
  <tableStyleInfo name="テーブル スタイル 1" showFirstColumn="0" showLastColumn="0" showRowStripes="1" showColumnStripes="0"/>
</table>
</file>

<file path=xl/tables/table6.xml><?xml version="1.0" encoding="utf-8"?>
<table xmlns="http://schemas.openxmlformats.org/spreadsheetml/2006/main" id="10" name="規格認証費" displayName="規格認証費" ref="B4:K10" totalsRowCount="1" headerRowDxfId="74" dataDxfId="73" totalsRowDxfId="71" tableBorderDxfId="72" totalsRowBorderDxfId="70">
  <autoFilter ref="B4:K9"/>
  <tableColumns count="10">
    <tableColumn id="1" name="経費番号" totalsRowLabel="計" dataDxfId="69" totalsRowDxfId="68">
      <calculatedColumnFormula>ROW()-ROW(規格認証費[[#Headers],[経費番号]])</calculatedColumnFormula>
    </tableColumn>
    <tableColumn id="9" name="件名" dataDxfId="67" totalsRowDxfId="66"/>
    <tableColumn id="2" name="費用内訳" dataDxfId="65" totalsRowDxfId="64"/>
    <tableColumn id="3" name="取得理由" dataDxfId="63" totalsRowDxfId="62"/>
    <tableColumn id="4" name="依頼先_x000a_（支払い先）" dataDxfId="61" totalsRowDxfId="60"/>
    <tableColumn id="15" name="単価_x000a_（税抜）" dataDxfId="59" totalsRowDxfId="58" dataCellStyle="桁区切り"/>
    <tableColumn id="14" name="数量" dataDxfId="57" totalsRowDxfId="56" dataCellStyle="桁区切り"/>
    <tableColumn id="13" name="単位" dataDxfId="55" totalsRowDxfId="54" dataCellStyle="桁区切り"/>
    <tableColumn id="7" name="助成事業に要する経費_x000a_（税込）" totalsRowFunction="sum" dataDxfId="53" totalsRowDxfId="52">
      <calculatedColumnFormula>ROUNDDOWN(規格認証費[[#This Row],[単価
（税抜）]]*規格認証費[[#This Row],[数量]]*1.1,0)</calculatedColumnFormula>
    </tableColumn>
    <tableColumn id="8" name="助成対象経費_x000a_（税抜）" totalsRowFunction="sum" dataDxfId="51" totalsRowDxfId="50">
      <calculatedColumnFormula>ROUND(規格認証費[[#This Row],[単価
（税抜）]]*規格認証費[[#This Row],[数量]],0)</calculatedColumnFormula>
    </tableColumn>
  </tableColumns>
  <tableStyleInfo name="テーブル スタイル 1" showFirstColumn="0" showLastColumn="0" showRowStripes="1" showColumnStripes="0"/>
</table>
</file>

<file path=xl/tables/table7.xml><?xml version="1.0" encoding="utf-8"?>
<table xmlns="http://schemas.openxmlformats.org/spreadsheetml/2006/main" id="11" name="産業財産権出願費" displayName="産業財産権出願費" ref="B4:K10" totalsRowCount="1" headerRowDxfId="49" dataDxfId="48" totalsRowDxfId="46" tableBorderDxfId="47" totalsRowBorderDxfId="45">
  <autoFilter ref="B4:K9"/>
  <tableColumns count="10">
    <tableColumn id="1" name="経費番号" totalsRowLabel="計" dataDxfId="44" totalsRowDxfId="43">
      <calculatedColumnFormula>ROW()-ROW(産業財産権出願費[[#Headers],[経費番号]])</calculatedColumnFormula>
    </tableColumn>
    <tableColumn id="9" name="件名" dataDxfId="42" totalsRowDxfId="41"/>
    <tableColumn id="2" name="権利名称" dataDxfId="40" totalsRowDxfId="39"/>
    <tableColumn id="3" name="費用内訳" dataDxfId="38" totalsRowDxfId="37"/>
    <tableColumn id="4" name="依頼先_x000a_（支払い先）" dataDxfId="36" totalsRowDxfId="35"/>
    <tableColumn id="15" name="単価_x000a_（税抜）" dataDxfId="34" totalsRowDxfId="33" dataCellStyle="桁区切り"/>
    <tableColumn id="14" name="数量" dataDxfId="32" totalsRowDxfId="31" dataCellStyle="桁区切り"/>
    <tableColumn id="13" name="単位" dataDxfId="30" totalsRowDxfId="29" dataCellStyle="桁区切り"/>
    <tableColumn id="7" name="助成事業に要する経費_x000a_（税込）" totalsRowFunction="sum" dataDxfId="28" totalsRowDxfId="27">
      <calculatedColumnFormula>ROUNDDOWN(産業財産権出願費[[#This Row],[単価
（税抜）]]*産業財産権出願費[[#This Row],[数量]]*1.1,0)</calculatedColumnFormula>
    </tableColumn>
    <tableColumn id="8" name="助成対象経費_x000a_（税抜）" totalsRowFunction="sum" dataDxfId="26" totalsRowDxfId="25">
      <calculatedColumnFormula>ROUND(産業財産権出願費[[#This Row],[単価
（税抜）]]*産業財産権出願費[[#This Row],[数量]],0)</calculatedColumnFormula>
    </tableColumn>
  </tableColumns>
  <tableStyleInfo name="テーブル スタイル 1" showFirstColumn="0" showLastColumn="0" showRowStripes="1" showColumnStripes="0"/>
</table>
</file>

<file path=xl/tables/table8.xml><?xml version="1.0" encoding="utf-8"?>
<table xmlns="http://schemas.openxmlformats.org/spreadsheetml/2006/main" id="9" name="販売促進費" displayName="販売促進費" ref="B4:K10" totalsRowCount="1" headerRowDxfId="24" dataDxfId="23" totalsRowDxfId="21" tableBorderDxfId="22" totalsRowBorderDxfId="20">
  <autoFilter ref="B4:K9"/>
  <tableColumns count="10">
    <tableColumn id="1" name="経費番号" totalsRowLabel="計" dataDxfId="19" totalsRowDxfId="18">
      <calculatedColumnFormula>ROW()-ROW(販売促進費[[#Headers],[経費番号]])</calculatedColumnFormula>
    </tableColumn>
    <tableColumn id="9" name="販促方法" dataDxfId="17" totalsRowDxfId="16"/>
    <tableColumn id="2" name="費用内訳" dataDxfId="15" totalsRowDxfId="14"/>
    <tableColumn id="3" name="内容及び仕様" dataDxfId="13" totalsRowDxfId="12"/>
    <tableColumn id="4" name="依頼先_x000a_（支払い先）" dataDxfId="11" totalsRowDxfId="10"/>
    <tableColumn id="13" name="単価_x000a_（税抜）" dataDxfId="9" totalsRowDxfId="8" dataCellStyle="桁区切り"/>
    <tableColumn id="5" name="数量" dataDxfId="7" totalsRowDxfId="6" dataCellStyle="桁区切り"/>
    <tableColumn id="6" name="単位" dataDxfId="5" totalsRowDxfId="4" dataCellStyle="桁区切り"/>
    <tableColumn id="7" name="助成事業に要する経費_x000a_（税込）" totalsRowFunction="sum" dataDxfId="3" totalsRowDxfId="2">
      <calculatedColumnFormula>ROUNDDOWN(販売促進費[[#This Row],[単価
（税抜）]]*販売促進費[[#This Row],[数量]]*1.1,0)</calculatedColumnFormula>
    </tableColumn>
    <tableColumn id="8" name="助成対象経費_x000a_（税抜）" totalsRowFunction="sum" dataDxfId="1" totalsRowDxfId="0">
      <calculatedColumnFormula>ROUND(販売促進費[[#This Row],[単価
（税抜）]]*販売促進費[[#This Row],[数量]],0)</calculatedColumnFormula>
    </tableColumn>
  </tableColumns>
  <tableStyleInfo name="テーブル スタイル 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E39"/>
  <sheetViews>
    <sheetView showGridLines="0" tabSelected="1" zoomScaleNormal="100" zoomScaleSheetLayoutView="100" workbookViewId="0">
      <selection activeCell="P22" sqref="P22:Q22"/>
    </sheetView>
  </sheetViews>
  <sheetFormatPr defaultColWidth="9" defaultRowHeight="13.5" x14ac:dyDescent="0.2"/>
  <cols>
    <col min="1" max="4" width="3.6328125" style="6" customWidth="1"/>
    <col min="5" max="5" width="5.08984375" style="6" customWidth="1"/>
    <col min="6" max="6" width="3.453125" style="6" customWidth="1"/>
    <col min="7" max="7" width="5.08984375" style="6" customWidth="1"/>
    <col min="8" max="8" width="3.453125" style="6" customWidth="1"/>
    <col min="9" max="9" width="4.6328125" style="6" customWidth="1"/>
    <col min="10" max="12" width="3.6328125" style="6" customWidth="1"/>
    <col min="13" max="13" width="4.36328125" style="6" customWidth="1"/>
    <col min="14" max="14" width="3.6328125" style="6" customWidth="1"/>
    <col min="15" max="15" width="7.90625" style="6" customWidth="1"/>
    <col min="16" max="16" width="4.7265625" style="6" bestFit="1" customWidth="1"/>
    <col min="17" max="17" width="3.90625" style="6" customWidth="1"/>
    <col min="18" max="18" width="3.08984375" style="6" bestFit="1" customWidth="1"/>
    <col min="19" max="19" width="4.08984375" style="6" customWidth="1"/>
    <col min="20" max="20" width="3.08984375" style="6" bestFit="1" customWidth="1"/>
    <col min="21" max="21" width="3.90625" style="6" customWidth="1"/>
    <col min="22" max="22" width="2.7265625" style="6" customWidth="1"/>
    <col min="23" max="23" width="4.453125" style="6" customWidth="1"/>
    <col min="24" max="24" width="3.08984375" style="6" customWidth="1"/>
    <col min="25" max="27" width="4.90625" style="6" customWidth="1"/>
    <col min="28" max="16384" width="9" style="6"/>
  </cols>
  <sheetData>
    <row r="1" spans="1:31" ht="14" x14ac:dyDescent="0.2">
      <c r="A1" s="3" t="s">
        <v>119</v>
      </c>
      <c r="B1" s="4"/>
      <c r="C1" s="4"/>
      <c r="D1" s="4"/>
      <c r="E1" s="4"/>
      <c r="F1" s="4"/>
      <c r="G1" s="4"/>
      <c r="H1" s="4"/>
      <c r="I1" s="4"/>
      <c r="J1" s="4"/>
      <c r="K1" s="4"/>
      <c r="L1" s="4"/>
      <c r="M1" s="4"/>
      <c r="N1" s="4"/>
      <c r="O1" s="4"/>
      <c r="P1" s="5"/>
      <c r="Q1" s="5"/>
      <c r="R1" s="5"/>
      <c r="S1" s="5"/>
      <c r="T1" s="5"/>
      <c r="U1" s="5"/>
      <c r="V1" s="4"/>
    </row>
    <row r="2" spans="1:31" ht="14" x14ac:dyDescent="0.2">
      <c r="A2" s="3"/>
      <c r="B2" s="4"/>
      <c r="C2" s="4"/>
      <c r="D2" s="4"/>
      <c r="E2" s="4"/>
      <c r="F2" s="4"/>
      <c r="G2" s="4"/>
      <c r="H2" s="4"/>
      <c r="I2" s="4"/>
      <c r="J2" s="4"/>
      <c r="K2" s="4"/>
      <c r="L2" s="4"/>
      <c r="M2" s="4"/>
      <c r="N2" s="4"/>
      <c r="O2" s="4"/>
      <c r="P2" s="42" t="s">
        <v>115</v>
      </c>
      <c r="Q2" s="120"/>
      <c r="R2" s="121" t="s">
        <v>114</v>
      </c>
      <c r="S2" s="120"/>
      <c r="T2" s="121" t="s">
        <v>113</v>
      </c>
      <c r="U2" s="120"/>
      <c r="V2" s="121" t="s">
        <v>112</v>
      </c>
    </row>
    <row r="3" spans="1:31" ht="14" x14ac:dyDescent="0.2">
      <c r="A3" s="3" t="s">
        <v>71</v>
      </c>
      <c r="B3" s="4"/>
      <c r="C3" s="4"/>
      <c r="D3" s="4"/>
      <c r="E3" s="4"/>
      <c r="F3" s="4"/>
      <c r="G3" s="4"/>
      <c r="H3" s="4"/>
      <c r="I3" s="4"/>
      <c r="J3" s="4"/>
      <c r="K3" s="4"/>
      <c r="L3" s="4"/>
      <c r="M3" s="4"/>
      <c r="N3" s="4"/>
      <c r="O3" s="4"/>
      <c r="P3" s="5"/>
      <c r="Q3" s="5"/>
      <c r="R3" s="5"/>
      <c r="S3" s="5"/>
      <c r="T3" s="5"/>
      <c r="U3" s="5"/>
      <c r="V3" s="4"/>
    </row>
    <row r="4" spans="1:31" ht="14" x14ac:dyDescent="0.2">
      <c r="A4" s="3" t="s">
        <v>63</v>
      </c>
      <c r="B4" s="4"/>
      <c r="C4" s="4"/>
      <c r="D4" s="4"/>
      <c r="E4" s="4"/>
      <c r="F4" s="4"/>
      <c r="G4" s="4"/>
      <c r="H4" s="4"/>
      <c r="I4" s="4"/>
      <c r="J4" s="4"/>
      <c r="K4" s="4"/>
      <c r="L4" s="4"/>
      <c r="M4" s="4"/>
      <c r="N4" s="4"/>
      <c r="O4" s="4"/>
      <c r="P4" s="5"/>
      <c r="Q4" s="5"/>
      <c r="R4" s="5"/>
      <c r="S4" s="5"/>
      <c r="T4" s="5"/>
      <c r="U4" s="5"/>
      <c r="V4" s="4"/>
    </row>
    <row r="5" spans="1:31" ht="24" customHeight="1" x14ac:dyDescent="0.2">
      <c r="A5" s="3"/>
      <c r="B5" s="4"/>
      <c r="C5" s="4"/>
      <c r="D5" s="4"/>
      <c r="E5" s="4"/>
      <c r="F5" s="4"/>
      <c r="G5" s="4"/>
      <c r="H5" s="4"/>
      <c r="I5" s="4"/>
      <c r="L5" s="237" t="s">
        <v>72</v>
      </c>
      <c r="M5" s="238"/>
      <c r="N5" s="239"/>
      <c r="O5" s="37" t="s">
        <v>64</v>
      </c>
      <c r="P5" s="242"/>
      <c r="Q5" s="243"/>
      <c r="R5" s="243"/>
      <c r="S5" s="243"/>
      <c r="T5" s="243"/>
      <c r="U5" s="243"/>
      <c r="V5" s="244"/>
    </row>
    <row r="6" spans="1:31" ht="42" customHeight="1" x14ac:dyDescent="0.2">
      <c r="A6" s="3"/>
      <c r="B6" s="4"/>
      <c r="C6" s="4"/>
      <c r="D6" s="4"/>
      <c r="E6" s="4"/>
      <c r="F6" s="4"/>
      <c r="G6" s="4"/>
      <c r="H6" s="4"/>
      <c r="I6" s="4"/>
      <c r="K6" s="7"/>
      <c r="L6" s="240"/>
      <c r="M6" s="240"/>
      <c r="N6" s="241"/>
      <c r="O6" s="245"/>
      <c r="P6" s="246"/>
      <c r="Q6" s="246"/>
      <c r="R6" s="246"/>
      <c r="S6" s="246"/>
      <c r="T6" s="246"/>
      <c r="U6" s="246"/>
      <c r="V6" s="246"/>
    </row>
    <row r="7" spans="1:31" ht="6" customHeight="1" x14ac:dyDescent="0.2">
      <c r="A7" s="3"/>
      <c r="B7" s="4"/>
      <c r="C7" s="4"/>
      <c r="D7" s="4"/>
      <c r="E7" s="4"/>
      <c r="F7" s="4"/>
      <c r="G7" s="4"/>
      <c r="H7" s="4"/>
      <c r="I7" s="4"/>
      <c r="K7" s="4"/>
      <c r="L7" s="4"/>
      <c r="M7" s="4"/>
      <c r="N7" s="4"/>
      <c r="O7" s="8"/>
      <c r="P7" s="8"/>
      <c r="Q7" s="8"/>
      <c r="R7" s="8"/>
      <c r="S7" s="8"/>
      <c r="T7" s="8"/>
      <c r="U7" s="8"/>
      <c r="V7" s="8"/>
    </row>
    <row r="8" spans="1:31" ht="24" customHeight="1" x14ac:dyDescent="0.2">
      <c r="A8" s="4"/>
      <c r="B8" s="4"/>
      <c r="C8" s="4"/>
      <c r="D8" s="4"/>
      <c r="E8" s="4"/>
      <c r="F8" s="4"/>
      <c r="G8" s="4"/>
      <c r="H8" s="4"/>
      <c r="I8" s="4"/>
      <c r="L8" s="222" t="s">
        <v>65</v>
      </c>
      <c r="M8" s="223"/>
      <c r="N8" s="224"/>
      <c r="O8" s="247"/>
      <c r="P8" s="247"/>
      <c r="Q8" s="247"/>
      <c r="R8" s="247"/>
      <c r="S8" s="247"/>
      <c r="T8" s="247"/>
      <c r="U8" s="247"/>
      <c r="V8" s="247"/>
      <c r="W8" s="9"/>
    </row>
    <row r="9" spans="1:31" ht="10.5" customHeight="1" x14ac:dyDescent="0.2">
      <c r="A9" s="4"/>
      <c r="B9" s="4"/>
      <c r="C9" s="4"/>
      <c r="D9" s="4"/>
      <c r="E9" s="4"/>
      <c r="F9" s="4"/>
      <c r="G9" s="4"/>
      <c r="H9" s="4"/>
      <c r="I9" s="4"/>
      <c r="K9" s="3"/>
      <c r="L9" s="3"/>
      <c r="M9" s="3"/>
      <c r="N9" s="3"/>
      <c r="O9" s="3"/>
      <c r="P9" s="3"/>
      <c r="Q9" s="3"/>
      <c r="R9" s="3"/>
      <c r="S9" s="3"/>
      <c r="T9" s="3"/>
      <c r="U9" s="3"/>
      <c r="V9" s="3"/>
      <c r="W9" s="3"/>
    </row>
    <row r="10" spans="1:31" ht="24" customHeight="1" x14ac:dyDescent="0.2">
      <c r="A10" s="4"/>
      <c r="B10" s="4"/>
      <c r="C10" s="4"/>
      <c r="D10" s="4"/>
      <c r="E10" s="4"/>
      <c r="F10" s="4"/>
      <c r="G10" s="4"/>
      <c r="H10" s="4"/>
      <c r="L10" s="222" t="s">
        <v>73</v>
      </c>
      <c r="M10" s="223"/>
      <c r="N10" s="224"/>
      <c r="O10" s="225"/>
      <c r="P10" s="226"/>
      <c r="Q10" s="226"/>
      <c r="R10" s="226"/>
      <c r="S10" s="226"/>
      <c r="T10" s="226"/>
      <c r="U10" s="226"/>
      <c r="V10" s="227"/>
      <c r="W10" s="9"/>
    </row>
    <row r="11" spans="1:31" ht="21" customHeight="1" x14ac:dyDescent="0.2">
      <c r="A11" s="4"/>
      <c r="B11" s="4"/>
      <c r="C11" s="4"/>
      <c r="D11" s="4"/>
      <c r="E11" s="4"/>
      <c r="F11" s="4"/>
      <c r="G11" s="4"/>
      <c r="H11" s="4"/>
      <c r="I11" s="4"/>
      <c r="J11" s="4"/>
      <c r="K11" s="4"/>
      <c r="L11" s="4"/>
      <c r="M11" s="4"/>
      <c r="N11" s="4"/>
      <c r="O11" s="4"/>
      <c r="P11" s="4"/>
      <c r="Q11" s="4"/>
      <c r="R11" s="4"/>
      <c r="S11" s="4"/>
      <c r="T11" s="4"/>
      <c r="U11" s="4"/>
      <c r="V11" s="4"/>
    </row>
    <row r="12" spans="1:31" ht="45" customHeight="1" x14ac:dyDescent="0.2">
      <c r="A12" s="234" t="s">
        <v>120</v>
      </c>
      <c r="B12" s="235"/>
      <c r="C12" s="235"/>
      <c r="D12" s="235"/>
      <c r="E12" s="235"/>
      <c r="F12" s="235"/>
      <c r="G12" s="235"/>
      <c r="H12" s="235"/>
      <c r="I12" s="235"/>
      <c r="J12" s="235"/>
      <c r="K12" s="235"/>
      <c r="L12" s="235"/>
      <c r="M12" s="235"/>
      <c r="N12" s="235"/>
      <c r="O12" s="235"/>
      <c r="P12" s="235"/>
      <c r="Q12" s="235"/>
      <c r="R12" s="235"/>
      <c r="S12" s="235"/>
      <c r="T12" s="235"/>
      <c r="U12" s="235"/>
      <c r="V12" s="235"/>
      <c r="W12" s="10"/>
      <c r="X12" s="10"/>
      <c r="Y12" s="10"/>
      <c r="Z12" s="10"/>
      <c r="AA12" s="10"/>
      <c r="AB12" s="10"/>
      <c r="AC12" s="10"/>
      <c r="AD12" s="10"/>
      <c r="AE12" s="10"/>
    </row>
    <row r="13" spans="1:31" ht="45" customHeight="1" x14ac:dyDescent="0.2">
      <c r="A13" s="236" t="s">
        <v>121</v>
      </c>
      <c r="B13" s="236"/>
      <c r="C13" s="236"/>
      <c r="D13" s="236"/>
      <c r="E13" s="236"/>
      <c r="F13" s="236"/>
      <c r="G13" s="236"/>
      <c r="H13" s="236"/>
      <c r="I13" s="236"/>
      <c r="J13" s="236"/>
      <c r="K13" s="236"/>
      <c r="L13" s="236"/>
      <c r="M13" s="236"/>
      <c r="N13" s="236"/>
      <c r="O13" s="236"/>
      <c r="P13" s="236"/>
      <c r="Q13" s="236"/>
      <c r="R13" s="236"/>
      <c r="S13" s="236"/>
      <c r="T13" s="236"/>
      <c r="U13" s="236"/>
      <c r="V13" s="236"/>
      <c r="W13" s="10"/>
      <c r="X13" s="10"/>
      <c r="Y13" s="10"/>
      <c r="Z13" s="10"/>
      <c r="AA13" s="10"/>
      <c r="AB13" s="10"/>
      <c r="AC13" s="10"/>
      <c r="AD13" s="10"/>
      <c r="AE13" s="10"/>
    </row>
    <row r="14" spans="1:31" ht="27.75" customHeight="1" x14ac:dyDescent="0.2">
      <c r="A14" s="228" t="s">
        <v>74</v>
      </c>
      <c r="B14" s="228"/>
      <c r="C14" s="228"/>
      <c r="D14" s="228"/>
      <c r="E14" s="228"/>
      <c r="F14" s="228"/>
      <c r="G14" s="228"/>
      <c r="H14" s="228"/>
      <c r="I14" s="228"/>
      <c r="J14" s="228"/>
      <c r="K14" s="228"/>
      <c r="L14" s="228"/>
      <c r="M14" s="228"/>
      <c r="N14" s="228"/>
      <c r="O14" s="228"/>
      <c r="P14" s="228"/>
      <c r="Q14" s="228"/>
      <c r="R14" s="228"/>
      <c r="S14" s="228"/>
      <c r="T14" s="228"/>
      <c r="U14" s="228"/>
      <c r="V14" s="228"/>
      <c r="W14" s="3"/>
      <c r="X14" s="3"/>
      <c r="Y14" s="3"/>
      <c r="Z14" s="3"/>
      <c r="AA14" s="3"/>
      <c r="AB14" s="3"/>
      <c r="AC14" s="3"/>
      <c r="AD14" s="3"/>
      <c r="AE14" s="3"/>
    </row>
    <row r="15" spans="1:31" ht="13.5" customHeight="1" x14ac:dyDescent="0.2">
      <c r="A15" s="11"/>
      <c r="B15" s="11"/>
      <c r="C15" s="11"/>
      <c r="D15" s="11"/>
      <c r="E15" s="11"/>
      <c r="F15" s="11"/>
      <c r="G15" s="11"/>
      <c r="H15" s="11"/>
      <c r="I15" s="11"/>
      <c r="J15" s="11"/>
      <c r="K15" s="11"/>
      <c r="L15" s="11"/>
      <c r="M15" s="11"/>
      <c r="N15" s="11"/>
      <c r="O15" s="11"/>
      <c r="P15" s="11"/>
      <c r="Q15" s="11"/>
      <c r="R15" s="11"/>
      <c r="S15" s="11"/>
      <c r="T15" s="11"/>
      <c r="U15" s="11"/>
      <c r="V15" s="11"/>
      <c r="W15" s="3"/>
      <c r="X15" s="3"/>
      <c r="Y15" s="3"/>
      <c r="Z15" s="3"/>
      <c r="AA15" s="3"/>
      <c r="AB15" s="3"/>
      <c r="AC15" s="3"/>
      <c r="AD15" s="3"/>
      <c r="AE15" s="3"/>
    </row>
    <row r="16" spans="1:31" s="15" customFormat="1" ht="19.5" customHeight="1" x14ac:dyDescent="0.2">
      <c r="A16" s="12" t="s">
        <v>75</v>
      </c>
      <c r="B16" s="13"/>
      <c r="C16" s="14"/>
      <c r="D16" s="14"/>
      <c r="E16" s="14"/>
      <c r="F16" s="14"/>
      <c r="G16" s="14"/>
      <c r="H16" s="14"/>
      <c r="I16" s="14"/>
      <c r="J16" s="14"/>
      <c r="K16" s="14"/>
      <c r="L16" s="14"/>
      <c r="M16" s="14"/>
      <c r="N16" s="14"/>
      <c r="O16" s="14"/>
      <c r="P16" s="14"/>
      <c r="Q16" s="14"/>
      <c r="R16" s="14"/>
      <c r="S16" s="14"/>
      <c r="T16" s="14"/>
      <c r="U16" s="14"/>
      <c r="V16" s="14"/>
    </row>
    <row r="17" spans="1:27" s="16" customFormat="1" ht="42.75" customHeight="1" x14ac:dyDescent="0.2">
      <c r="A17" s="218"/>
      <c r="B17" s="219"/>
      <c r="C17" s="219"/>
      <c r="D17" s="219"/>
      <c r="E17" s="219"/>
      <c r="F17" s="219"/>
      <c r="G17" s="219"/>
      <c r="H17" s="219"/>
      <c r="I17" s="219"/>
      <c r="J17" s="219"/>
      <c r="K17" s="219"/>
      <c r="L17" s="219"/>
      <c r="M17" s="219"/>
      <c r="N17" s="219"/>
      <c r="O17" s="219"/>
      <c r="P17" s="219"/>
      <c r="Q17" s="219"/>
      <c r="R17" s="219"/>
      <c r="S17" s="219"/>
      <c r="T17" s="219"/>
      <c r="U17" s="219"/>
      <c r="V17" s="220"/>
    </row>
    <row r="18" spans="1:27" ht="25" customHeight="1" x14ac:dyDescent="0.2">
      <c r="A18" s="17"/>
      <c r="B18" s="17"/>
      <c r="C18" s="17"/>
      <c r="D18" s="17"/>
      <c r="E18" s="17"/>
      <c r="F18" s="17"/>
      <c r="G18" s="17"/>
      <c r="H18" s="17"/>
      <c r="I18" s="17"/>
      <c r="J18" s="17"/>
      <c r="K18" s="17"/>
      <c r="L18" s="17"/>
      <c r="M18" s="17"/>
      <c r="N18" s="17"/>
      <c r="O18" s="17"/>
      <c r="P18" s="17"/>
      <c r="Q18" s="17"/>
      <c r="R18" s="17"/>
      <c r="S18" s="17"/>
      <c r="T18" s="17"/>
      <c r="U18" s="17"/>
      <c r="V18" s="17"/>
      <c r="W18" s="18"/>
      <c r="X18" s="18"/>
      <c r="Y18" s="18"/>
      <c r="Z18" s="19"/>
      <c r="AA18" s="19"/>
    </row>
    <row r="19" spans="1:27" ht="23.15" customHeight="1" x14ac:dyDescent="0.2">
      <c r="A19" s="12" t="s">
        <v>76</v>
      </c>
      <c r="B19" s="17"/>
      <c r="C19" s="17"/>
      <c r="D19" s="17"/>
      <c r="G19" s="229"/>
      <c r="H19" s="229"/>
      <c r="I19" s="229"/>
      <c r="J19" s="229"/>
      <c r="K19" s="229"/>
      <c r="L19" s="229"/>
      <c r="M19" s="229"/>
      <c r="N19" s="230" t="s">
        <v>66</v>
      </c>
      <c r="O19" s="230"/>
      <c r="V19" s="38"/>
    </row>
    <row r="20" spans="1:27" ht="25" customHeight="1" x14ac:dyDescent="0.2">
      <c r="A20" s="17"/>
      <c r="B20" s="17"/>
      <c r="C20" s="17"/>
      <c r="D20" s="17"/>
      <c r="E20" s="17"/>
      <c r="F20" s="17"/>
      <c r="G20" s="17"/>
      <c r="H20" s="17"/>
      <c r="I20" s="17"/>
      <c r="J20" s="17"/>
      <c r="K20" s="17"/>
      <c r="L20" s="17"/>
      <c r="M20" s="17"/>
      <c r="N20" s="17"/>
      <c r="O20" s="17"/>
      <c r="P20" s="17"/>
      <c r="Q20" s="17"/>
      <c r="R20" s="17"/>
      <c r="S20" s="17"/>
      <c r="T20" s="17"/>
      <c r="U20" s="17"/>
      <c r="V20" s="17"/>
      <c r="W20" s="18"/>
      <c r="X20" s="18"/>
      <c r="Y20" s="18"/>
      <c r="Z20" s="19"/>
      <c r="AA20" s="19"/>
    </row>
    <row r="21" spans="1:27" ht="23.15" customHeight="1" x14ac:dyDescent="0.2">
      <c r="A21" s="12" t="s">
        <v>77</v>
      </c>
      <c r="B21" s="17"/>
      <c r="C21" s="17"/>
      <c r="D21" s="17"/>
      <c r="E21" s="17"/>
      <c r="F21" s="17"/>
      <c r="G21" s="215" t="s">
        <v>67</v>
      </c>
      <c r="H21" s="215"/>
      <c r="I21" s="211">
        <v>6</v>
      </c>
      <c r="J21" s="212"/>
      <c r="K21" s="215" t="s">
        <v>68</v>
      </c>
      <c r="L21" s="215"/>
      <c r="M21" s="211">
        <v>10</v>
      </c>
      <c r="N21" s="212"/>
      <c r="O21" s="24" t="s">
        <v>69</v>
      </c>
      <c r="P21" s="211">
        <v>1</v>
      </c>
      <c r="Q21" s="212"/>
      <c r="R21" s="215" t="s">
        <v>78</v>
      </c>
      <c r="S21" s="215"/>
      <c r="T21" s="213" t="s">
        <v>79</v>
      </c>
      <c r="U21" s="214"/>
      <c r="V21" s="17"/>
      <c r="Z21" s="19"/>
      <c r="AA21" s="19"/>
    </row>
    <row r="22" spans="1:27" ht="23.15" customHeight="1" x14ac:dyDescent="0.2">
      <c r="A22" s="17"/>
      <c r="B22" s="17"/>
      <c r="C22" s="17"/>
      <c r="D22" s="17"/>
      <c r="E22" s="17"/>
      <c r="F22" s="17"/>
      <c r="G22" s="215" t="s">
        <v>67</v>
      </c>
      <c r="H22" s="215"/>
      <c r="I22" s="216"/>
      <c r="J22" s="217"/>
      <c r="K22" s="215" t="s">
        <v>68</v>
      </c>
      <c r="L22" s="215"/>
      <c r="M22" s="216"/>
      <c r="N22" s="217"/>
      <c r="O22" s="24" t="s">
        <v>183</v>
      </c>
      <c r="P22" s="216"/>
      <c r="Q22" s="217"/>
      <c r="R22" s="215" t="s">
        <v>78</v>
      </c>
      <c r="S22" s="215"/>
      <c r="T22" s="213" t="s">
        <v>80</v>
      </c>
      <c r="U22" s="214"/>
      <c r="V22" s="17"/>
      <c r="Z22" s="19"/>
      <c r="AA22" s="19"/>
    </row>
    <row r="23" spans="1:27" ht="25" customHeight="1" x14ac:dyDescent="0.2">
      <c r="A23" s="17"/>
      <c r="B23" s="17"/>
      <c r="C23" s="17"/>
      <c r="D23" s="17"/>
      <c r="E23" s="17"/>
      <c r="F23" s="17"/>
      <c r="G23" s="17"/>
      <c r="H23" s="17"/>
      <c r="I23" s="17"/>
      <c r="J23" s="17"/>
      <c r="K23" s="17"/>
      <c r="L23" s="17"/>
      <c r="M23" s="17"/>
      <c r="N23" s="17"/>
      <c r="O23" s="17"/>
      <c r="P23" s="164"/>
      <c r="Q23" s="17"/>
      <c r="R23" s="17"/>
      <c r="S23" s="17"/>
      <c r="T23" s="17"/>
      <c r="U23" s="17"/>
      <c r="V23" s="17"/>
      <c r="W23" s="18"/>
      <c r="X23" s="18"/>
      <c r="Y23" s="18"/>
      <c r="Z23" s="19"/>
      <c r="AA23" s="19"/>
    </row>
    <row r="24" spans="1:27" ht="23.15" customHeight="1" x14ac:dyDescent="0.2">
      <c r="A24" s="20" t="s">
        <v>81</v>
      </c>
      <c r="B24" s="17"/>
      <c r="C24" s="17"/>
      <c r="D24" s="17"/>
      <c r="E24" s="17"/>
      <c r="F24" s="17"/>
      <c r="G24" s="39" t="s">
        <v>82</v>
      </c>
      <c r="H24" s="39"/>
      <c r="I24" s="39"/>
      <c r="J24" s="39"/>
      <c r="K24" s="39"/>
      <c r="L24" s="39"/>
      <c r="M24" s="39"/>
      <c r="N24" s="39"/>
      <c r="O24" s="39"/>
      <c r="P24" s="38"/>
      <c r="Q24" s="38"/>
      <c r="S24" s="17"/>
      <c r="T24" s="17"/>
      <c r="U24" s="17"/>
      <c r="V24" s="17"/>
      <c r="W24" s="18"/>
      <c r="X24" s="18"/>
      <c r="Y24" s="18"/>
      <c r="Z24" s="19"/>
      <c r="AA24" s="19"/>
    </row>
    <row r="25" spans="1:27" ht="25" customHeight="1" x14ac:dyDescent="0.2">
      <c r="A25" s="17"/>
      <c r="B25" s="17"/>
      <c r="C25" s="17"/>
      <c r="D25" s="17"/>
      <c r="E25" s="17"/>
      <c r="F25" s="17"/>
      <c r="G25" s="231"/>
      <c r="H25" s="231"/>
      <c r="I25" s="231"/>
      <c r="J25" s="231"/>
      <c r="K25" s="231"/>
      <c r="L25" s="231"/>
      <c r="M25" s="231"/>
      <c r="N25" s="231"/>
      <c r="O25" s="231"/>
      <c r="P25" s="231"/>
      <c r="Q25" s="231"/>
      <c r="R25" s="231"/>
      <c r="S25" s="231"/>
      <c r="T25" s="231"/>
      <c r="U25" s="231"/>
      <c r="V25" s="231"/>
      <c r="W25" s="18"/>
      <c r="X25" s="18"/>
      <c r="Y25" s="18"/>
      <c r="Z25" s="19"/>
      <c r="AA25" s="19"/>
    </row>
    <row r="26" spans="1:27" ht="23.15" customHeight="1" x14ac:dyDescent="0.2">
      <c r="A26" s="20" t="s">
        <v>83</v>
      </c>
      <c r="B26" s="17"/>
      <c r="C26" s="17"/>
      <c r="D26" s="17"/>
      <c r="E26" s="17"/>
      <c r="F26" s="17"/>
      <c r="G26" s="39" t="s">
        <v>84</v>
      </c>
      <c r="H26" s="39"/>
      <c r="I26" s="39"/>
      <c r="J26" s="39"/>
      <c r="K26" s="39"/>
      <c r="L26" s="39"/>
      <c r="M26" s="39"/>
      <c r="N26" s="39"/>
      <c r="O26" s="39"/>
      <c r="P26" s="38"/>
      <c r="Q26" s="38"/>
      <c r="S26" s="17"/>
      <c r="T26" s="17"/>
      <c r="U26" s="17"/>
      <c r="V26" s="17"/>
      <c r="W26" s="18"/>
      <c r="X26" s="18"/>
      <c r="Y26" s="18"/>
      <c r="Z26" s="19"/>
      <c r="AA26" s="19"/>
    </row>
    <row r="27" spans="1:27" ht="25" customHeight="1" x14ac:dyDescent="0.2">
      <c r="A27" s="20"/>
      <c r="B27" s="17"/>
      <c r="C27" s="17"/>
      <c r="D27" s="17"/>
      <c r="E27" s="17"/>
      <c r="F27" s="17"/>
      <c r="G27" s="39"/>
      <c r="H27" s="39"/>
      <c r="I27" s="39"/>
      <c r="J27" s="39"/>
      <c r="K27" s="39"/>
      <c r="L27" s="39"/>
      <c r="M27" s="39"/>
      <c r="N27" s="39"/>
      <c r="O27" s="39"/>
      <c r="P27" s="38"/>
      <c r="Q27" s="38"/>
      <c r="S27" s="17"/>
      <c r="T27" s="17"/>
      <c r="U27" s="17"/>
      <c r="V27" s="17"/>
      <c r="W27" s="18"/>
      <c r="X27" s="18"/>
      <c r="Y27" s="18"/>
      <c r="Z27" s="19"/>
      <c r="AA27" s="19"/>
    </row>
    <row r="28" spans="1:27" ht="23.15" customHeight="1" x14ac:dyDescent="0.2">
      <c r="A28" s="20" t="s">
        <v>85</v>
      </c>
      <c r="B28" s="40"/>
      <c r="C28" s="40"/>
      <c r="D28" s="40"/>
      <c r="E28" s="40"/>
      <c r="F28" s="17"/>
      <c r="G28" s="39" t="s">
        <v>86</v>
      </c>
      <c r="H28" s="39"/>
      <c r="I28" s="39"/>
      <c r="J28" s="39"/>
      <c r="K28" s="39"/>
      <c r="L28" s="39"/>
      <c r="M28" s="39"/>
      <c r="N28" s="39"/>
      <c r="O28" s="39"/>
      <c r="P28" s="38"/>
      <c r="Q28" s="38"/>
      <c r="S28" s="17"/>
      <c r="T28" s="17"/>
      <c r="U28" s="17"/>
      <c r="V28" s="17"/>
      <c r="W28" s="18"/>
      <c r="X28" s="18"/>
      <c r="Y28" s="18"/>
      <c r="Z28" s="19"/>
      <c r="AA28" s="19"/>
    </row>
    <row r="29" spans="1:27" ht="25" customHeight="1" x14ac:dyDescent="0.2">
      <c r="A29" s="20"/>
      <c r="B29" s="17"/>
      <c r="C29" s="17"/>
      <c r="D29" s="17"/>
      <c r="E29" s="17"/>
      <c r="F29" s="17"/>
      <c r="G29" s="39"/>
      <c r="H29" s="39"/>
      <c r="I29" s="39"/>
      <c r="J29" s="39"/>
      <c r="K29" s="39"/>
      <c r="L29" s="39"/>
      <c r="M29" s="39"/>
      <c r="N29" s="39"/>
      <c r="O29" s="39"/>
      <c r="P29" s="38"/>
      <c r="Q29" s="38"/>
      <c r="S29" s="17"/>
      <c r="T29" s="17"/>
      <c r="U29" s="17"/>
      <c r="V29" s="17"/>
      <c r="W29" s="18"/>
      <c r="X29" s="18"/>
      <c r="Y29" s="18"/>
      <c r="Z29" s="19"/>
      <c r="AA29" s="19"/>
    </row>
    <row r="30" spans="1:27" ht="23.15" customHeight="1" x14ac:dyDescent="0.2">
      <c r="A30" s="23" t="s">
        <v>87</v>
      </c>
      <c r="B30" s="17"/>
      <c r="C30" s="17"/>
      <c r="D30" s="17"/>
      <c r="E30" s="17"/>
      <c r="F30" s="17"/>
      <c r="G30" s="232"/>
      <c r="H30" s="232"/>
      <c r="I30" s="233"/>
      <c r="J30" s="233"/>
      <c r="K30" s="232"/>
      <c r="L30" s="232"/>
      <c r="M30" s="233"/>
      <c r="N30" s="233"/>
      <c r="O30" s="41"/>
      <c r="P30" s="232"/>
      <c r="Q30" s="232"/>
      <c r="R30" s="232"/>
      <c r="S30" s="17"/>
      <c r="T30" s="17"/>
      <c r="U30" s="17"/>
      <c r="V30" s="17"/>
      <c r="W30" s="18"/>
      <c r="X30" s="18"/>
      <c r="Y30" s="18"/>
      <c r="Z30" s="19"/>
      <c r="AA30" s="19"/>
    </row>
    <row r="31" spans="1:27" s="22" customFormat="1" ht="48" customHeight="1" x14ac:dyDescent="0.2">
      <c r="A31" s="25"/>
      <c r="B31" s="210" t="s">
        <v>122</v>
      </c>
      <c r="C31" s="210"/>
      <c r="D31" s="210"/>
      <c r="E31" s="210"/>
      <c r="F31" s="210"/>
      <c r="G31" s="210"/>
      <c r="H31" s="210"/>
      <c r="I31" s="210"/>
      <c r="J31" s="210"/>
      <c r="K31" s="210"/>
      <c r="L31" s="210"/>
      <c r="M31" s="210"/>
      <c r="N31" s="210"/>
      <c r="O31" s="210"/>
      <c r="P31" s="210"/>
      <c r="Q31" s="210"/>
      <c r="R31" s="210"/>
      <c r="S31" s="210"/>
      <c r="T31" s="210"/>
      <c r="U31" s="210"/>
      <c r="V31" s="210"/>
    </row>
    <row r="32" spans="1:27" s="22" customFormat="1" ht="48" customHeight="1" x14ac:dyDescent="0.2">
      <c r="A32" s="25"/>
      <c r="B32" s="210" t="s">
        <v>88</v>
      </c>
      <c r="C32" s="210"/>
      <c r="D32" s="210"/>
      <c r="E32" s="210"/>
      <c r="F32" s="210"/>
      <c r="G32" s="210"/>
      <c r="H32" s="210"/>
      <c r="I32" s="210"/>
      <c r="J32" s="210"/>
      <c r="K32" s="210"/>
      <c r="L32" s="210"/>
      <c r="M32" s="210"/>
      <c r="N32" s="210"/>
      <c r="O32" s="210"/>
      <c r="P32" s="210"/>
      <c r="Q32" s="210"/>
      <c r="R32" s="210"/>
      <c r="S32" s="210"/>
      <c r="T32" s="210"/>
      <c r="U32" s="210"/>
      <c r="V32" s="210"/>
    </row>
    <row r="33" spans="1:22" s="22" customFormat="1" ht="35.5" customHeight="1" x14ac:dyDescent="0.2">
      <c r="A33" s="25"/>
      <c r="B33" s="221"/>
      <c r="C33" s="221"/>
      <c r="D33" s="221"/>
      <c r="E33" s="221"/>
      <c r="F33" s="221"/>
      <c r="G33" s="221"/>
      <c r="H33" s="221"/>
      <c r="I33" s="221"/>
      <c r="J33" s="221"/>
      <c r="K33" s="221"/>
      <c r="L33" s="221"/>
      <c r="M33" s="221"/>
      <c r="N33" s="221"/>
      <c r="O33" s="221"/>
      <c r="P33" s="221"/>
      <c r="Q33" s="221"/>
      <c r="R33" s="221"/>
      <c r="S33" s="221"/>
      <c r="T33" s="221"/>
      <c r="U33" s="221"/>
      <c r="V33" s="221"/>
    </row>
    <row r="34" spans="1:22" s="22" customFormat="1" ht="23.15" customHeight="1" x14ac:dyDescent="0.2">
      <c r="A34" s="26"/>
      <c r="B34" s="221"/>
      <c r="C34" s="221"/>
      <c r="D34" s="221"/>
      <c r="E34" s="221"/>
      <c r="F34" s="221"/>
      <c r="G34" s="221"/>
      <c r="H34" s="221"/>
      <c r="I34" s="221"/>
      <c r="J34" s="221"/>
      <c r="K34" s="221"/>
      <c r="L34" s="221"/>
      <c r="M34" s="221"/>
      <c r="N34" s="221"/>
      <c r="O34" s="221"/>
      <c r="P34" s="221"/>
      <c r="Q34" s="221"/>
      <c r="R34" s="221"/>
      <c r="S34" s="221"/>
      <c r="T34" s="221"/>
      <c r="U34" s="221"/>
      <c r="V34" s="221"/>
    </row>
    <row r="35" spans="1:22" s="22" customFormat="1" ht="11.5" customHeight="1" x14ac:dyDescent="0.2">
      <c r="A35" s="26"/>
      <c r="B35" s="27"/>
      <c r="C35" s="28"/>
      <c r="D35" s="28"/>
      <c r="E35" s="28"/>
      <c r="F35" s="28"/>
      <c r="G35" s="28"/>
      <c r="H35" s="28"/>
      <c r="I35" s="28"/>
      <c r="J35" s="28"/>
      <c r="K35" s="28"/>
      <c r="L35" s="28"/>
      <c r="M35" s="28"/>
      <c r="N35" s="28"/>
      <c r="O35" s="28"/>
      <c r="P35" s="28"/>
      <c r="Q35" s="28"/>
      <c r="R35" s="28"/>
      <c r="S35" s="28"/>
      <c r="T35" s="29"/>
      <c r="U35" s="29"/>
      <c r="V35" s="29"/>
    </row>
    <row r="36" spans="1:22" s="22" customFormat="1" ht="20.149999999999999" customHeight="1" x14ac:dyDescent="0.2">
      <c r="A36" s="26"/>
      <c r="B36" s="30"/>
      <c r="C36" s="31"/>
      <c r="D36" s="32"/>
      <c r="E36" s="5"/>
      <c r="F36" s="5"/>
      <c r="G36" s="5"/>
      <c r="H36" s="5"/>
      <c r="I36" s="5"/>
      <c r="J36" s="5"/>
      <c r="K36" s="5"/>
      <c r="L36" s="5"/>
      <c r="M36" s="5"/>
      <c r="N36" s="5"/>
      <c r="O36" s="5"/>
      <c r="P36" s="5"/>
      <c r="Q36" s="5"/>
      <c r="R36" s="5"/>
      <c r="S36" s="5"/>
      <c r="T36" s="5"/>
      <c r="U36" s="5"/>
      <c r="V36" s="5"/>
    </row>
    <row r="37" spans="1:22" s="22" customFormat="1" ht="20.149999999999999" customHeight="1" x14ac:dyDescent="0.2">
      <c r="A37" s="32"/>
      <c r="B37" s="5"/>
      <c r="C37" s="21"/>
      <c r="D37" s="21"/>
      <c r="E37" s="21"/>
      <c r="F37" s="21"/>
      <c r="G37" s="21"/>
      <c r="H37" s="21"/>
      <c r="I37" s="21"/>
      <c r="J37" s="21"/>
      <c r="K37" s="21"/>
      <c r="L37" s="21"/>
      <c r="M37" s="21"/>
      <c r="N37" s="21"/>
      <c r="O37" s="21"/>
      <c r="P37" s="21"/>
      <c r="Q37" s="21"/>
      <c r="R37" s="21"/>
      <c r="S37" s="21"/>
      <c r="T37" s="21"/>
      <c r="U37" s="21"/>
      <c r="V37" s="33"/>
    </row>
    <row r="38" spans="1:22" s="35" customFormat="1" ht="12" customHeight="1" x14ac:dyDescent="0.2">
      <c r="A38" s="34"/>
      <c r="B38" s="21"/>
      <c r="C38" s="21"/>
      <c r="D38" s="21"/>
      <c r="E38" s="21"/>
      <c r="F38" s="21"/>
      <c r="G38" s="21"/>
      <c r="H38" s="21"/>
      <c r="I38" s="21"/>
      <c r="J38" s="21"/>
      <c r="K38" s="21"/>
      <c r="L38" s="21"/>
      <c r="M38" s="21"/>
      <c r="N38" s="21"/>
      <c r="O38" s="21"/>
      <c r="P38" s="21"/>
      <c r="Q38" s="21"/>
      <c r="R38" s="21"/>
      <c r="S38" s="21"/>
      <c r="T38" s="21"/>
      <c r="U38" s="21"/>
      <c r="V38" s="34"/>
    </row>
    <row r="39" spans="1:22" x14ac:dyDescent="0.2">
      <c r="A39" s="34" t="s">
        <v>70</v>
      </c>
      <c r="B39" s="36"/>
      <c r="C39" s="36"/>
      <c r="D39" s="36"/>
      <c r="E39" s="36"/>
      <c r="F39" s="36"/>
      <c r="G39" s="36"/>
      <c r="H39" s="36"/>
      <c r="I39" s="36"/>
      <c r="J39" s="36"/>
      <c r="K39" s="36"/>
      <c r="L39" s="36"/>
      <c r="M39" s="36"/>
      <c r="N39" s="36"/>
      <c r="O39" s="36"/>
      <c r="P39" s="36"/>
      <c r="Q39" s="36"/>
      <c r="R39" s="36"/>
      <c r="S39" s="36"/>
      <c r="T39" s="36"/>
      <c r="U39" s="36"/>
      <c r="V39" s="34"/>
    </row>
  </sheetData>
  <sheetProtection formatCells="0" formatColumns="0" formatRows="0" insertColumns="0" insertRows="0" deleteColumns="0" deleteRows="0" selectLockedCells="1"/>
  <mergeCells count="36">
    <mergeCell ref="A12:V12"/>
    <mergeCell ref="A13:V13"/>
    <mergeCell ref="L5:N6"/>
    <mergeCell ref="P5:V5"/>
    <mergeCell ref="O6:V6"/>
    <mergeCell ref="L8:N8"/>
    <mergeCell ref="O8:V8"/>
    <mergeCell ref="A17:V17"/>
    <mergeCell ref="B33:V34"/>
    <mergeCell ref="L10:N10"/>
    <mergeCell ref="O10:V10"/>
    <mergeCell ref="A14:V14"/>
    <mergeCell ref="G19:M19"/>
    <mergeCell ref="N19:O19"/>
    <mergeCell ref="G21:H21"/>
    <mergeCell ref="I21:J21"/>
    <mergeCell ref="K21:L21"/>
    <mergeCell ref="G25:V25"/>
    <mergeCell ref="G30:H30"/>
    <mergeCell ref="I30:J30"/>
    <mergeCell ref="K30:L30"/>
    <mergeCell ref="M30:N30"/>
    <mergeCell ref="P30:R30"/>
    <mergeCell ref="B32:V32"/>
    <mergeCell ref="M21:N21"/>
    <mergeCell ref="P21:Q21"/>
    <mergeCell ref="T21:U21"/>
    <mergeCell ref="G22:H22"/>
    <mergeCell ref="I22:J22"/>
    <mergeCell ref="K22:L22"/>
    <mergeCell ref="M22:N22"/>
    <mergeCell ref="P22:Q22"/>
    <mergeCell ref="T22:U22"/>
    <mergeCell ref="R22:S22"/>
    <mergeCell ref="R21:S21"/>
    <mergeCell ref="B31:V31"/>
  </mergeCells>
  <phoneticPr fontId="4"/>
  <conditionalFormatting sqref="Q2 S2 U2 P5:V5 O6:V6 O8:V8 O10:V10 G19:M19 I21:J22 M21:N22 P21:Q22">
    <cfRule type="containsBlanks" dxfId="198" priority="1">
      <formula>LEN(TRIM(G2))=0</formula>
    </cfRule>
  </conditionalFormatting>
  <pageMargins left="0.70866141732283472"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N12"/>
  <sheetViews>
    <sheetView showGridLines="0" zoomScaleNormal="100" zoomScaleSheetLayoutView="100" workbookViewId="0">
      <selection activeCell="C3" sqref="C3"/>
    </sheetView>
  </sheetViews>
  <sheetFormatPr defaultColWidth="9" defaultRowHeight="30" customHeight="1" x14ac:dyDescent="0.2"/>
  <cols>
    <col min="1" max="1" width="1.6328125" style="45" customWidth="1"/>
    <col min="2" max="2" width="7.6328125" style="89" customWidth="1"/>
    <col min="3" max="3" width="17.08984375" style="89" customWidth="1"/>
    <col min="4" max="4" width="21.6328125" style="45" customWidth="1"/>
    <col min="5" max="6" width="17.08984375" style="89" customWidth="1"/>
    <col min="7" max="9" width="6.08984375" style="89" customWidth="1"/>
    <col min="10" max="10" width="11.08984375" style="89" customWidth="1"/>
    <col min="11" max="11" width="11.08984375" style="45" customWidth="1"/>
    <col min="12" max="12" width="6.08984375" style="45" customWidth="1"/>
    <col min="13" max="14" width="17.08984375" style="45" customWidth="1"/>
    <col min="15" max="15" width="1.6328125" style="45" customWidth="1"/>
    <col min="16" max="18" width="12.6328125" style="45" customWidth="1"/>
    <col min="19" max="19" width="1.6328125" style="45" customWidth="1"/>
    <col min="20" max="16384" width="9" style="45"/>
  </cols>
  <sheetData>
    <row r="1" spans="1:14" ht="21.65" customHeight="1" x14ac:dyDescent="0.2">
      <c r="A1" s="75"/>
      <c r="B1" s="76" t="s">
        <v>108</v>
      </c>
      <c r="C1" s="44"/>
      <c r="D1" s="77"/>
      <c r="E1" s="77"/>
      <c r="F1" s="44"/>
      <c r="G1" s="44"/>
      <c r="H1" s="44"/>
      <c r="I1" s="44"/>
      <c r="J1" s="45"/>
    </row>
    <row r="2" spans="1:14" ht="21.65" customHeight="1" x14ac:dyDescent="0.2">
      <c r="A2" s="75"/>
      <c r="B2" s="277" t="s">
        <v>49</v>
      </c>
      <c r="C2" s="277"/>
      <c r="D2" s="277"/>
      <c r="E2" s="277"/>
      <c r="F2" s="277"/>
      <c r="G2" s="277"/>
      <c r="H2" s="277"/>
      <c r="I2" s="277"/>
      <c r="J2" s="277"/>
      <c r="K2" s="277"/>
      <c r="L2" s="277"/>
      <c r="M2" s="277"/>
      <c r="N2" s="277"/>
    </row>
    <row r="3" spans="1:14" ht="24" customHeight="1" x14ac:dyDescent="0.2">
      <c r="A3" s="75"/>
      <c r="B3" s="76" t="s">
        <v>182</v>
      </c>
      <c r="C3" s="44"/>
      <c r="D3" s="77"/>
      <c r="E3" s="77"/>
      <c r="F3" s="44"/>
      <c r="G3" s="44"/>
      <c r="H3" s="44"/>
      <c r="I3" s="78"/>
      <c r="J3" s="91"/>
      <c r="N3" s="91" t="s">
        <v>50</v>
      </c>
    </row>
    <row r="4" spans="1:14" ht="72" customHeight="1" x14ac:dyDescent="0.2">
      <c r="B4" s="92" t="s">
        <v>33</v>
      </c>
      <c r="C4" s="93" t="s">
        <v>11</v>
      </c>
      <c r="D4" s="94" t="s">
        <v>10</v>
      </c>
      <c r="E4" s="95" t="s">
        <v>0</v>
      </c>
      <c r="F4" s="95" t="s">
        <v>26</v>
      </c>
      <c r="G4" s="95" t="s">
        <v>7</v>
      </c>
      <c r="H4" s="96" t="s">
        <v>41</v>
      </c>
      <c r="I4" s="111" t="s">
        <v>16</v>
      </c>
      <c r="J4" s="112" t="s">
        <v>32</v>
      </c>
      <c r="K4" s="94" t="s">
        <v>2</v>
      </c>
      <c r="L4" s="94" t="s">
        <v>3</v>
      </c>
      <c r="M4" s="97" t="s">
        <v>24</v>
      </c>
      <c r="N4" s="97" t="s">
        <v>1</v>
      </c>
    </row>
    <row r="5" spans="1:14" s="75" customFormat="1" ht="57" customHeight="1" x14ac:dyDescent="0.2">
      <c r="B5" s="113">
        <f>ROW()-ROW(システム及び設備導入費[[#Headers],[経費番号]])</f>
        <v>1</v>
      </c>
      <c r="C5" s="74"/>
      <c r="D5" s="73"/>
      <c r="E5" s="73"/>
      <c r="F5" s="73"/>
      <c r="G5" s="114"/>
      <c r="H5" s="114"/>
      <c r="I5" s="115"/>
      <c r="J5" s="116"/>
      <c r="K5" s="107"/>
      <c r="L5" s="108"/>
      <c r="M5" s="84">
        <f>ROUNDDOWN(システム及び設備導入費[[#This Row],[単価
（税抜）]]*システム及び設備導入費[[#This Row],[数量]]*1.1,0)</f>
        <v>0</v>
      </c>
      <c r="N5" s="84">
        <f>ROUND(システム及び設備導入費[[#This Row],[単価
（税抜）]]*システム及び設備導入費[[#This Row],[数量]],0)</f>
        <v>0</v>
      </c>
    </row>
    <row r="6" spans="1:14" s="75" customFormat="1" ht="57" customHeight="1" x14ac:dyDescent="0.2">
      <c r="B6" s="113">
        <f>ROW()-ROW(システム及び設備導入費[[#Headers],[経費番号]])</f>
        <v>2</v>
      </c>
      <c r="C6" s="100"/>
      <c r="D6" s="73"/>
      <c r="E6" s="73"/>
      <c r="F6" s="73"/>
      <c r="G6" s="114"/>
      <c r="H6" s="114"/>
      <c r="I6" s="115"/>
      <c r="J6" s="116"/>
      <c r="K6" s="107"/>
      <c r="L6" s="108"/>
      <c r="M6" s="84">
        <f>ROUNDDOWN(システム及び設備導入費[[#This Row],[単価
（税抜）]]*システム及び設備導入費[[#This Row],[数量]]*1.1,0)</f>
        <v>0</v>
      </c>
      <c r="N6" s="84">
        <f>ROUND(システム及び設備導入費[[#This Row],[単価
（税抜）]]*システム及び設備導入費[[#This Row],[数量]],0)</f>
        <v>0</v>
      </c>
    </row>
    <row r="7" spans="1:14" s="75" customFormat="1" ht="57" customHeight="1" x14ac:dyDescent="0.2">
      <c r="B7" s="113">
        <f>ROW()-ROW(システム及び設備導入費[[#Headers],[経費番号]])</f>
        <v>3</v>
      </c>
      <c r="C7" s="100"/>
      <c r="D7" s="73"/>
      <c r="E7" s="73"/>
      <c r="F7" s="73"/>
      <c r="G7" s="114"/>
      <c r="H7" s="114"/>
      <c r="I7" s="115"/>
      <c r="J7" s="116"/>
      <c r="K7" s="107"/>
      <c r="L7" s="108"/>
      <c r="M7" s="84">
        <f>ROUNDDOWN(システム及び設備導入費[[#This Row],[単価
（税抜）]]*システム及び設備導入費[[#This Row],[数量]]*1.1,0)</f>
        <v>0</v>
      </c>
      <c r="N7" s="84">
        <f>ROUND(システム及び設備導入費[[#This Row],[単価
（税抜）]]*システム及び設備導入費[[#This Row],[数量]],0)</f>
        <v>0</v>
      </c>
    </row>
    <row r="8" spans="1:14" s="75" customFormat="1" ht="57" customHeight="1" x14ac:dyDescent="0.2">
      <c r="B8" s="113">
        <f>ROW()-ROW(システム及び設備導入費[[#Headers],[経費番号]])</f>
        <v>4</v>
      </c>
      <c r="C8" s="100"/>
      <c r="D8" s="73"/>
      <c r="E8" s="73"/>
      <c r="F8" s="73"/>
      <c r="G8" s="114"/>
      <c r="H8" s="114"/>
      <c r="I8" s="115"/>
      <c r="J8" s="116"/>
      <c r="K8" s="107"/>
      <c r="L8" s="108"/>
      <c r="M8" s="84">
        <f>ROUNDDOWN(システム及び設備導入費[[#This Row],[単価
（税抜）]]*システム及び設備導入費[[#This Row],[数量]]*1.1,0)</f>
        <v>0</v>
      </c>
      <c r="N8" s="84">
        <f>ROUND(システム及び設備導入費[[#This Row],[単価
（税抜）]]*システム及び設備導入費[[#This Row],[数量]],0)</f>
        <v>0</v>
      </c>
    </row>
    <row r="9" spans="1:14" s="75" customFormat="1" ht="57" customHeight="1" thickBot="1" x14ac:dyDescent="0.25">
      <c r="B9" s="113">
        <f>ROW()-ROW(システム及び設備導入費[[#Headers],[経費番号]])</f>
        <v>5</v>
      </c>
      <c r="C9" s="101"/>
      <c r="D9" s="73"/>
      <c r="E9" s="73"/>
      <c r="F9" s="73"/>
      <c r="G9" s="114"/>
      <c r="H9" s="114"/>
      <c r="I9" s="115"/>
      <c r="J9" s="116"/>
      <c r="K9" s="107"/>
      <c r="L9" s="108"/>
      <c r="M9" s="84">
        <f>ROUNDDOWN(システム及び設備導入費[[#This Row],[単価
（税抜）]]*システム及び設備導入費[[#This Row],[数量]]*1.1,0)</f>
        <v>0</v>
      </c>
      <c r="N9" s="84">
        <f>ROUND(システム及び設備導入費[[#This Row],[単価
（税抜）]]*システム及び設備導入費[[#This Row],[数量]],0)</f>
        <v>0</v>
      </c>
    </row>
    <row r="10" spans="1:14" s="75" customFormat="1" ht="30" customHeight="1" thickTop="1" x14ac:dyDescent="0.2">
      <c r="B10" s="86" t="s">
        <v>14</v>
      </c>
      <c r="C10" s="102"/>
      <c r="D10" s="103"/>
      <c r="E10" s="103"/>
      <c r="F10" s="103"/>
      <c r="G10" s="103"/>
      <c r="H10" s="103"/>
      <c r="I10" s="117"/>
      <c r="J10" s="117"/>
      <c r="K10" s="109"/>
      <c r="L10" s="110"/>
      <c r="M10" s="104">
        <f>SUBTOTAL(109,システム及び設備導入費[助成事業に要する経費
（税込）])</f>
        <v>0</v>
      </c>
      <c r="N10" s="104">
        <f>SUBTOTAL(109,システム及び設備導入費[助成対象経費
（税抜）])</f>
        <v>0</v>
      </c>
    </row>
    <row r="11" spans="1:14" ht="30" customHeight="1" x14ac:dyDescent="0.2">
      <c r="B11" s="275" t="s">
        <v>52</v>
      </c>
      <c r="C11" s="275"/>
      <c r="D11" s="275"/>
      <c r="E11" s="275"/>
      <c r="F11" s="275"/>
      <c r="G11" s="275"/>
      <c r="H11" s="275"/>
      <c r="I11" s="275"/>
      <c r="J11" s="275"/>
      <c r="K11" s="275"/>
      <c r="L11" s="275"/>
      <c r="M11" s="275"/>
      <c r="N11" s="275"/>
    </row>
    <row r="12" spans="1:14" ht="30" customHeight="1" x14ac:dyDescent="0.2">
      <c r="B12" s="276" t="s">
        <v>118</v>
      </c>
      <c r="C12" s="276"/>
      <c r="D12" s="276"/>
      <c r="E12" s="276"/>
      <c r="F12" s="276"/>
      <c r="G12" s="276"/>
      <c r="H12" s="276"/>
      <c r="I12" s="276"/>
      <c r="J12" s="45"/>
    </row>
  </sheetData>
  <sheetProtection formatCells="0" insertRows="0" deleteRows="0" selectLockedCells="1"/>
  <mergeCells count="3">
    <mergeCell ref="B11:N11"/>
    <mergeCell ref="B12:I12"/>
    <mergeCell ref="B2:N2"/>
  </mergeCells>
  <phoneticPr fontId="4"/>
  <printOptions horizontalCentered="1"/>
  <pageMargins left="0.39370078740157483" right="0.39370078740157483" top="0.78740157480314965" bottom="0.59055118110236227" header="0.39370078740157483" footer="0.39370078740157483"/>
  <pageSetup paperSize="9" scale="87"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選択肢!$D$2:$D$3</xm:f>
          </x14:formula1>
          <xm:sqref>G5:H9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N12"/>
  <sheetViews>
    <sheetView showGridLines="0" zoomScaleNormal="100" zoomScaleSheetLayoutView="100" workbookViewId="0">
      <selection activeCell="C3" sqref="C3"/>
    </sheetView>
  </sheetViews>
  <sheetFormatPr defaultColWidth="9" defaultRowHeight="30" customHeight="1" x14ac:dyDescent="0.2"/>
  <cols>
    <col min="1" max="1" width="1.6328125" style="45" customWidth="1"/>
    <col min="2" max="2" width="7.6328125" style="89" customWidth="1"/>
    <col min="3" max="3" width="17.08984375" style="89" customWidth="1"/>
    <col min="4" max="4" width="23.08984375" style="45" customWidth="1"/>
    <col min="5" max="6" width="17.08984375" style="89" customWidth="1"/>
    <col min="7" max="8" width="10.6328125" style="89" customWidth="1"/>
    <col min="9" max="9" width="5.6328125" style="89" customWidth="1"/>
    <col min="10" max="11" width="17.08984375" style="45" customWidth="1"/>
    <col min="12" max="12" width="1.6328125" style="45" customWidth="1"/>
    <col min="13" max="15" width="12.6328125" style="45" customWidth="1"/>
    <col min="16" max="16" width="1.6328125" style="45" customWidth="1"/>
    <col min="17" max="16384" width="9" style="45"/>
  </cols>
  <sheetData>
    <row r="1" spans="1:14" ht="21.65" customHeight="1" x14ac:dyDescent="0.2">
      <c r="A1" s="75"/>
      <c r="B1" s="76" t="s">
        <v>108</v>
      </c>
      <c r="C1" s="44"/>
      <c r="D1" s="77"/>
      <c r="E1" s="77"/>
      <c r="F1" s="44"/>
      <c r="G1" s="44"/>
      <c r="H1" s="44"/>
      <c r="I1" s="44"/>
    </row>
    <row r="2" spans="1:14" ht="21.65" customHeight="1" x14ac:dyDescent="0.2">
      <c r="A2" s="75"/>
      <c r="B2" s="277" t="s">
        <v>49</v>
      </c>
      <c r="C2" s="277"/>
      <c r="D2" s="277"/>
      <c r="E2" s="277"/>
      <c r="F2" s="277"/>
      <c r="G2" s="277"/>
      <c r="H2" s="277"/>
      <c r="I2" s="277"/>
      <c r="J2" s="277"/>
      <c r="K2" s="277"/>
      <c r="L2" s="90"/>
      <c r="M2" s="90"/>
      <c r="N2" s="90"/>
    </row>
    <row r="3" spans="1:14" ht="24" customHeight="1" x14ac:dyDescent="0.2">
      <c r="A3" s="75"/>
      <c r="B3" s="76" t="s">
        <v>181</v>
      </c>
      <c r="C3" s="44"/>
      <c r="D3" s="77"/>
      <c r="E3" s="77"/>
      <c r="F3" s="44"/>
      <c r="G3" s="44"/>
      <c r="H3" s="44"/>
      <c r="I3" s="78"/>
      <c r="J3" s="91"/>
      <c r="K3" s="91" t="s">
        <v>50</v>
      </c>
      <c r="N3" s="91"/>
    </row>
    <row r="4" spans="1:14" ht="72" customHeight="1" x14ac:dyDescent="0.2">
      <c r="B4" s="92" t="s">
        <v>33</v>
      </c>
      <c r="C4" s="93" t="s">
        <v>9</v>
      </c>
      <c r="D4" s="94" t="s">
        <v>15</v>
      </c>
      <c r="E4" s="95" t="s">
        <v>8</v>
      </c>
      <c r="F4" s="96" t="s">
        <v>30</v>
      </c>
      <c r="G4" s="96" t="s">
        <v>32</v>
      </c>
      <c r="H4" s="96" t="s">
        <v>2</v>
      </c>
      <c r="I4" s="96" t="s">
        <v>3</v>
      </c>
      <c r="J4" s="97" t="s">
        <v>24</v>
      </c>
      <c r="K4" s="97" t="s">
        <v>1</v>
      </c>
    </row>
    <row r="5" spans="1:14" s="75" customFormat="1" ht="55.5" customHeight="1" x14ac:dyDescent="0.2">
      <c r="B5" s="105">
        <f>ROW()-ROW(規格認証費[[#Headers],[経費番号]])</f>
        <v>1</v>
      </c>
      <c r="C5" s="133"/>
      <c r="D5" s="138"/>
      <c r="E5" s="138"/>
      <c r="F5" s="138"/>
      <c r="G5" s="139"/>
      <c r="H5" s="134"/>
      <c r="I5" s="135"/>
      <c r="J5" s="84">
        <f>ROUNDDOWN(規格認証費[[#This Row],[単価
（税抜）]]*規格認証費[[#This Row],[数量]]*1.1,0)</f>
        <v>0</v>
      </c>
      <c r="K5" s="84">
        <f>ROUND(規格認証費[[#This Row],[単価
（税抜）]]*規格認証費[[#This Row],[数量]],0)</f>
        <v>0</v>
      </c>
    </row>
    <row r="6" spans="1:14" s="75" customFormat="1" ht="55.5" customHeight="1" x14ac:dyDescent="0.2">
      <c r="B6" s="105">
        <f>ROW()-ROW(規格認証費[[#Headers],[経費番号]])</f>
        <v>2</v>
      </c>
      <c r="C6" s="136"/>
      <c r="D6" s="138"/>
      <c r="E6" s="138"/>
      <c r="F6" s="138"/>
      <c r="G6" s="139"/>
      <c r="H6" s="134"/>
      <c r="I6" s="135"/>
      <c r="J6" s="84">
        <f>ROUNDDOWN(規格認証費[[#This Row],[単価
（税抜）]]*規格認証費[[#This Row],[数量]]*1.1,0)</f>
        <v>0</v>
      </c>
      <c r="K6" s="84">
        <f>ROUND(規格認証費[[#This Row],[単価
（税抜）]]*規格認証費[[#This Row],[数量]],0)</f>
        <v>0</v>
      </c>
    </row>
    <row r="7" spans="1:14" s="75" customFormat="1" ht="55.5" customHeight="1" x14ac:dyDescent="0.2">
      <c r="B7" s="105">
        <f>ROW()-ROW(規格認証費[[#Headers],[経費番号]])</f>
        <v>3</v>
      </c>
      <c r="C7" s="136"/>
      <c r="D7" s="138"/>
      <c r="E7" s="138"/>
      <c r="F7" s="138"/>
      <c r="G7" s="139"/>
      <c r="H7" s="134"/>
      <c r="I7" s="135"/>
      <c r="J7" s="84">
        <f>ROUNDDOWN(規格認証費[[#This Row],[単価
（税抜）]]*規格認証費[[#This Row],[数量]]*1.1,0)</f>
        <v>0</v>
      </c>
      <c r="K7" s="84">
        <f>ROUND(規格認証費[[#This Row],[単価
（税抜）]]*規格認証費[[#This Row],[数量]],0)</f>
        <v>0</v>
      </c>
    </row>
    <row r="8" spans="1:14" s="75" customFormat="1" ht="55.5" customHeight="1" x14ac:dyDescent="0.2">
      <c r="B8" s="105">
        <f>ROW()-ROW(規格認証費[[#Headers],[経費番号]])</f>
        <v>4</v>
      </c>
      <c r="C8" s="136"/>
      <c r="D8" s="138"/>
      <c r="E8" s="138"/>
      <c r="F8" s="138"/>
      <c r="G8" s="139"/>
      <c r="H8" s="134"/>
      <c r="I8" s="135"/>
      <c r="J8" s="84">
        <f>ROUNDDOWN(規格認証費[[#This Row],[単価
（税抜）]]*規格認証費[[#This Row],[数量]]*1.1,0)</f>
        <v>0</v>
      </c>
      <c r="K8" s="84">
        <f>ROUND(規格認証費[[#This Row],[単価
（税抜）]]*規格認証費[[#This Row],[数量]],0)</f>
        <v>0</v>
      </c>
    </row>
    <row r="9" spans="1:14" s="75" customFormat="1" ht="55.5" customHeight="1" thickBot="1" x14ac:dyDescent="0.25">
      <c r="B9" s="105">
        <f>ROW()-ROW(規格認証費[[#Headers],[経費番号]])</f>
        <v>5</v>
      </c>
      <c r="C9" s="137"/>
      <c r="D9" s="138"/>
      <c r="E9" s="138"/>
      <c r="F9" s="138"/>
      <c r="G9" s="139"/>
      <c r="H9" s="134"/>
      <c r="I9" s="135"/>
      <c r="J9" s="84">
        <f>ROUNDDOWN(規格認証費[[#This Row],[単価
（税抜）]]*規格認証費[[#This Row],[数量]]*1.1,0)</f>
        <v>0</v>
      </c>
      <c r="K9" s="84">
        <f>ROUND(規格認証費[[#This Row],[単価
（税抜）]]*規格認証費[[#This Row],[数量]],0)</f>
        <v>0</v>
      </c>
    </row>
    <row r="10" spans="1:14" s="75" customFormat="1" ht="30" customHeight="1" thickTop="1" x14ac:dyDescent="0.2">
      <c r="B10" s="86" t="s">
        <v>14</v>
      </c>
      <c r="C10" s="102"/>
      <c r="D10" s="103"/>
      <c r="E10" s="103"/>
      <c r="F10" s="103"/>
      <c r="G10" s="103"/>
      <c r="H10" s="103"/>
      <c r="I10" s="103"/>
      <c r="J10" s="104">
        <f>SUBTOTAL(109,規格認証費[助成事業に要する経費
（税込）])</f>
        <v>0</v>
      </c>
      <c r="K10" s="104">
        <f>SUBTOTAL(109,規格認証費[助成対象経費
（税抜）])</f>
        <v>0</v>
      </c>
    </row>
    <row r="11" spans="1:14" ht="30" customHeight="1" x14ac:dyDescent="0.2">
      <c r="B11" s="275" t="s">
        <v>21</v>
      </c>
      <c r="C11" s="275"/>
      <c r="D11" s="275"/>
      <c r="E11" s="275"/>
      <c r="F11" s="275"/>
      <c r="G11" s="275"/>
      <c r="H11" s="275"/>
      <c r="I11" s="275"/>
      <c r="J11" s="275"/>
      <c r="K11" s="275"/>
    </row>
    <row r="12" spans="1:14" ht="30" customHeight="1" x14ac:dyDescent="0.2">
      <c r="B12" s="276" t="s">
        <v>118</v>
      </c>
      <c r="C12" s="276"/>
      <c r="D12" s="276"/>
      <c r="E12" s="276"/>
      <c r="F12" s="276"/>
      <c r="G12" s="276"/>
      <c r="H12" s="276"/>
      <c r="I12" s="276"/>
    </row>
  </sheetData>
  <sheetProtection formatCells="0" insertRows="0" deleteRows="0" selectLockedCells="1"/>
  <mergeCells count="3">
    <mergeCell ref="B11:K11"/>
    <mergeCell ref="B12:I12"/>
    <mergeCell ref="B2:K2"/>
  </mergeCells>
  <phoneticPr fontId="4"/>
  <printOptions horizontalCentered="1"/>
  <pageMargins left="0.39370078740157483" right="0.39370078740157483" top="0.78740157480314965" bottom="0.59055118110236227" header="0.39370078740157483" footer="0.39370078740157483"/>
  <pageSetup paperSize="9" scale="98" fitToHeight="0"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N12"/>
  <sheetViews>
    <sheetView showGridLines="0" zoomScaleNormal="100" zoomScaleSheetLayoutView="100" workbookViewId="0">
      <selection activeCell="C3" sqref="C3"/>
    </sheetView>
  </sheetViews>
  <sheetFormatPr defaultColWidth="9" defaultRowHeight="30" customHeight="1" x14ac:dyDescent="0.2"/>
  <cols>
    <col min="1" max="1" width="1.6328125" style="45" customWidth="1"/>
    <col min="2" max="2" width="7.6328125" style="89" customWidth="1"/>
    <col min="3" max="3" width="17.08984375" style="89" customWidth="1"/>
    <col min="4" max="4" width="23.08984375" style="45" customWidth="1"/>
    <col min="5" max="6" width="17.08984375" style="89" customWidth="1"/>
    <col min="7" max="8" width="10.6328125" style="89" customWidth="1"/>
    <col min="9" max="9" width="5.6328125" style="89" customWidth="1"/>
    <col min="10" max="11" width="17.08984375" style="45" customWidth="1"/>
    <col min="12" max="12" width="1.6328125" style="45" customWidth="1"/>
    <col min="13" max="15" width="12.6328125" style="45" customWidth="1"/>
    <col min="16" max="16" width="1.6328125" style="45" customWidth="1"/>
    <col min="17" max="16384" width="9" style="45"/>
  </cols>
  <sheetData>
    <row r="1" spans="1:14" ht="21.65" customHeight="1" x14ac:dyDescent="0.2">
      <c r="A1" s="75"/>
      <c r="B1" s="76" t="s">
        <v>108</v>
      </c>
      <c r="C1" s="44"/>
      <c r="D1" s="77"/>
      <c r="E1" s="77"/>
      <c r="F1" s="44"/>
      <c r="G1" s="44"/>
      <c r="H1" s="44"/>
      <c r="I1" s="44"/>
    </row>
    <row r="2" spans="1:14" ht="21.65" customHeight="1" x14ac:dyDescent="0.2">
      <c r="A2" s="75"/>
      <c r="B2" s="277" t="s">
        <v>49</v>
      </c>
      <c r="C2" s="277"/>
      <c r="D2" s="277"/>
      <c r="E2" s="277"/>
      <c r="F2" s="277"/>
      <c r="G2" s="277"/>
      <c r="H2" s="277"/>
      <c r="I2" s="277"/>
      <c r="J2" s="277"/>
      <c r="K2" s="277"/>
      <c r="L2" s="90"/>
      <c r="M2" s="90"/>
      <c r="N2" s="90"/>
    </row>
    <row r="3" spans="1:14" ht="24" customHeight="1" x14ac:dyDescent="0.2">
      <c r="A3" s="75"/>
      <c r="B3" s="76" t="s">
        <v>180</v>
      </c>
      <c r="C3" s="44"/>
      <c r="D3" s="77"/>
      <c r="E3" s="77"/>
      <c r="F3" s="44"/>
      <c r="G3" s="44"/>
      <c r="H3" s="44"/>
      <c r="I3" s="78"/>
      <c r="J3" s="91"/>
      <c r="K3" s="91" t="s">
        <v>50</v>
      </c>
      <c r="N3" s="91"/>
    </row>
    <row r="4" spans="1:14" ht="72" customHeight="1" x14ac:dyDescent="0.2">
      <c r="B4" s="92" t="s">
        <v>33</v>
      </c>
      <c r="C4" s="93" t="s">
        <v>9</v>
      </c>
      <c r="D4" s="94" t="s">
        <v>31</v>
      </c>
      <c r="E4" s="95" t="s">
        <v>15</v>
      </c>
      <c r="F4" s="96" t="s">
        <v>30</v>
      </c>
      <c r="G4" s="96" t="s">
        <v>32</v>
      </c>
      <c r="H4" s="96" t="s">
        <v>2</v>
      </c>
      <c r="I4" s="96" t="s">
        <v>3</v>
      </c>
      <c r="J4" s="97" t="s">
        <v>24</v>
      </c>
      <c r="K4" s="97" t="s">
        <v>1</v>
      </c>
    </row>
    <row r="5" spans="1:14" s="75" customFormat="1" ht="55.5" customHeight="1" x14ac:dyDescent="0.2">
      <c r="B5" s="98">
        <f>ROW()-ROW(産業財産権出願費[[#Headers],[経費番号]])</f>
        <v>1</v>
      </c>
      <c r="C5" s="133"/>
      <c r="D5" s="127"/>
      <c r="E5" s="127"/>
      <c r="F5" s="127"/>
      <c r="G5" s="128"/>
      <c r="H5" s="134"/>
      <c r="I5" s="135"/>
      <c r="J5" s="84">
        <f>ROUNDDOWN(産業財産権出願費[[#This Row],[単価
（税抜）]]*産業財産権出願費[[#This Row],[数量]]*1.1,0)</f>
        <v>0</v>
      </c>
      <c r="K5" s="84">
        <f>ROUND(産業財産権出願費[[#This Row],[単価
（税抜）]]*産業財産権出願費[[#This Row],[数量]],0)</f>
        <v>0</v>
      </c>
    </row>
    <row r="6" spans="1:14" s="75" customFormat="1" ht="55.5" customHeight="1" x14ac:dyDescent="0.2">
      <c r="B6" s="98">
        <f>ROW()-ROW(産業財産権出願費[[#Headers],[経費番号]])</f>
        <v>2</v>
      </c>
      <c r="C6" s="136"/>
      <c r="D6" s="127"/>
      <c r="E6" s="127"/>
      <c r="F6" s="127"/>
      <c r="G6" s="128"/>
      <c r="H6" s="134"/>
      <c r="I6" s="135"/>
      <c r="J6" s="84">
        <f>ROUNDDOWN(産業財産権出願費[[#This Row],[単価
（税抜）]]*産業財産権出願費[[#This Row],[数量]]*1.1,0)</f>
        <v>0</v>
      </c>
      <c r="K6" s="84">
        <f>ROUND(産業財産権出願費[[#This Row],[単価
（税抜）]]*産業財産権出願費[[#This Row],[数量]],0)</f>
        <v>0</v>
      </c>
    </row>
    <row r="7" spans="1:14" s="75" customFormat="1" ht="55.5" customHeight="1" x14ac:dyDescent="0.2">
      <c r="B7" s="98">
        <f>ROW()-ROW(産業財産権出願費[[#Headers],[経費番号]])</f>
        <v>3</v>
      </c>
      <c r="C7" s="136"/>
      <c r="D7" s="127"/>
      <c r="E7" s="127"/>
      <c r="F7" s="127"/>
      <c r="G7" s="128"/>
      <c r="H7" s="134"/>
      <c r="I7" s="135"/>
      <c r="J7" s="84">
        <f>ROUNDDOWN(産業財産権出願費[[#This Row],[単価
（税抜）]]*産業財産権出願費[[#This Row],[数量]]*1.1,0)</f>
        <v>0</v>
      </c>
      <c r="K7" s="84">
        <f>ROUND(産業財産権出願費[[#This Row],[単価
（税抜）]]*産業財産権出願費[[#This Row],[数量]],0)</f>
        <v>0</v>
      </c>
    </row>
    <row r="8" spans="1:14" s="75" customFormat="1" ht="55.5" customHeight="1" x14ac:dyDescent="0.2">
      <c r="B8" s="98">
        <f>ROW()-ROW(産業財産権出願費[[#Headers],[経費番号]])</f>
        <v>4</v>
      </c>
      <c r="C8" s="136"/>
      <c r="D8" s="127"/>
      <c r="E8" s="127"/>
      <c r="F8" s="127"/>
      <c r="G8" s="128"/>
      <c r="H8" s="134"/>
      <c r="I8" s="135"/>
      <c r="J8" s="84">
        <f>ROUNDDOWN(産業財産権出願費[[#This Row],[単価
（税抜）]]*産業財産権出願費[[#This Row],[数量]]*1.1,0)</f>
        <v>0</v>
      </c>
      <c r="K8" s="84">
        <f>ROUND(産業財産権出願費[[#This Row],[単価
（税抜）]]*産業財産権出願費[[#This Row],[数量]],0)</f>
        <v>0</v>
      </c>
    </row>
    <row r="9" spans="1:14" s="75" customFormat="1" ht="55.5" customHeight="1" thickBot="1" x14ac:dyDescent="0.25">
      <c r="B9" s="98">
        <f>ROW()-ROW(産業財産権出願費[[#Headers],[経費番号]])</f>
        <v>5</v>
      </c>
      <c r="C9" s="137"/>
      <c r="D9" s="127"/>
      <c r="E9" s="127"/>
      <c r="F9" s="127"/>
      <c r="G9" s="128"/>
      <c r="H9" s="134"/>
      <c r="I9" s="135"/>
      <c r="J9" s="84">
        <f>ROUNDDOWN(産業財産権出願費[[#This Row],[単価
（税抜）]]*産業財産権出願費[[#This Row],[数量]]*1.1,0)</f>
        <v>0</v>
      </c>
      <c r="K9" s="84">
        <f>ROUND(産業財産権出願費[[#This Row],[単価
（税抜）]]*産業財産権出願費[[#This Row],[数量]],0)</f>
        <v>0</v>
      </c>
    </row>
    <row r="10" spans="1:14" s="75" customFormat="1" ht="30" customHeight="1" thickTop="1" x14ac:dyDescent="0.2">
      <c r="B10" s="86" t="s">
        <v>14</v>
      </c>
      <c r="C10" s="102"/>
      <c r="D10" s="103"/>
      <c r="E10" s="103"/>
      <c r="F10" s="103"/>
      <c r="G10" s="103"/>
      <c r="H10" s="103"/>
      <c r="I10" s="103"/>
      <c r="J10" s="104">
        <f>SUBTOTAL(109,産業財産権出願費[助成事業に要する経費
（税込）])</f>
        <v>0</v>
      </c>
      <c r="K10" s="104">
        <f>SUBTOTAL(109,産業財産権出願費[助成対象経費
（税抜）])</f>
        <v>0</v>
      </c>
    </row>
    <row r="11" spans="1:14" ht="30" customHeight="1" x14ac:dyDescent="0.2">
      <c r="B11" s="275" t="s">
        <v>21</v>
      </c>
      <c r="C11" s="275"/>
      <c r="D11" s="275"/>
      <c r="E11" s="275"/>
      <c r="F11" s="275"/>
      <c r="G11" s="275"/>
      <c r="H11" s="275"/>
      <c r="I11" s="275"/>
      <c r="J11" s="275"/>
      <c r="K11" s="275"/>
    </row>
    <row r="12" spans="1:14" ht="30" customHeight="1" x14ac:dyDescent="0.2">
      <c r="B12" s="276" t="s">
        <v>118</v>
      </c>
      <c r="C12" s="276"/>
      <c r="D12" s="276"/>
      <c r="E12" s="276"/>
      <c r="F12" s="276"/>
      <c r="G12" s="276"/>
      <c r="H12" s="276"/>
      <c r="I12" s="276"/>
    </row>
  </sheetData>
  <sheetProtection formatCells="0" insertRows="0" deleteRows="0" selectLockedCells="1"/>
  <mergeCells count="3">
    <mergeCell ref="B11:K11"/>
    <mergeCell ref="B12:I12"/>
    <mergeCell ref="B2:K2"/>
  </mergeCells>
  <phoneticPr fontId="4"/>
  <printOptions horizontalCentered="1"/>
  <pageMargins left="0.39370078740157483" right="0.39370078740157483" top="0.78740157480314965" bottom="0.59055118110236227" header="0.39370078740157483" footer="0.39370078740157483"/>
  <pageSetup paperSize="9" scale="98" fitToHeight="0"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N12"/>
  <sheetViews>
    <sheetView showGridLines="0" zoomScaleNormal="100" zoomScaleSheetLayoutView="100" workbookViewId="0">
      <selection activeCell="C3" sqref="C3"/>
    </sheetView>
  </sheetViews>
  <sheetFormatPr defaultColWidth="9" defaultRowHeight="30" customHeight="1" x14ac:dyDescent="0.2"/>
  <cols>
    <col min="1" max="1" width="1.6328125" style="45" customWidth="1"/>
    <col min="2" max="2" width="7.6328125" style="89" customWidth="1"/>
    <col min="3" max="3" width="17.08984375" style="89" customWidth="1"/>
    <col min="4" max="4" width="23.08984375" style="45" customWidth="1"/>
    <col min="5" max="6" width="17.08984375" style="89" customWidth="1"/>
    <col min="7" max="7" width="10.6328125" style="89" customWidth="1"/>
    <col min="8" max="8" width="10.6328125" style="45" customWidth="1"/>
    <col min="9" max="9" width="5.6328125" style="45" customWidth="1"/>
    <col min="10" max="11" width="17.08984375" style="45" customWidth="1"/>
    <col min="12" max="12" width="1.6328125" style="45" customWidth="1"/>
    <col min="13" max="15" width="12.6328125" style="45" customWidth="1"/>
    <col min="16" max="16" width="1.6328125" style="45" customWidth="1"/>
    <col min="17" max="16384" width="9" style="45"/>
  </cols>
  <sheetData>
    <row r="1" spans="1:14" ht="21.65" customHeight="1" x14ac:dyDescent="0.2">
      <c r="A1" s="75"/>
      <c r="B1" s="76" t="s">
        <v>108</v>
      </c>
      <c r="C1" s="44"/>
      <c r="D1" s="77"/>
      <c r="E1" s="77"/>
      <c r="F1" s="44"/>
      <c r="G1" s="44"/>
      <c r="H1" s="44"/>
      <c r="I1" s="44"/>
    </row>
    <row r="2" spans="1:14" ht="21.65" customHeight="1" x14ac:dyDescent="0.2">
      <c r="A2" s="75"/>
      <c r="B2" s="277" t="s">
        <v>49</v>
      </c>
      <c r="C2" s="277"/>
      <c r="D2" s="277"/>
      <c r="E2" s="277"/>
      <c r="F2" s="277"/>
      <c r="G2" s="277"/>
      <c r="H2" s="277"/>
      <c r="I2" s="277"/>
      <c r="J2" s="277"/>
      <c r="K2" s="277"/>
      <c r="L2" s="90"/>
      <c r="M2" s="90"/>
      <c r="N2" s="90"/>
    </row>
    <row r="3" spans="1:14" ht="24" customHeight="1" x14ac:dyDescent="0.2">
      <c r="A3" s="75"/>
      <c r="B3" s="76" t="s">
        <v>179</v>
      </c>
      <c r="C3" s="44"/>
      <c r="D3" s="77"/>
      <c r="E3" s="77"/>
      <c r="F3" s="44"/>
      <c r="G3" s="44"/>
      <c r="H3" s="44"/>
      <c r="I3" s="78"/>
      <c r="J3" s="91"/>
      <c r="K3" s="91" t="s">
        <v>50</v>
      </c>
      <c r="N3" s="91"/>
    </row>
    <row r="4" spans="1:14" ht="72" customHeight="1" x14ac:dyDescent="0.2">
      <c r="B4" s="92" t="s">
        <v>33</v>
      </c>
      <c r="C4" s="93" t="s">
        <v>28</v>
      </c>
      <c r="D4" s="94" t="s">
        <v>15</v>
      </c>
      <c r="E4" s="95" t="s">
        <v>29</v>
      </c>
      <c r="F4" s="96" t="s">
        <v>30</v>
      </c>
      <c r="G4" s="96" t="s">
        <v>32</v>
      </c>
      <c r="H4" s="94" t="s">
        <v>2</v>
      </c>
      <c r="I4" s="94" t="s">
        <v>3</v>
      </c>
      <c r="J4" s="97" t="s">
        <v>24</v>
      </c>
      <c r="K4" s="97" t="s">
        <v>1</v>
      </c>
    </row>
    <row r="5" spans="1:14" s="75" customFormat="1" ht="55.5" customHeight="1" x14ac:dyDescent="0.2">
      <c r="B5" s="106">
        <f>ROW()-ROW(販売促進費[[#Headers],[経費番号]])</f>
        <v>1</v>
      </c>
      <c r="C5" s="126"/>
      <c r="D5" s="127"/>
      <c r="E5" s="127"/>
      <c r="F5" s="127"/>
      <c r="G5" s="128"/>
      <c r="H5" s="129"/>
      <c r="I5" s="130"/>
      <c r="J5" s="84">
        <f>ROUNDDOWN(販売促進費[[#This Row],[単価
（税抜）]]*販売促進費[[#This Row],[数量]]*1.1,0)</f>
        <v>0</v>
      </c>
      <c r="K5" s="84">
        <f>ROUND(販売促進費[[#This Row],[単価
（税抜）]]*販売促進費[[#This Row],[数量]],0)</f>
        <v>0</v>
      </c>
    </row>
    <row r="6" spans="1:14" s="75" customFormat="1" ht="55.5" customHeight="1" x14ac:dyDescent="0.2">
      <c r="B6" s="106">
        <f>ROW()-ROW(販売促進費[[#Headers],[経費番号]])</f>
        <v>2</v>
      </c>
      <c r="C6" s="131"/>
      <c r="D6" s="127"/>
      <c r="E6" s="127"/>
      <c r="F6" s="127"/>
      <c r="G6" s="128"/>
      <c r="H6" s="129"/>
      <c r="I6" s="130"/>
      <c r="J6" s="84">
        <f>ROUNDDOWN(販売促進費[[#This Row],[単価
（税抜）]]*販売促進費[[#This Row],[数量]]*1.1,0)</f>
        <v>0</v>
      </c>
      <c r="K6" s="84">
        <f>ROUND(販売促進費[[#This Row],[単価
（税抜）]]*販売促進費[[#This Row],[数量]],0)</f>
        <v>0</v>
      </c>
    </row>
    <row r="7" spans="1:14" s="75" customFormat="1" ht="55.5" customHeight="1" x14ac:dyDescent="0.2">
      <c r="B7" s="106">
        <f>ROW()-ROW(販売促進費[[#Headers],[経費番号]])</f>
        <v>3</v>
      </c>
      <c r="C7" s="131"/>
      <c r="D7" s="127"/>
      <c r="E7" s="127"/>
      <c r="F7" s="127"/>
      <c r="G7" s="128"/>
      <c r="H7" s="129"/>
      <c r="I7" s="130"/>
      <c r="J7" s="84">
        <f>ROUNDDOWN(販売促進費[[#This Row],[単価
（税抜）]]*販売促進費[[#This Row],[数量]]*1.1,0)</f>
        <v>0</v>
      </c>
      <c r="K7" s="84">
        <f>ROUND(販売促進費[[#This Row],[単価
（税抜）]]*販売促進費[[#This Row],[数量]],0)</f>
        <v>0</v>
      </c>
    </row>
    <row r="8" spans="1:14" s="75" customFormat="1" ht="55.5" customHeight="1" x14ac:dyDescent="0.2">
      <c r="B8" s="106">
        <f>ROW()-ROW(販売促進費[[#Headers],[経費番号]])</f>
        <v>4</v>
      </c>
      <c r="C8" s="131"/>
      <c r="D8" s="127"/>
      <c r="E8" s="127"/>
      <c r="F8" s="127"/>
      <c r="G8" s="128"/>
      <c r="H8" s="129"/>
      <c r="I8" s="130"/>
      <c r="J8" s="84">
        <f>ROUNDDOWN(販売促進費[[#This Row],[単価
（税抜）]]*販売促進費[[#This Row],[数量]]*1.1,0)</f>
        <v>0</v>
      </c>
      <c r="K8" s="84">
        <f>ROUND(販売促進費[[#This Row],[単価
（税抜）]]*販売促進費[[#This Row],[数量]],0)</f>
        <v>0</v>
      </c>
    </row>
    <row r="9" spans="1:14" s="75" customFormat="1" ht="55.5" customHeight="1" thickBot="1" x14ac:dyDescent="0.25">
      <c r="B9" s="106">
        <f>ROW()-ROW(販売促進費[[#Headers],[経費番号]])</f>
        <v>5</v>
      </c>
      <c r="C9" s="132"/>
      <c r="D9" s="127"/>
      <c r="E9" s="127"/>
      <c r="F9" s="127"/>
      <c r="G9" s="128"/>
      <c r="H9" s="129"/>
      <c r="I9" s="130"/>
      <c r="J9" s="84">
        <f>ROUNDDOWN(販売促進費[[#This Row],[単価
（税抜）]]*販売促進費[[#This Row],[数量]]*1.1,0)</f>
        <v>0</v>
      </c>
      <c r="K9" s="84">
        <f>ROUND(販売促進費[[#This Row],[単価
（税抜）]]*販売促進費[[#This Row],[数量]],0)</f>
        <v>0</v>
      </c>
    </row>
    <row r="10" spans="1:14" s="75" customFormat="1" ht="30" customHeight="1" thickTop="1" x14ac:dyDescent="0.2">
      <c r="B10" s="86" t="s">
        <v>14</v>
      </c>
      <c r="C10" s="102"/>
      <c r="D10" s="103"/>
      <c r="E10" s="103"/>
      <c r="F10" s="103"/>
      <c r="G10" s="103"/>
      <c r="H10" s="109"/>
      <c r="I10" s="110"/>
      <c r="J10" s="104">
        <f>SUBTOTAL(109,販売促進費[助成事業に要する経費
（税込）])</f>
        <v>0</v>
      </c>
      <c r="K10" s="104">
        <f>SUBTOTAL(109,販売促進費[助成対象経費
（税抜）])</f>
        <v>0</v>
      </c>
    </row>
    <row r="11" spans="1:14" ht="30" customHeight="1" x14ac:dyDescent="0.2">
      <c r="B11" s="275" t="s">
        <v>21</v>
      </c>
      <c r="C11" s="275"/>
      <c r="D11" s="275"/>
      <c r="E11" s="275"/>
      <c r="F11" s="275"/>
      <c r="G11" s="275"/>
      <c r="H11" s="275"/>
      <c r="I11" s="275"/>
      <c r="J11" s="275"/>
      <c r="K11" s="275"/>
    </row>
    <row r="12" spans="1:14" ht="30" customHeight="1" x14ac:dyDescent="0.2">
      <c r="B12" s="276" t="s">
        <v>118</v>
      </c>
      <c r="C12" s="276"/>
      <c r="D12" s="276"/>
      <c r="E12" s="276"/>
      <c r="F12" s="276"/>
      <c r="G12" s="276"/>
      <c r="H12" s="276"/>
      <c r="I12" s="276"/>
    </row>
  </sheetData>
  <sheetProtection formatCells="0" insertRows="0" deleteRows="0" selectLockedCells="1"/>
  <mergeCells count="3">
    <mergeCell ref="B11:K11"/>
    <mergeCell ref="B12:I12"/>
    <mergeCell ref="B2:K2"/>
  </mergeCells>
  <phoneticPr fontId="4"/>
  <printOptions horizontalCentered="1"/>
  <pageMargins left="0.39370078740157483" right="0.39370078740157483" top="0.78740157480314965" bottom="0.59055118110236227" header="0.39370078740157483" footer="0.39370078740157483"/>
  <pageSetup paperSize="9" scale="98" fitToHeight="0"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2"/>
  <sheetViews>
    <sheetView workbookViewId="0">
      <selection activeCell="D10" sqref="D10"/>
    </sheetView>
  </sheetViews>
  <sheetFormatPr defaultRowHeight="13" x14ac:dyDescent="0.2"/>
  <sheetData>
    <row r="2" spans="2:4" x14ac:dyDescent="0.2">
      <c r="B2" t="s">
        <v>17</v>
      </c>
      <c r="D2" s="2" t="s">
        <v>27</v>
      </c>
    </row>
    <row r="3" spans="2:4" x14ac:dyDescent="0.2">
      <c r="B3" t="s">
        <v>18</v>
      </c>
    </row>
    <row r="4" spans="2:4" x14ac:dyDescent="0.2">
      <c r="B4" t="s">
        <v>19</v>
      </c>
    </row>
    <row r="5" spans="2:4" x14ac:dyDescent="0.2">
      <c r="B5" t="s">
        <v>20</v>
      </c>
    </row>
    <row r="6" spans="2:4" x14ac:dyDescent="0.2">
      <c r="B6" t="s">
        <v>34</v>
      </c>
    </row>
    <row r="7" spans="2:4" x14ac:dyDescent="0.2">
      <c r="B7" t="s">
        <v>35</v>
      </c>
    </row>
    <row r="8" spans="2:4" x14ac:dyDescent="0.2">
      <c r="B8" t="s">
        <v>36</v>
      </c>
    </row>
    <row r="9" spans="2:4" x14ac:dyDescent="0.2">
      <c r="B9" t="s">
        <v>37</v>
      </c>
    </row>
    <row r="10" spans="2:4" x14ac:dyDescent="0.2">
      <c r="B10" t="s">
        <v>38</v>
      </c>
    </row>
    <row r="11" spans="2:4" x14ac:dyDescent="0.2">
      <c r="B11" t="s">
        <v>39</v>
      </c>
    </row>
    <row r="12" spans="2:4" x14ac:dyDescent="0.2">
      <c r="B12" t="s">
        <v>40</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4"/>
  <sheetViews>
    <sheetView showGridLines="0" zoomScaleNormal="100" zoomScaleSheetLayoutView="100" workbookViewId="0">
      <selection activeCell="F5" sqref="F5:F6"/>
    </sheetView>
  </sheetViews>
  <sheetFormatPr defaultColWidth="9" defaultRowHeight="15" x14ac:dyDescent="0.2"/>
  <cols>
    <col min="1" max="1" width="4.453125" style="156" customWidth="1"/>
    <col min="2" max="2" width="6.453125" style="156" bestFit="1" customWidth="1"/>
    <col min="3" max="3" width="12.08984375" style="156" customWidth="1"/>
    <col min="4" max="4" width="9.26953125" style="156" bestFit="1" customWidth="1"/>
    <col min="5" max="5" width="41.08984375" style="157" customWidth="1"/>
    <col min="6" max="6" width="41.08984375" style="158" customWidth="1"/>
    <col min="7" max="7" width="9" style="155" customWidth="1"/>
    <col min="8" max="8" width="9" style="155"/>
    <col min="9" max="9" width="0" style="155" hidden="1" customWidth="1"/>
    <col min="10" max="16384" width="9" style="155"/>
  </cols>
  <sheetData>
    <row r="1" spans="1:6" s="150" customFormat="1" ht="24.75" customHeight="1" x14ac:dyDescent="0.2">
      <c r="A1" s="148" t="s">
        <v>90</v>
      </c>
      <c r="B1" s="148"/>
      <c r="C1" s="148"/>
      <c r="D1" s="148"/>
      <c r="E1" s="149" t="s">
        <v>98</v>
      </c>
      <c r="F1" s="162">
        <f>様式第6号!O8</f>
        <v>0</v>
      </c>
    </row>
    <row r="2" spans="1:6" s="150" customFormat="1" ht="9" customHeight="1" x14ac:dyDescent="0.2">
      <c r="A2" s="151"/>
      <c r="B2" s="151"/>
      <c r="C2" s="151"/>
      <c r="D2" s="151"/>
      <c r="E2" s="151"/>
      <c r="F2" s="149"/>
    </row>
    <row r="3" spans="1:6" s="150" customFormat="1" ht="21.75" customHeight="1" x14ac:dyDescent="0.2">
      <c r="A3" s="152" t="s">
        <v>91</v>
      </c>
      <c r="B3" s="152"/>
      <c r="C3" s="152"/>
      <c r="D3" s="152"/>
      <c r="E3" s="151"/>
      <c r="F3" s="151"/>
    </row>
    <row r="4" spans="1:6" ht="30" x14ac:dyDescent="0.2">
      <c r="A4" s="66" t="s">
        <v>89</v>
      </c>
      <c r="B4" s="153" t="s">
        <v>92</v>
      </c>
      <c r="C4" s="154" t="s">
        <v>97</v>
      </c>
      <c r="D4" s="256" t="s">
        <v>93</v>
      </c>
      <c r="E4" s="257"/>
      <c r="F4" s="153" t="s">
        <v>96</v>
      </c>
    </row>
    <row r="5" spans="1:6" ht="75.75" customHeight="1" x14ac:dyDescent="0.2">
      <c r="A5" s="248">
        <v>1</v>
      </c>
      <c r="B5" s="250"/>
      <c r="C5" s="252"/>
      <c r="D5" s="66" t="s">
        <v>94</v>
      </c>
      <c r="E5" s="160"/>
      <c r="F5" s="254"/>
    </row>
    <row r="6" spans="1:6" ht="25.5" customHeight="1" x14ac:dyDescent="0.2">
      <c r="A6" s="249"/>
      <c r="B6" s="251"/>
      <c r="C6" s="253"/>
      <c r="D6" s="66" t="s">
        <v>95</v>
      </c>
      <c r="E6" s="161"/>
      <c r="F6" s="255"/>
    </row>
    <row r="7" spans="1:6" ht="75.75" customHeight="1" x14ac:dyDescent="0.2">
      <c r="A7" s="248">
        <v>2</v>
      </c>
      <c r="B7" s="250"/>
      <c r="C7" s="252"/>
      <c r="D7" s="66" t="s">
        <v>94</v>
      </c>
      <c r="E7" s="160"/>
      <c r="F7" s="254"/>
    </row>
    <row r="8" spans="1:6" ht="25.5" customHeight="1" x14ac:dyDescent="0.2">
      <c r="A8" s="249"/>
      <c r="B8" s="251"/>
      <c r="C8" s="253"/>
      <c r="D8" s="66" t="s">
        <v>95</v>
      </c>
      <c r="E8" s="161"/>
      <c r="F8" s="255"/>
    </row>
    <row r="9" spans="1:6" ht="75.75" customHeight="1" x14ac:dyDescent="0.2">
      <c r="A9" s="248">
        <v>3</v>
      </c>
      <c r="B9" s="250"/>
      <c r="C9" s="252"/>
      <c r="D9" s="66" t="s">
        <v>94</v>
      </c>
      <c r="E9" s="160"/>
      <c r="F9" s="254"/>
    </row>
    <row r="10" spans="1:6" ht="25.5" customHeight="1" x14ac:dyDescent="0.2">
      <c r="A10" s="249"/>
      <c r="B10" s="251"/>
      <c r="C10" s="253"/>
      <c r="D10" s="66" t="s">
        <v>95</v>
      </c>
      <c r="E10" s="161"/>
      <c r="F10" s="255"/>
    </row>
    <row r="11" spans="1:6" ht="75.75" customHeight="1" x14ac:dyDescent="0.2">
      <c r="A11" s="248">
        <v>4</v>
      </c>
      <c r="B11" s="250"/>
      <c r="C11" s="252"/>
      <c r="D11" s="66" t="s">
        <v>94</v>
      </c>
      <c r="E11" s="160"/>
      <c r="F11" s="254"/>
    </row>
    <row r="12" spans="1:6" ht="25.5" customHeight="1" x14ac:dyDescent="0.2">
      <c r="A12" s="249"/>
      <c r="B12" s="251"/>
      <c r="C12" s="253"/>
      <c r="D12" s="66" t="s">
        <v>95</v>
      </c>
      <c r="E12" s="161"/>
      <c r="F12" s="255"/>
    </row>
    <row r="13" spans="1:6" ht="75.75" customHeight="1" x14ac:dyDescent="0.2">
      <c r="A13" s="248">
        <v>5</v>
      </c>
      <c r="B13" s="250"/>
      <c r="C13" s="252"/>
      <c r="D13" s="66" t="s">
        <v>94</v>
      </c>
      <c r="E13" s="160"/>
      <c r="F13" s="254"/>
    </row>
    <row r="14" spans="1:6" ht="25.5" customHeight="1" x14ac:dyDescent="0.2">
      <c r="A14" s="249"/>
      <c r="B14" s="251"/>
      <c r="C14" s="253"/>
      <c r="D14" s="66" t="s">
        <v>95</v>
      </c>
      <c r="E14" s="161"/>
      <c r="F14" s="255"/>
    </row>
    <row r="15" spans="1:6" ht="75.75" customHeight="1" x14ac:dyDescent="0.2">
      <c r="A15" s="248">
        <v>6</v>
      </c>
      <c r="B15" s="250"/>
      <c r="C15" s="252"/>
      <c r="D15" s="66" t="s">
        <v>94</v>
      </c>
      <c r="E15" s="160"/>
      <c r="F15" s="254"/>
    </row>
    <row r="16" spans="1:6" ht="25.5" customHeight="1" x14ac:dyDescent="0.2">
      <c r="A16" s="249"/>
      <c r="B16" s="251"/>
      <c r="C16" s="253"/>
      <c r="D16" s="66" t="s">
        <v>95</v>
      </c>
      <c r="E16" s="161"/>
      <c r="F16" s="255"/>
    </row>
    <row r="17" spans="1:6" ht="75.75" customHeight="1" x14ac:dyDescent="0.2">
      <c r="A17" s="248">
        <v>7</v>
      </c>
      <c r="B17" s="250"/>
      <c r="C17" s="252"/>
      <c r="D17" s="66" t="s">
        <v>94</v>
      </c>
      <c r="E17" s="160"/>
      <c r="F17" s="254"/>
    </row>
    <row r="18" spans="1:6" ht="25.5" customHeight="1" x14ac:dyDescent="0.2">
      <c r="A18" s="249"/>
      <c r="B18" s="251"/>
      <c r="C18" s="253"/>
      <c r="D18" s="66" t="s">
        <v>95</v>
      </c>
      <c r="E18" s="161"/>
      <c r="F18" s="255"/>
    </row>
    <row r="19" spans="1:6" ht="75.75" customHeight="1" x14ac:dyDescent="0.2">
      <c r="A19" s="248">
        <v>8</v>
      </c>
      <c r="B19" s="250"/>
      <c r="C19" s="252"/>
      <c r="D19" s="66" t="s">
        <v>94</v>
      </c>
      <c r="E19" s="160"/>
      <c r="F19" s="254"/>
    </row>
    <row r="20" spans="1:6" ht="25.5" customHeight="1" x14ac:dyDescent="0.2">
      <c r="A20" s="249"/>
      <c r="B20" s="251"/>
      <c r="C20" s="253"/>
      <c r="D20" s="66" t="s">
        <v>95</v>
      </c>
      <c r="E20" s="161"/>
      <c r="F20" s="255"/>
    </row>
    <row r="21" spans="1:6" ht="75.75" customHeight="1" x14ac:dyDescent="0.2">
      <c r="A21" s="248">
        <v>9</v>
      </c>
      <c r="B21" s="250"/>
      <c r="C21" s="252"/>
      <c r="D21" s="66" t="s">
        <v>94</v>
      </c>
      <c r="E21" s="160"/>
      <c r="F21" s="254"/>
    </row>
    <row r="22" spans="1:6" ht="25.5" customHeight="1" x14ac:dyDescent="0.2">
      <c r="A22" s="249"/>
      <c r="B22" s="251"/>
      <c r="C22" s="253"/>
      <c r="D22" s="66" t="s">
        <v>95</v>
      </c>
      <c r="E22" s="161"/>
      <c r="F22" s="255"/>
    </row>
    <row r="23" spans="1:6" ht="75.75" customHeight="1" x14ac:dyDescent="0.2">
      <c r="A23" s="248">
        <v>10</v>
      </c>
      <c r="B23" s="250"/>
      <c r="C23" s="252"/>
      <c r="D23" s="66" t="s">
        <v>94</v>
      </c>
      <c r="E23" s="160"/>
      <c r="F23" s="254"/>
    </row>
    <row r="24" spans="1:6" ht="25.5" customHeight="1" x14ac:dyDescent="0.2">
      <c r="A24" s="249"/>
      <c r="B24" s="251"/>
      <c r="C24" s="253"/>
      <c r="D24" s="66" t="s">
        <v>95</v>
      </c>
      <c r="E24" s="161"/>
      <c r="F24" s="255"/>
    </row>
    <row r="25" spans="1:6" ht="75.75" customHeight="1" x14ac:dyDescent="0.2">
      <c r="A25" s="248">
        <v>11</v>
      </c>
      <c r="B25" s="250"/>
      <c r="C25" s="252"/>
      <c r="D25" s="66" t="s">
        <v>94</v>
      </c>
      <c r="E25" s="160"/>
      <c r="F25" s="254"/>
    </row>
    <row r="26" spans="1:6" ht="25.5" customHeight="1" x14ac:dyDescent="0.2">
      <c r="A26" s="249"/>
      <c r="B26" s="251"/>
      <c r="C26" s="253"/>
      <c r="D26" s="66" t="s">
        <v>95</v>
      </c>
      <c r="E26" s="161"/>
      <c r="F26" s="255"/>
    </row>
    <row r="27" spans="1:6" ht="75.75" customHeight="1" x14ac:dyDescent="0.2">
      <c r="A27" s="248">
        <v>12</v>
      </c>
      <c r="B27" s="250"/>
      <c r="C27" s="252"/>
      <c r="D27" s="66" t="s">
        <v>94</v>
      </c>
      <c r="E27" s="160"/>
      <c r="F27" s="254"/>
    </row>
    <row r="28" spans="1:6" ht="25.5" customHeight="1" x14ac:dyDescent="0.2">
      <c r="A28" s="249"/>
      <c r="B28" s="251"/>
      <c r="C28" s="253"/>
      <c r="D28" s="66" t="s">
        <v>95</v>
      </c>
      <c r="E28" s="161"/>
      <c r="F28" s="255"/>
    </row>
    <row r="29" spans="1:6" ht="75.75" customHeight="1" x14ac:dyDescent="0.2">
      <c r="A29" s="248">
        <v>13</v>
      </c>
      <c r="B29" s="250"/>
      <c r="C29" s="252"/>
      <c r="D29" s="66" t="s">
        <v>94</v>
      </c>
      <c r="E29" s="160"/>
      <c r="F29" s="254"/>
    </row>
    <row r="30" spans="1:6" ht="25.5" customHeight="1" x14ac:dyDescent="0.2">
      <c r="A30" s="249"/>
      <c r="B30" s="251"/>
      <c r="C30" s="253"/>
      <c r="D30" s="66" t="s">
        <v>95</v>
      </c>
      <c r="E30" s="161"/>
      <c r="F30" s="255"/>
    </row>
    <row r="31" spans="1:6" ht="75.75" customHeight="1" x14ac:dyDescent="0.2">
      <c r="A31" s="248">
        <v>14</v>
      </c>
      <c r="B31" s="250"/>
      <c r="C31" s="252"/>
      <c r="D31" s="66" t="s">
        <v>94</v>
      </c>
      <c r="E31" s="160"/>
      <c r="F31" s="254"/>
    </row>
    <row r="32" spans="1:6" ht="25.5" customHeight="1" x14ac:dyDescent="0.2">
      <c r="A32" s="249"/>
      <c r="B32" s="251"/>
      <c r="C32" s="253"/>
      <c r="D32" s="66" t="s">
        <v>95</v>
      </c>
      <c r="E32" s="161"/>
      <c r="F32" s="255"/>
    </row>
    <row r="33" spans="1:6" ht="75.75" customHeight="1" x14ac:dyDescent="0.2">
      <c r="A33" s="248">
        <v>15</v>
      </c>
      <c r="B33" s="250"/>
      <c r="C33" s="252"/>
      <c r="D33" s="66" t="s">
        <v>94</v>
      </c>
      <c r="E33" s="160"/>
      <c r="F33" s="254"/>
    </row>
    <row r="34" spans="1:6" ht="25.5" customHeight="1" x14ac:dyDescent="0.2">
      <c r="A34" s="249"/>
      <c r="B34" s="251"/>
      <c r="C34" s="253"/>
      <c r="D34" s="66" t="s">
        <v>95</v>
      </c>
      <c r="E34" s="161"/>
      <c r="F34" s="255"/>
    </row>
    <row r="35" spans="1:6" ht="75.75" customHeight="1" x14ac:dyDescent="0.2">
      <c r="A35" s="248">
        <v>16</v>
      </c>
      <c r="B35" s="250"/>
      <c r="C35" s="252"/>
      <c r="D35" s="66" t="s">
        <v>94</v>
      </c>
      <c r="E35" s="160"/>
      <c r="F35" s="254"/>
    </row>
    <row r="36" spans="1:6" ht="25.5" customHeight="1" x14ac:dyDescent="0.2">
      <c r="A36" s="249"/>
      <c r="B36" s="251"/>
      <c r="C36" s="253"/>
      <c r="D36" s="66" t="s">
        <v>95</v>
      </c>
      <c r="E36" s="161"/>
      <c r="F36" s="255"/>
    </row>
    <row r="37" spans="1:6" ht="75.75" customHeight="1" x14ac:dyDescent="0.2">
      <c r="A37" s="248">
        <v>17</v>
      </c>
      <c r="B37" s="250"/>
      <c r="C37" s="252"/>
      <c r="D37" s="66" t="s">
        <v>94</v>
      </c>
      <c r="E37" s="160"/>
      <c r="F37" s="254"/>
    </row>
    <row r="38" spans="1:6" ht="25.5" customHeight="1" x14ac:dyDescent="0.2">
      <c r="A38" s="249"/>
      <c r="B38" s="251"/>
      <c r="C38" s="253"/>
      <c r="D38" s="66" t="s">
        <v>95</v>
      </c>
      <c r="E38" s="161"/>
      <c r="F38" s="255"/>
    </row>
    <row r="39" spans="1:6" ht="75.75" customHeight="1" x14ac:dyDescent="0.2">
      <c r="A39" s="248">
        <v>18</v>
      </c>
      <c r="B39" s="250"/>
      <c r="C39" s="252"/>
      <c r="D39" s="66" t="s">
        <v>94</v>
      </c>
      <c r="E39" s="160"/>
      <c r="F39" s="254"/>
    </row>
    <row r="40" spans="1:6" ht="25.5" customHeight="1" x14ac:dyDescent="0.2">
      <c r="A40" s="249"/>
      <c r="B40" s="251"/>
      <c r="C40" s="253"/>
      <c r="D40" s="66" t="s">
        <v>95</v>
      </c>
      <c r="E40" s="161"/>
      <c r="F40" s="255"/>
    </row>
    <row r="41" spans="1:6" ht="75.75" customHeight="1" x14ac:dyDescent="0.2">
      <c r="A41" s="248">
        <v>19</v>
      </c>
      <c r="B41" s="250"/>
      <c r="C41" s="252"/>
      <c r="D41" s="66" t="s">
        <v>94</v>
      </c>
      <c r="E41" s="160"/>
      <c r="F41" s="254"/>
    </row>
    <row r="42" spans="1:6" ht="25.5" customHeight="1" x14ac:dyDescent="0.2">
      <c r="A42" s="249"/>
      <c r="B42" s="251"/>
      <c r="C42" s="253"/>
      <c r="D42" s="66" t="s">
        <v>95</v>
      </c>
      <c r="E42" s="161"/>
      <c r="F42" s="255"/>
    </row>
    <row r="43" spans="1:6" ht="75.75" customHeight="1" x14ac:dyDescent="0.2">
      <c r="A43" s="248">
        <v>20</v>
      </c>
      <c r="B43" s="250"/>
      <c r="C43" s="252"/>
      <c r="D43" s="66" t="s">
        <v>94</v>
      </c>
      <c r="E43" s="160"/>
      <c r="F43" s="254"/>
    </row>
    <row r="44" spans="1:6" ht="25.5" customHeight="1" x14ac:dyDescent="0.2">
      <c r="A44" s="249"/>
      <c r="B44" s="251"/>
      <c r="C44" s="253"/>
      <c r="D44" s="66" t="s">
        <v>95</v>
      </c>
      <c r="E44" s="161"/>
      <c r="F44" s="255"/>
    </row>
    <row r="45" spans="1:6" ht="75.75" customHeight="1" x14ac:dyDescent="0.2">
      <c r="A45" s="248">
        <v>21</v>
      </c>
      <c r="B45" s="250"/>
      <c r="C45" s="252"/>
      <c r="D45" s="66" t="s">
        <v>94</v>
      </c>
      <c r="E45" s="160"/>
      <c r="F45" s="254"/>
    </row>
    <row r="46" spans="1:6" ht="25.5" customHeight="1" x14ac:dyDescent="0.2">
      <c r="A46" s="249"/>
      <c r="B46" s="251"/>
      <c r="C46" s="253"/>
      <c r="D46" s="66" t="s">
        <v>95</v>
      </c>
      <c r="E46" s="161"/>
      <c r="F46" s="255"/>
    </row>
    <row r="47" spans="1:6" ht="75.75" customHeight="1" x14ac:dyDescent="0.2">
      <c r="A47" s="248">
        <v>22</v>
      </c>
      <c r="B47" s="250"/>
      <c r="C47" s="252"/>
      <c r="D47" s="66" t="s">
        <v>94</v>
      </c>
      <c r="E47" s="160"/>
      <c r="F47" s="254"/>
    </row>
    <row r="48" spans="1:6" ht="25.5" customHeight="1" x14ac:dyDescent="0.2">
      <c r="A48" s="249"/>
      <c r="B48" s="251"/>
      <c r="C48" s="253"/>
      <c r="D48" s="66" t="s">
        <v>95</v>
      </c>
      <c r="E48" s="161"/>
      <c r="F48" s="255"/>
    </row>
    <row r="49" spans="1:6" ht="75.75" customHeight="1" x14ac:dyDescent="0.2">
      <c r="A49" s="248">
        <v>23</v>
      </c>
      <c r="B49" s="250"/>
      <c r="C49" s="252"/>
      <c r="D49" s="66" t="s">
        <v>94</v>
      </c>
      <c r="E49" s="160"/>
      <c r="F49" s="254"/>
    </row>
    <row r="50" spans="1:6" ht="25.5" customHeight="1" x14ac:dyDescent="0.2">
      <c r="A50" s="249"/>
      <c r="B50" s="251"/>
      <c r="C50" s="253"/>
      <c r="D50" s="66" t="s">
        <v>95</v>
      </c>
      <c r="E50" s="161"/>
      <c r="F50" s="255"/>
    </row>
    <row r="51" spans="1:6" ht="75.75" customHeight="1" x14ac:dyDescent="0.2">
      <c r="A51" s="248">
        <v>24</v>
      </c>
      <c r="B51" s="250"/>
      <c r="C51" s="252"/>
      <c r="D51" s="66" t="s">
        <v>94</v>
      </c>
      <c r="E51" s="160"/>
      <c r="F51" s="254"/>
    </row>
    <row r="52" spans="1:6" ht="25.5" customHeight="1" x14ac:dyDescent="0.2">
      <c r="A52" s="249"/>
      <c r="B52" s="251"/>
      <c r="C52" s="253"/>
      <c r="D52" s="66" t="s">
        <v>95</v>
      </c>
      <c r="E52" s="161"/>
      <c r="F52" s="255"/>
    </row>
    <row r="53" spans="1:6" ht="75.75" customHeight="1" x14ac:dyDescent="0.2">
      <c r="A53" s="248">
        <v>25</v>
      </c>
      <c r="B53" s="250"/>
      <c r="C53" s="252"/>
      <c r="D53" s="66" t="s">
        <v>94</v>
      </c>
      <c r="E53" s="160"/>
      <c r="F53" s="254"/>
    </row>
    <row r="54" spans="1:6" ht="25.5" customHeight="1" x14ac:dyDescent="0.2">
      <c r="A54" s="249"/>
      <c r="B54" s="251"/>
      <c r="C54" s="253"/>
      <c r="D54" s="66" t="s">
        <v>95</v>
      </c>
      <c r="E54" s="161"/>
      <c r="F54" s="255"/>
    </row>
    <row r="55" spans="1:6" ht="75.75" customHeight="1" x14ac:dyDescent="0.2">
      <c r="A55" s="248">
        <v>26</v>
      </c>
      <c r="B55" s="250"/>
      <c r="C55" s="252"/>
      <c r="D55" s="66" t="s">
        <v>94</v>
      </c>
      <c r="E55" s="160"/>
      <c r="F55" s="254"/>
    </row>
    <row r="56" spans="1:6" ht="25.5" customHeight="1" x14ac:dyDescent="0.2">
      <c r="A56" s="249"/>
      <c r="B56" s="251"/>
      <c r="C56" s="253"/>
      <c r="D56" s="66" t="s">
        <v>95</v>
      </c>
      <c r="E56" s="161"/>
      <c r="F56" s="255"/>
    </row>
    <row r="57" spans="1:6" ht="75.75" customHeight="1" x14ac:dyDescent="0.2">
      <c r="A57" s="248">
        <v>27</v>
      </c>
      <c r="B57" s="250"/>
      <c r="C57" s="252"/>
      <c r="D57" s="66" t="s">
        <v>94</v>
      </c>
      <c r="E57" s="160"/>
      <c r="F57" s="254"/>
    </row>
    <row r="58" spans="1:6" ht="25.5" customHeight="1" x14ac:dyDescent="0.2">
      <c r="A58" s="249"/>
      <c r="B58" s="251"/>
      <c r="C58" s="253"/>
      <c r="D58" s="66" t="s">
        <v>95</v>
      </c>
      <c r="E58" s="161"/>
      <c r="F58" s="255"/>
    </row>
    <row r="59" spans="1:6" ht="75.75" customHeight="1" x14ac:dyDescent="0.2">
      <c r="A59" s="248">
        <v>28</v>
      </c>
      <c r="B59" s="250"/>
      <c r="C59" s="252"/>
      <c r="D59" s="66" t="s">
        <v>94</v>
      </c>
      <c r="E59" s="160"/>
      <c r="F59" s="254"/>
    </row>
    <row r="60" spans="1:6" ht="25.5" customHeight="1" x14ac:dyDescent="0.2">
      <c r="A60" s="249"/>
      <c r="B60" s="251"/>
      <c r="C60" s="253"/>
      <c r="D60" s="66" t="s">
        <v>95</v>
      </c>
      <c r="E60" s="161"/>
      <c r="F60" s="255"/>
    </row>
    <row r="61" spans="1:6" ht="75.75" customHeight="1" x14ac:dyDescent="0.2">
      <c r="A61" s="248">
        <v>29</v>
      </c>
      <c r="B61" s="250"/>
      <c r="C61" s="252"/>
      <c r="D61" s="66" t="s">
        <v>94</v>
      </c>
      <c r="E61" s="160"/>
      <c r="F61" s="254"/>
    </row>
    <row r="62" spans="1:6" ht="25.5" customHeight="1" x14ac:dyDescent="0.2">
      <c r="A62" s="249"/>
      <c r="B62" s="251"/>
      <c r="C62" s="253"/>
      <c r="D62" s="66" t="s">
        <v>95</v>
      </c>
      <c r="E62" s="161"/>
      <c r="F62" s="255"/>
    </row>
    <row r="63" spans="1:6" ht="75.75" customHeight="1" x14ac:dyDescent="0.2">
      <c r="A63" s="248">
        <v>30</v>
      </c>
      <c r="B63" s="250"/>
      <c r="C63" s="252"/>
      <c r="D63" s="66" t="s">
        <v>94</v>
      </c>
      <c r="E63" s="160"/>
      <c r="F63" s="254"/>
    </row>
    <row r="64" spans="1:6" ht="25.5" customHeight="1" x14ac:dyDescent="0.2">
      <c r="A64" s="249"/>
      <c r="B64" s="251"/>
      <c r="C64" s="253"/>
      <c r="D64" s="66" t="s">
        <v>95</v>
      </c>
      <c r="E64" s="161"/>
      <c r="F64" s="255"/>
    </row>
    <row r="65" spans="1:6" ht="75.75" customHeight="1" x14ac:dyDescent="0.2">
      <c r="A65" s="248">
        <v>31</v>
      </c>
      <c r="B65" s="250"/>
      <c r="C65" s="252"/>
      <c r="D65" s="66" t="s">
        <v>94</v>
      </c>
      <c r="E65" s="160"/>
      <c r="F65" s="254"/>
    </row>
    <row r="66" spans="1:6" ht="25.5" customHeight="1" x14ac:dyDescent="0.2">
      <c r="A66" s="249"/>
      <c r="B66" s="251"/>
      <c r="C66" s="253"/>
      <c r="D66" s="66" t="s">
        <v>95</v>
      </c>
      <c r="E66" s="161"/>
      <c r="F66" s="255"/>
    </row>
    <row r="67" spans="1:6" ht="75.75" customHeight="1" x14ac:dyDescent="0.2">
      <c r="A67" s="248">
        <v>32</v>
      </c>
      <c r="B67" s="250"/>
      <c r="C67" s="252"/>
      <c r="D67" s="66" t="s">
        <v>94</v>
      </c>
      <c r="E67" s="160"/>
      <c r="F67" s="254"/>
    </row>
    <row r="68" spans="1:6" ht="25.5" customHeight="1" x14ac:dyDescent="0.2">
      <c r="A68" s="249"/>
      <c r="B68" s="251"/>
      <c r="C68" s="253"/>
      <c r="D68" s="66" t="s">
        <v>95</v>
      </c>
      <c r="E68" s="161"/>
      <c r="F68" s="255"/>
    </row>
    <row r="69" spans="1:6" ht="75.75" customHeight="1" x14ac:dyDescent="0.2">
      <c r="A69" s="248">
        <v>33</v>
      </c>
      <c r="B69" s="250"/>
      <c r="C69" s="252"/>
      <c r="D69" s="66" t="s">
        <v>94</v>
      </c>
      <c r="E69" s="160"/>
      <c r="F69" s="254"/>
    </row>
    <row r="70" spans="1:6" ht="25.5" customHeight="1" x14ac:dyDescent="0.2">
      <c r="A70" s="249"/>
      <c r="B70" s="251"/>
      <c r="C70" s="253"/>
      <c r="D70" s="66" t="s">
        <v>95</v>
      </c>
      <c r="E70" s="161"/>
      <c r="F70" s="255"/>
    </row>
    <row r="71" spans="1:6" ht="75.75" customHeight="1" x14ac:dyDescent="0.2">
      <c r="A71" s="248">
        <v>34</v>
      </c>
      <c r="B71" s="250"/>
      <c r="C71" s="252"/>
      <c r="D71" s="66" t="s">
        <v>94</v>
      </c>
      <c r="E71" s="160"/>
      <c r="F71" s="254"/>
    </row>
    <row r="72" spans="1:6" ht="25.5" customHeight="1" x14ac:dyDescent="0.2">
      <c r="A72" s="249"/>
      <c r="B72" s="251"/>
      <c r="C72" s="253"/>
      <c r="D72" s="66" t="s">
        <v>95</v>
      </c>
      <c r="E72" s="161"/>
      <c r="F72" s="255"/>
    </row>
    <row r="73" spans="1:6" ht="75.75" customHeight="1" x14ac:dyDescent="0.2">
      <c r="A73" s="248">
        <v>35</v>
      </c>
      <c r="B73" s="250"/>
      <c r="C73" s="252"/>
      <c r="D73" s="66" t="s">
        <v>94</v>
      </c>
      <c r="E73" s="160"/>
      <c r="F73" s="254"/>
    </row>
    <row r="74" spans="1:6" ht="25.5" customHeight="1" x14ac:dyDescent="0.2">
      <c r="A74" s="249"/>
      <c r="B74" s="251"/>
      <c r="C74" s="253"/>
      <c r="D74" s="66" t="s">
        <v>95</v>
      </c>
      <c r="E74" s="161"/>
      <c r="F74" s="255"/>
    </row>
    <row r="75" spans="1:6" ht="75.75" customHeight="1" x14ac:dyDescent="0.2">
      <c r="A75" s="248">
        <v>36</v>
      </c>
      <c r="B75" s="250"/>
      <c r="C75" s="252"/>
      <c r="D75" s="66" t="s">
        <v>94</v>
      </c>
      <c r="E75" s="160"/>
      <c r="F75" s="254"/>
    </row>
    <row r="76" spans="1:6" ht="25.5" customHeight="1" x14ac:dyDescent="0.2">
      <c r="A76" s="249"/>
      <c r="B76" s="251"/>
      <c r="C76" s="253"/>
      <c r="D76" s="66" t="s">
        <v>95</v>
      </c>
      <c r="E76" s="161"/>
      <c r="F76" s="255"/>
    </row>
    <row r="77" spans="1:6" ht="75.75" customHeight="1" x14ac:dyDescent="0.2">
      <c r="A77" s="248">
        <v>37</v>
      </c>
      <c r="B77" s="250"/>
      <c r="C77" s="252"/>
      <c r="D77" s="66" t="s">
        <v>94</v>
      </c>
      <c r="E77" s="160"/>
      <c r="F77" s="254"/>
    </row>
    <row r="78" spans="1:6" ht="25.5" customHeight="1" x14ac:dyDescent="0.2">
      <c r="A78" s="249"/>
      <c r="B78" s="251"/>
      <c r="C78" s="253"/>
      <c r="D78" s="66" t="s">
        <v>95</v>
      </c>
      <c r="E78" s="161"/>
      <c r="F78" s="255"/>
    </row>
    <row r="79" spans="1:6" ht="75.75" customHeight="1" x14ac:dyDescent="0.2">
      <c r="A79" s="248">
        <v>38</v>
      </c>
      <c r="B79" s="250"/>
      <c r="C79" s="252"/>
      <c r="D79" s="66" t="s">
        <v>94</v>
      </c>
      <c r="E79" s="160"/>
      <c r="F79" s="254"/>
    </row>
    <row r="80" spans="1:6" ht="25.5" customHeight="1" x14ac:dyDescent="0.2">
      <c r="A80" s="249"/>
      <c r="B80" s="251"/>
      <c r="C80" s="253"/>
      <c r="D80" s="66" t="s">
        <v>95</v>
      </c>
      <c r="E80" s="161"/>
      <c r="F80" s="255"/>
    </row>
    <row r="81" spans="1:6" ht="75.75" customHeight="1" x14ac:dyDescent="0.2">
      <c r="A81" s="248">
        <v>39</v>
      </c>
      <c r="B81" s="250"/>
      <c r="C81" s="252"/>
      <c r="D81" s="66" t="s">
        <v>94</v>
      </c>
      <c r="E81" s="160"/>
      <c r="F81" s="254"/>
    </row>
    <row r="82" spans="1:6" ht="25.5" customHeight="1" x14ac:dyDescent="0.2">
      <c r="A82" s="249"/>
      <c r="B82" s="251"/>
      <c r="C82" s="253"/>
      <c r="D82" s="66" t="s">
        <v>95</v>
      </c>
      <c r="E82" s="161"/>
      <c r="F82" s="255"/>
    </row>
    <row r="83" spans="1:6" ht="75.75" customHeight="1" x14ac:dyDescent="0.2">
      <c r="A83" s="248">
        <v>40</v>
      </c>
      <c r="B83" s="250"/>
      <c r="C83" s="252"/>
      <c r="D83" s="66" t="s">
        <v>94</v>
      </c>
      <c r="E83" s="160"/>
      <c r="F83" s="254"/>
    </row>
    <row r="84" spans="1:6" ht="25.5" customHeight="1" x14ac:dyDescent="0.2">
      <c r="A84" s="249"/>
      <c r="B84" s="251"/>
      <c r="C84" s="253"/>
      <c r="D84" s="66" t="s">
        <v>95</v>
      </c>
      <c r="E84" s="161"/>
      <c r="F84" s="255"/>
    </row>
  </sheetData>
  <sheetProtection insertRows="0" deleteRows="0" selectLockedCells="1" autoFilter="0"/>
  <mergeCells count="161">
    <mergeCell ref="D4:E4"/>
    <mergeCell ref="B5:B6"/>
    <mergeCell ref="A5:A6"/>
    <mergeCell ref="C5:C6"/>
    <mergeCell ref="A7:A8"/>
    <mergeCell ref="B7:B8"/>
    <mergeCell ref="C7:C8"/>
    <mergeCell ref="F5:F6"/>
    <mergeCell ref="F7:F8"/>
    <mergeCell ref="A11:A12"/>
    <mergeCell ref="B11:B12"/>
    <mergeCell ref="C11:C12"/>
    <mergeCell ref="F11:F12"/>
    <mergeCell ref="A13:A14"/>
    <mergeCell ref="B13:B14"/>
    <mergeCell ref="C13:C14"/>
    <mergeCell ref="F13:F14"/>
    <mergeCell ref="A9:A10"/>
    <mergeCell ref="B9:B10"/>
    <mergeCell ref="C9:C10"/>
    <mergeCell ref="F9:F10"/>
    <mergeCell ref="A19:A20"/>
    <mergeCell ref="B19:B20"/>
    <mergeCell ref="C19:C20"/>
    <mergeCell ref="F19:F20"/>
    <mergeCell ref="A21:A22"/>
    <mergeCell ref="B21:B22"/>
    <mergeCell ref="C21:C22"/>
    <mergeCell ref="F21:F22"/>
    <mergeCell ref="A15:A16"/>
    <mergeCell ref="B15:B16"/>
    <mergeCell ref="C15:C16"/>
    <mergeCell ref="F15:F16"/>
    <mergeCell ref="A17:A18"/>
    <mergeCell ref="B17:B18"/>
    <mergeCell ref="C17:C18"/>
    <mergeCell ref="F17:F18"/>
    <mergeCell ref="A27:A28"/>
    <mergeCell ref="B27:B28"/>
    <mergeCell ref="C27:C28"/>
    <mergeCell ref="F27:F28"/>
    <mergeCell ref="A29:A30"/>
    <mergeCell ref="B29:B30"/>
    <mergeCell ref="C29:C30"/>
    <mergeCell ref="F29:F30"/>
    <mergeCell ref="A23:A24"/>
    <mergeCell ref="B23:B24"/>
    <mergeCell ref="C23:C24"/>
    <mergeCell ref="F23:F24"/>
    <mergeCell ref="A25:A26"/>
    <mergeCell ref="B25:B26"/>
    <mergeCell ref="C25:C26"/>
    <mergeCell ref="F25:F26"/>
    <mergeCell ref="A35:A36"/>
    <mergeCell ref="B35:B36"/>
    <mergeCell ref="C35:C36"/>
    <mergeCell ref="F35:F36"/>
    <mergeCell ref="A37:A38"/>
    <mergeCell ref="B37:B38"/>
    <mergeCell ref="C37:C38"/>
    <mergeCell ref="F37:F38"/>
    <mergeCell ref="A31:A32"/>
    <mergeCell ref="B31:B32"/>
    <mergeCell ref="C31:C32"/>
    <mergeCell ref="F31:F32"/>
    <mergeCell ref="A33:A34"/>
    <mergeCell ref="B33:B34"/>
    <mergeCell ref="C33:C34"/>
    <mergeCell ref="F33:F34"/>
    <mergeCell ref="A43:A44"/>
    <mergeCell ref="B43:B44"/>
    <mergeCell ref="C43:C44"/>
    <mergeCell ref="F43:F44"/>
    <mergeCell ref="A39:A40"/>
    <mergeCell ref="B39:B40"/>
    <mergeCell ref="C39:C40"/>
    <mergeCell ref="F39:F40"/>
    <mergeCell ref="A41:A42"/>
    <mergeCell ref="B41:B42"/>
    <mergeCell ref="C41:C42"/>
    <mergeCell ref="F41:F42"/>
    <mergeCell ref="A49:A50"/>
    <mergeCell ref="B49:B50"/>
    <mergeCell ref="C49:C50"/>
    <mergeCell ref="F49:F50"/>
    <mergeCell ref="A51:A52"/>
    <mergeCell ref="B51:B52"/>
    <mergeCell ref="C51:C52"/>
    <mergeCell ref="F51:F52"/>
    <mergeCell ref="A45:A46"/>
    <mergeCell ref="B45:B46"/>
    <mergeCell ref="C45:C46"/>
    <mergeCell ref="F45:F46"/>
    <mergeCell ref="A47:A48"/>
    <mergeCell ref="B47:B48"/>
    <mergeCell ref="C47:C48"/>
    <mergeCell ref="F47:F48"/>
    <mergeCell ref="A57:A58"/>
    <mergeCell ref="B57:B58"/>
    <mergeCell ref="C57:C58"/>
    <mergeCell ref="F57:F58"/>
    <mergeCell ref="A59:A60"/>
    <mergeCell ref="B59:B60"/>
    <mergeCell ref="C59:C60"/>
    <mergeCell ref="F59:F60"/>
    <mergeCell ref="A53:A54"/>
    <mergeCell ref="B53:B54"/>
    <mergeCell ref="C53:C54"/>
    <mergeCell ref="F53:F54"/>
    <mergeCell ref="A55:A56"/>
    <mergeCell ref="B55:B56"/>
    <mergeCell ref="C55:C56"/>
    <mergeCell ref="F55:F56"/>
    <mergeCell ref="A65:A66"/>
    <mergeCell ref="B65:B66"/>
    <mergeCell ref="C65:C66"/>
    <mergeCell ref="F65:F66"/>
    <mergeCell ref="A67:A68"/>
    <mergeCell ref="B67:B68"/>
    <mergeCell ref="C67:C68"/>
    <mergeCell ref="F67:F68"/>
    <mergeCell ref="A61:A62"/>
    <mergeCell ref="B61:B62"/>
    <mergeCell ref="C61:C62"/>
    <mergeCell ref="F61:F62"/>
    <mergeCell ref="A63:A64"/>
    <mergeCell ref="B63:B64"/>
    <mergeCell ref="C63:C64"/>
    <mergeCell ref="F63:F64"/>
    <mergeCell ref="A73:A74"/>
    <mergeCell ref="B73:B74"/>
    <mergeCell ref="C73:C74"/>
    <mergeCell ref="F73:F74"/>
    <mergeCell ref="A75:A76"/>
    <mergeCell ref="B75:B76"/>
    <mergeCell ref="C75:C76"/>
    <mergeCell ref="F75:F76"/>
    <mergeCell ref="A69:A70"/>
    <mergeCell ref="B69:B70"/>
    <mergeCell ref="C69:C70"/>
    <mergeCell ref="F69:F70"/>
    <mergeCell ref="A71:A72"/>
    <mergeCell ref="B71:B72"/>
    <mergeCell ref="C71:C72"/>
    <mergeCell ref="F71:F72"/>
    <mergeCell ref="A81:A82"/>
    <mergeCell ref="B81:B82"/>
    <mergeCell ref="C81:C82"/>
    <mergeCell ref="F81:F82"/>
    <mergeCell ref="A83:A84"/>
    <mergeCell ref="B83:B84"/>
    <mergeCell ref="C83:C84"/>
    <mergeCell ref="F83:F84"/>
    <mergeCell ref="A77:A78"/>
    <mergeCell ref="B77:B78"/>
    <mergeCell ref="C77:C78"/>
    <mergeCell ref="F77:F78"/>
    <mergeCell ref="A79:A80"/>
    <mergeCell ref="B79:B80"/>
    <mergeCell ref="C79:C80"/>
    <mergeCell ref="F79:F80"/>
  </mergeCells>
  <phoneticPr fontId="4"/>
  <dataValidations count="1">
    <dataValidation type="list" allowBlank="1" showInputMessage="1" showErrorMessage="1" sqref="B5:B84">
      <formula1>"開発,販促,その他"</formula1>
    </dataValidation>
  </dataValidations>
  <pageMargins left="0.39370078740157483" right="0.39370078740157483" top="0.39370078740157483" bottom="0.39370078740157483" header="0.11811023622047245" footer="0.11811023622047245"/>
  <pageSetup paperSize="9" scale="55" orientation="portrait" r:id="rId1"/>
  <rowBreaks count="2" manualBreakCount="2">
    <brk id="20" max="5" man="1"/>
    <brk id="36"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18"/>
  <sheetViews>
    <sheetView showGridLines="0" zoomScaleNormal="100" zoomScaleSheetLayoutView="100" workbookViewId="0">
      <selection activeCell="A18" sqref="A18:E18"/>
    </sheetView>
  </sheetViews>
  <sheetFormatPr defaultColWidth="9" defaultRowHeight="15" x14ac:dyDescent="0.2"/>
  <cols>
    <col min="1" max="1" width="4.453125" style="156" customWidth="1"/>
    <col min="2" max="3" width="17.08984375" style="156" customWidth="1"/>
    <col min="4" max="4" width="17.453125" style="157" bestFit="1" customWidth="1"/>
    <col min="5" max="5" width="41.08984375" style="158" customWidth="1"/>
    <col min="6" max="6" width="9" style="155" customWidth="1"/>
    <col min="7" max="7" width="9" style="155"/>
    <col min="8" max="8" width="0" style="155" hidden="1" customWidth="1"/>
    <col min="9" max="16384" width="9" style="155"/>
  </cols>
  <sheetData>
    <row r="1" spans="1:5" s="150" customFormat="1" ht="24.75" customHeight="1" x14ac:dyDescent="0.2">
      <c r="A1" s="148" t="s">
        <v>90</v>
      </c>
      <c r="B1" s="148"/>
      <c r="C1" s="148"/>
      <c r="D1" s="149" t="s">
        <v>98</v>
      </c>
      <c r="E1" s="162">
        <f>様式第6号!O8</f>
        <v>0</v>
      </c>
    </row>
    <row r="2" spans="1:5" s="150" customFormat="1" ht="9" customHeight="1" x14ac:dyDescent="0.2">
      <c r="A2" s="151"/>
      <c r="B2" s="151"/>
      <c r="C2" s="151"/>
      <c r="D2" s="151"/>
      <c r="E2" s="149"/>
    </row>
    <row r="3" spans="1:5" s="150" customFormat="1" ht="21.75" customHeight="1" x14ac:dyDescent="0.2">
      <c r="A3" s="152" t="s">
        <v>99</v>
      </c>
      <c r="B3" s="152"/>
      <c r="C3" s="152"/>
      <c r="D3" s="151"/>
      <c r="E3" s="151"/>
    </row>
    <row r="4" spans="1:5" ht="30" x14ac:dyDescent="0.2">
      <c r="A4" s="66" t="s">
        <v>89</v>
      </c>
      <c r="B4" s="153" t="s">
        <v>100</v>
      </c>
      <c r="C4" s="154" t="s">
        <v>116</v>
      </c>
      <c r="D4" s="66" t="s">
        <v>101</v>
      </c>
      <c r="E4" s="153" t="s">
        <v>102</v>
      </c>
    </row>
    <row r="5" spans="1:5" ht="85.5" customHeight="1" x14ac:dyDescent="0.2">
      <c r="A5" s="66">
        <v>1</v>
      </c>
      <c r="B5" s="144"/>
      <c r="C5" s="145"/>
      <c r="D5" s="146"/>
      <c r="E5" s="147"/>
    </row>
    <row r="6" spans="1:5" ht="85.5" customHeight="1" x14ac:dyDescent="0.2">
      <c r="A6" s="66">
        <v>2</v>
      </c>
      <c r="B6" s="144"/>
      <c r="C6" s="145"/>
      <c r="D6" s="146"/>
      <c r="E6" s="147"/>
    </row>
    <row r="7" spans="1:5" ht="85.5" customHeight="1" x14ac:dyDescent="0.2">
      <c r="A7" s="66">
        <v>3</v>
      </c>
      <c r="B7" s="144"/>
      <c r="C7" s="145"/>
      <c r="D7" s="146"/>
      <c r="E7" s="147"/>
    </row>
    <row r="9" spans="1:5" x14ac:dyDescent="0.2">
      <c r="A9" s="152" t="s">
        <v>103</v>
      </c>
    </row>
    <row r="10" spans="1:5" x14ac:dyDescent="0.2">
      <c r="A10" s="159" t="s">
        <v>105</v>
      </c>
    </row>
    <row r="11" spans="1:5" ht="105" customHeight="1" x14ac:dyDescent="0.2">
      <c r="A11" s="258"/>
      <c r="B11" s="258"/>
      <c r="C11" s="258"/>
      <c r="D11" s="258"/>
      <c r="E11" s="258"/>
    </row>
    <row r="13" spans="1:5" x14ac:dyDescent="0.2">
      <c r="A13" s="152" t="s">
        <v>104</v>
      </c>
    </row>
    <row r="14" spans="1:5" x14ac:dyDescent="0.2">
      <c r="A14" s="159" t="s">
        <v>124</v>
      </c>
    </row>
    <row r="15" spans="1:5" ht="36" customHeight="1" x14ac:dyDescent="0.2">
      <c r="A15" s="259" t="s">
        <v>123</v>
      </c>
      <c r="B15" s="259"/>
      <c r="C15" s="259"/>
      <c r="D15" s="259"/>
      <c r="E15" s="259"/>
    </row>
    <row r="16" spans="1:5" ht="105" customHeight="1" x14ac:dyDescent="0.2">
      <c r="A16" s="260"/>
      <c r="B16" s="260"/>
      <c r="C16" s="260"/>
      <c r="D16" s="260"/>
      <c r="E16" s="260"/>
    </row>
    <row r="17" spans="1:5" ht="36" customHeight="1" x14ac:dyDescent="0.2">
      <c r="A17" s="259" t="s">
        <v>117</v>
      </c>
      <c r="B17" s="259"/>
      <c r="C17" s="259"/>
      <c r="D17" s="259"/>
      <c r="E17" s="259"/>
    </row>
    <row r="18" spans="1:5" ht="105" customHeight="1" x14ac:dyDescent="0.2">
      <c r="A18" s="260"/>
      <c r="B18" s="260"/>
      <c r="C18" s="260"/>
      <c r="D18" s="260"/>
      <c r="E18" s="260"/>
    </row>
  </sheetData>
  <sheetProtection insertRows="0" deleteRows="0" selectLockedCells="1" autoFilter="0"/>
  <mergeCells count="5">
    <mergeCell ref="A11:E11"/>
    <mergeCell ref="A15:E15"/>
    <mergeCell ref="A17:E17"/>
    <mergeCell ref="A18:E18"/>
    <mergeCell ref="A16:E16"/>
  </mergeCells>
  <phoneticPr fontId="4"/>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B1:G15"/>
  <sheetViews>
    <sheetView showGridLines="0" zoomScaleNormal="100" zoomScaleSheetLayoutView="100" workbookViewId="0">
      <selection activeCell="F5" sqref="F5"/>
    </sheetView>
  </sheetViews>
  <sheetFormatPr defaultColWidth="9" defaultRowHeight="20.149999999999999" customHeight="1" x14ac:dyDescent="0.2"/>
  <cols>
    <col min="1" max="1" width="1.6328125" style="45" customWidth="1"/>
    <col min="2" max="2" width="11.08984375" style="45" customWidth="1"/>
    <col min="3" max="3" width="28.90625" style="45" customWidth="1"/>
    <col min="4" max="4" width="20.26953125" style="45" customWidth="1"/>
    <col min="5" max="6" width="18.36328125" style="45" customWidth="1"/>
    <col min="7" max="7" width="13.26953125" style="45" bestFit="1" customWidth="1"/>
    <col min="8" max="8" width="26.453125" style="45" bestFit="1" customWidth="1"/>
    <col min="9" max="16384" width="9" style="45"/>
  </cols>
  <sheetData>
    <row r="1" spans="2:7" ht="16.5" customHeight="1" x14ac:dyDescent="0.2">
      <c r="B1" s="43" t="s">
        <v>106</v>
      </c>
      <c r="C1" s="44"/>
      <c r="D1" s="44"/>
      <c r="E1" s="44"/>
      <c r="F1" s="44"/>
      <c r="G1" s="44"/>
    </row>
    <row r="2" spans="2:7" ht="23.5" customHeight="1" x14ac:dyDescent="0.2">
      <c r="B2" s="263" t="s">
        <v>54</v>
      </c>
      <c r="C2" s="263"/>
      <c r="D2" s="263"/>
      <c r="E2" s="263"/>
      <c r="F2" s="263"/>
      <c r="G2" s="263"/>
    </row>
    <row r="3" spans="2:7" ht="20.149999999999999" customHeight="1" x14ac:dyDescent="0.2">
      <c r="B3" s="46"/>
      <c r="C3" s="46"/>
      <c r="D3" s="46"/>
      <c r="E3" s="46"/>
      <c r="F3" s="47"/>
      <c r="G3" s="48" t="s">
        <v>12</v>
      </c>
    </row>
    <row r="4" spans="2:7" ht="34.5" customHeight="1" x14ac:dyDescent="0.2">
      <c r="B4" s="49"/>
      <c r="C4" s="49" t="s">
        <v>56</v>
      </c>
      <c r="D4" s="55" t="s">
        <v>57</v>
      </c>
      <c r="E4" s="55" t="s">
        <v>58</v>
      </c>
      <c r="F4" s="55" t="s">
        <v>59</v>
      </c>
      <c r="G4" s="55" t="s">
        <v>62</v>
      </c>
    </row>
    <row r="5" spans="2:7" ht="30" customHeight="1" x14ac:dyDescent="0.2">
      <c r="B5" s="262" t="s">
        <v>55</v>
      </c>
      <c r="C5" s="56"/>
      <c r="D5" s="57"/>
      <c r="E5" s="58"/>
      <c r="F5" s="58"/>
      <c r="G5" s="58"/>
    </row>
    <row r="6" spans="2:7" ht="30" customHeight="1" x14ac:dyDescent="0.2">
      <c r="B6" s="262"/>
      <c r="C6" s="59"/>
      <c r="D6" s="60"/>
      <c r="E6" s="61"/>
      <c r="F6" s="61"/>
      <c r="G6" s="61"/>
    </row>
    <row r="7" spans="2:7" ht="30" customHeight="1" x14ac:dyDescent="0.2">
      <c r="B7" s="262"/>
      <c r="C7" s="122"/>
      <c r="D7" s="122"/>
      <c r="E7" s="122"/>
      <c r="F7" s="122"/>
      <c r="G7" s="122"/>
    </row>
    <row r="8" spans="2:7" ht="30" customHeight="1" x14ac:dyDescent="0.2">
      <c r="B8" s="262"/>
      <c r="C8" s="123"/>
      <c r="D8" s="123"/>
      <c r="E8" s="123"/>
      <c r="F8" s="123"/>
      <c r="G8" s="123"/>
    </row>
    <row r="9" spans="2:7" ht="30" customHeight="1" x14ac:dyDescent="0.2">
      <c r="B9" s="262"/>
      <c r="C9" s="122"/>
      <c r="D9" s="122"/>
      <c r="E9" s="122"/>
      <c r="F9" s="122"/>
      <c r="G9" s="122"/>
    </row>
    <row r="10" spans="2:7" ht="30" customHeight="1" x14ac:dyDescent="0.2">
      <c r="B10" s="261" t="s">
        <v>60</v>
      </c>
      <c r="C10" s="165" t="s">
        <v>125</v>
      </c>
      <c r="D10" s="60"/>
      <c r="E10" s="61"/>
      <c r="F10" s="61"/>
      <c r="G10" s="61"/>
    </row>
    <row r="11" spans="2:7" ht="30" customHeight="1" x14ac:dyDescent="0.2">
      <c r="B11" s="261"/>
      <c r="C11" s="62" t="s">
        <v>126</v>
      </c>
      <c r="D11" s="63"/>
      <c r="E11" s="62"/>
      <c r="F11" s="62"/>
      <c r="G11" s="62"/>
    </row>
    <row r="12" spans="2:7" ht="30" customHeight="1" x14ac:dyDescent="0.2">
      <c r="B12" s="261"/>
      <c r="C12" s="50" t="s">
        <v>127</v>
      </c>
      <c r="D12" s="124"/>
      <c r="E12" s="124"/>
      <c r="F12" s="124"/>
      <c r="G12" s="124"/>
    </row>
    <row r="13" spans="2:7" ht="30" customHeight="1" x14ac:dyDescent="0.2">
      <c r="B13" s="261"/>
      <c r="C13" s="163" t="s">
        <v>128</v>
      </c>
      <c r="D13" s="125"/>
      <c r="E13" s="125"/>
      <c r="F13" s="125"/>
      <c r="G13" s="125"/>
    </row>
    <row r="14" spans="2:7" ht="30" customHeight="1" x14ac:dyDescent="0.2">
      <c r="B14" s="261"/>
      <c r="C14" s="53" t="s">
        <v>129</v>
      </c>
      <c r="D14" s="124"/>
      <c r="E14" s="124"/>
      <c r="F14" s="124"/>
      <c r="G14" s="124"/>
    </row>
    <row r="15" spans="2:7" ht="20.149999999999999" customHeight="1" x14ac:dyDescent="0.2">
      <c r="B15" s="54"/>
    </row>
  </sheetData>
  <sheetProtection formatCells="0" formatColumns="0" formatRows="0" selectLockedCells="1"/>
  <mergeCells count="3">
    <mergeCell ref="B10:B14"/>
    <mergeCell ref="B5:B9"/>
    <mergeCell ref="B2:G2"/>
  </mergeCells>
  <phoneticPr fontId="4"/>
  <printOptions horizontalCentered="1"/>
  <pageMargins left="0.19685039370078741" right="0.19685039370078741" top="0.78740157480314965" bottom="0.39370078740157483"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H15"/>
  <sheetViews>
    <sheetView showGridLines="0" zoomScaleNormal="100" zoomScaleSheetLayoutView="100" workbookViewId="0">
      <selection activeCell="E5" sqref="E5"/>
    </sheetView>
  </sheetViews>
  <sheetFormatPr defaultColWidth="9" defaultRowHeight="20.149999999999999" customHeight="1" x14ac:dyDescent="0.2"/>
  <cols>
    <col min="1" max="1" width="1.6328125" style="1" customWidth="1"/>
    <col min="2" max="2" width="12.7265625" style="1" customWidth="1"/>
    <col min="3" max="3" width="28.08984375" style="1" customWidth="1"/>
    <col min="4" max="4" width="20.26953125" style="1" customWidth="1"/>
    <col min="5" max="5" width="18.36328125" style="1" customWidth="1"/>
    <col min="6" max="6" width="21" style="1" customWidth="1"/>
    <col min="7" max="7" width="22.453125" style="1" customWidth="1"/>
    <col min="8" max="16384" width="9" style="1"/>
  </cols>
  <sheetData>
    <row r="1" spans="2:8" ht="16.5" customHeight="1" x14ac:dyDescent="0.2">
      <c r="B1" s="43" t="s">
        <v>107</v>
      </c>
      <c r="C1" s="44"/>
      <c r="D1" s="44"/>
      <c r="E1" s="44"/>
      <c r="F1" s="44"/>
      <c r="G1" s="45"/>
    </row>
    <row r="2" spans="2:8" ht="23.5" customHeight="1" x14ac:dyDescent="0.2">
      <c r="B2" s="263" t="s">
        <v>42</v>
      </c>
      <c r="C2" s="263"/>
      <c r="D2" s="263"/>
      <c r="E2" s="263"/>
      <c r="F2" s="263"/>
      <c r="G2" s="263"/>
    </row>
    <row r="3" spans="2:8" ht="20.149999999999999" customHeight="1" x14ac:dyDescent="0.2">
      <c r="B3" s="46"/>
      <c r="C3" s="46"/>
      <c r="D3" s="46"/>
      <c r="E3" s="46"/>
      <c r="F3" s="48" t="s">
        <v>12</v>
      </c>
      <c r="G3" s="45"/>
    </row>
    <row r="4" spans="2:8" ht="34.5" customHeight="1" x14ac:dyDescent="0.2">
      <c r="B4" s="51" t="s">
        <v>22</v>
      </c>
      <c r="C4" s="64" t="s">
        <v>43</v>
      </c>
      <c r="D4" s="65" t="s">
        <v>44</v>
      </c>
      <c r="E4" s="65" t="s">
        <v>45</v>
      </c>
      <c r="F4" s="66" t="s">
        <v>61</v>
      </c>
    </row>
    <row r="5" spans="2:8" ht="34.5" customHeight="1" x14ac:dyDescent="0.2">
      <c r="B5" s="163" t="s">
        <v>130</v>
      </c>
      <c r="C5" s="195">
        <f>原材料・副資材費15[[#Totals],[助成事業に
要する経費
（税込）]]</f>
        <v>0</v>
      </c>
      <c r="D5" s="195">
        <f>原材料・副資材費15[[#Totals],[助成対象経費
(A)×(B)
（税抜）]]</f>
        <v>0</v>
      </c>
      <c r="E5" s="196">
        <f>C5-D5</f>
        <v>0</v>
      </c>
      <c r="F5" s="194"/>
    </row>
    <row r="6" spans="2:8" ht="30" customHeight="1" x14ac:dyDescent="0.2">
      <c r="B6" s="163" t="s">
        <v>131</v>
      </c>
      <c r="C6" s="67">
        <f>原材料・副資材費[[#Totals],[助成事業に
要する経費
（税込）]]</f>
        <v>0</v>
      </c>
      <c r="D6" s="67">
        <f>原材料・副資材費[[#Totals],[助成対象経費
(A)×(B)
（税抜）]]</f>
        <v>0</v>
      </c>
      <c r="E6" s="52">
        <f>C6-D6</f>
        <v>0</v>
      </c>
      <c r="F6" s="68"/>
    </row>
    <row r="7" spans="2:8" ht="30" customHeight="1" x14ac:dyDescent="0.2">
      <c r="B7" s="69" t="s">
        <v>46</v>
      </c>
      <c r="C7" s="67">
        <f>外注・委託費[[#Totals],[助成事業に要する経費
（税込）]]</f>
        <v>0</v>
      </c>
      <c r="D7" s="52">
        <f>外注・委託費[[#Totals],[助成対象経費
（税抜）]]</f>
        <v>0</v>
      </c>
      <c r="E7" s="52">
        <f t="shared" ref="E7:E12" si="0">C7-D7</f>
        <v>0</v>
      </c>
      <c r="F7" s="68"/>
    </row>
    <row r="8" spans="2:8" ht="30" customHeight="1" x14ac:dyDescent="0.2">
      <c r="B8" s="69" t="s">
        <v>132</v>
      </c>
      <c r="C8" s="67">
        <f>直接人件費[[#Totals],[助成事業に要する経費]]</f>
        <v>0</v>
      </c>
      <c r="D8" s="52">
        <f>直接人件費[[#Totals],[助成対象経費]]</f>
        <v>0</v>
      </c>
      <c r="E8" s="52">
        <f t="shared" si="0"/>
        <v>0</v>
      </c>
      <c r="F8" s="68"/>
    </row>
    <row r="9" spans="2:8" ht="30" customHeight="1" x14ac:dyDescent="0.2">
      <c r="B9" s="70" t="s">
        <v>47</v>
      </c>
      <c r="C9" s="67">
        <f>システム及び設備導入費[[#Totals],[助成事業に要する経費
（税込）]]</f>
        <v>0</v>
      </c>
      <c r="D9" s="52">
        <f>システム及び設備導入費[[#Totals],[助成対象経費
（税抜）]]</f>
        <v>0</v>
      </c>
      <c r="E9" s="52">
        <f t="shared" si="0"/>
        <v>0</v>
      </c>
      <c r="F9" s="68"/>
    </row>
    <row r="10" spans="2:8" ht="30" customHeight="1" x14ac:dyDescent="0.2">
      <c r="B10" s="69" t="s">
        <v>48</v>
      </c>
      <c r="C10" s="67">
        <f>規格認証費[[#Totals],[助成事業に要する経費
（税込）]]</f>
        <v>0</v>
      </c>
      <c r="D10" s="52">
        <f>規格認証費[[#Totals],[助成対象経費
（税抜）]]</f>
        <v>0</v>
      </c>
      <c r="E10" s="52">
        <f t="shared" si="0"/>
        <v>0</v>
      </c>
      <c r="F10" s="68"/>
    </row>
    <row r="11" spans="2:8" ht="30" customHeight="1" x14ac:dyDescent="0.2">
      <c r="B11" s="51" t="s">
        <v>133</v>
      </c>
      <c r="C11" s="67">
        <f>産業財産権出願費[[#Totals],[助成事業に要する経費
（税込）]]</f>
        <v>0</v>
      </c>
      <c r="D11" s="52">
        <f>産業財産権出願費[[#Totals],[助成対象経費
（税抜）]]</f>
        <v>0</v>
      </c>
      <c r="E11" s="52">
        <f t="shared" si="0"/>
        <v>0</v>
      </c>
      <c r="F11" s="68"/>
    </row>
    <row r="12" spans="2:8" ht="30" customHeight="1" x14ac:dyDescent="0.2">
      <c r="B12" s="71" t="s">
        <v>134</v>
      </c>
      <c r="C12" s="67">
        <f>販売促進費[[#Totals],[助成事業に要する経費
（税込）]]</f>
        <v>0</v>
      </c>
      <c r="D12" s="52">
        <f>販売促進費[[#Totals],[助成対象経費
（税抜）]]</f>
        <v>0</v>
      </c>
      <c r="E12" s="52">
        <f t="shared" si="0"/>
        <v>0</v>
      </c>
      <c r="F12" s="68"/>
    </row>
    <row r="13" spans="2:8" ht="30" customHeight="1" thickBot="1" x14ac:dyDescent="0.25">
      <c r="B13" s="266" t="s">
        <v>111</v>
      </c>
      <c r="C13" s="267"/>
      <c r="D13" s="141"/>
      <c r="E13" s="140"/>
      <c r="F13" s="208"/>
      <c r="G13" s="206"/>
      <c r="H13" s="205"/>
    </row>
    <row r="14" spans="2:8" ht="30" customHeight="1" thickTop="1" x14ac:dyDescent="0.2">
      <c r="B14" s="264" t="s">
        <v>23</v>
      </c>
      <c r="C14" s="265"/>
      <c r="D14" s="72">
        <f>SUM(C4:C12)</f>
        <v>0</v>
      </c>
      <c r="E14" s="72">
        <f>SUM(D4:D12)</f>
        <v>0</v>
      </c>
      <c r="F14" s="209"/>
      <c r="G14" s="207"/>
      <c r="H14" s="205"/>
    </row>
    <row r="15" spans="2:8" ht="20.149999999999999" customHeight="1" x14ac:dyDescent="0.2">
      <c r="G15" s="205"/>
    </row>
  </sheetData>
  <sheetProtection formatCells="0" formatColumns="0" formatRows="0" selectLockedCells="1"/>
  <mergeCells count="3">
    <mergeCell ref="B14:C14"/>
    <mergeCell ref="B13:C13"/>
    <mergeCell ref="B2:G2"/>
  </mergeCells>
  <phoneticPr fontId="4"/>
  <printOptions horizontalCentered="1"/>
  <pageMargins left="0.19685039370078741" right="0.19685039370078741" top="0.78740157480314965" bottom="0.39370078740157483"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7"/>
  <sheetViews>
    <sheetView showZeros="0" zoomScaleNormal="100" zoomScaleSheetLayoutView="100" zoomScalePageLayoutView="115" workbookViewId="0">
      <selection activeCell="A5" sqref="A5"/>
    </sheetView>
  </sheetViews>
  <sheetFormatPr defaultColWidth="2.1796875" defaultRowHeight="12" x14ac:dyDescent="0.2"/>
  <cols>
    <col min="1" max="1" width="6.453125" style="166" customWidth="1"/>
    <col min="2" max="2" width="13.7265625" style="166" customWidth="1"/>
    <col min="3" max="3" width="10.6328125" style="166" customWidth="1"/>
    <col min="4" max="4" width="10.7265625" style="166" customWidth="1"/>
    <col min="5" max="5" width="6.26953125" style="166" customWidth="1"/>
    <col min="6" max="6" width="4.36328125" style="166" customWidth="1"/>
    <col min="7" max="7" width="11.81640625" style="166" customWidth="1"/>
    <col min="8" max="9" width="13.1796875" style="166" customWidth="1"/>
    <col min="10" max="10" width="12.453125" style="166" customWidth="1"/>
    <col min="11" max="11" width="2.453125" style="167" customWidth="1"/>
    <col min="12" max="12" width="11.26953125" style="167" customWidth="1"/>
    <col min="13" max="13" width="9.453125" style="167" customWidth="1"/>
    <col min="14" max="14" width="6.26953125" style="167" customWidth="1"/>
    <col min="15" max="213" width="2.1796875" style="167" customWidth="1"/>
    <col min="214" max="16384" width="2.1796875" style="167"/>
  </cols>
  <sheetData>
    <row r="1" spans="1:16" ht="30" customHeight="1" x14ac:dyDescent="0.2">
      <c r="A1" s="268" t="s">
        <v>161</v>
      </c>
      <c r="B1" s="268"/>
      <c r="C1" s="268"/>
      <c r="D1" s="268"/>
      <c r="E1" s="268"/>
      <c r="F1" s="268"/>
      <c r="G1" s="268"/>
      <c r="H1" s="268"/>
      <c r="I1" s="268"/>
    </row>
    <row r="2" spans="1:16" ht="15" customHeight="1" x14ac:dyDescent="0.2">
      <c r="A2" s="269" t="s">
        <v>162</v>
      </c>
      <c r="B2" s="269"/>
      <c r="C2" s="269"/>
      <c r="D2" s="269"/>
      <c r="E2" s="269"/>
      <c r="F2" s="269"/>
      <c r="G2" s="269"/>
      <c r="H2" s="269"/>
      <c r="I2" s="269"/>
    </row>
    <row r="3" spans="1:16" ht="15" customHeight="1" x14ac:dyDescent="0.2">
      <c r="B3" s="270"/>
      <c r="C3" s="271"/>
      <c r="D3" s="271"/>
      <c r="E3" s="271"/>
      <c r="F3" s="271"/>
      <c r="G3" s="271"/>
      <c r="H3" s="271"/>
      <c r="I3" s="271"/>
      <c r="J3" s="168" t="s">
        <v>135</v>
      </c>
    </row>
    <row r="4" spans="1:16" ht="67.5" customHeight="1" x14ac:dyDescent="0.2">
      <c r="A4" s="172" t="s">
        <v>136</v>
      </c>
      <c r="B4" s="172" t="s">
        <v>137</v>
      </c>
      <c r="C4" s="172" t="s">
        <v>138</v>
      </c>
      <c r="D4" s="172" t="s">
        <v>139</v>
      </c>
      <c r="E4" s="172" t="s">
        <v>140</v>
      </c>
      <c r="F4" s="173" t="s">
        <v>3</v>
      </c>
      <c r="G4" s="172" t="s">
        <v>141</v>
      </c>
      <c r="H4" s="172" t="s">
        <v>142</v>
      </c>
      <c r="I4" s="172" t="s">
        <v>143</v>
      </c>
      <c r="J4" s="172" t="s">
        <v>144</v>
      </c>
      <c r="K4" s="174" t="s">
        <v>145</v>
      </c>
      <c r="L4" s="169"/>
    </row>
    <row r="5" spans="1:16" ht="40" customHeight="1" x14ac:dyDescent="0.2">
      <c r="A5" s="175" t="s">
        <v>146</v>
      </c>
      <c r="B5" s="176"/>
      <c r="C5" s="176"/>
      <c r="D5" s="176"/>
      <c r="E5" s="177"/>
      <c r="F5" s="178"/>
      <c r="G5" s="179"/>
      <c r="H5" s="180">
        <f>原材料・副資材費15[[#This Row],[助成対象経費
(A)×(B)
（税抜）]]*1.1</f>
        <v>0</v>
      </c>
      <c r="I5" s="180">
        <f>原材料・副資材費15[[#This Row],[数量
(A)]]*原材料・副資材費15[[#This Row],[単価(B)
（税抜）]]</f>
        <v>0</v>
      </c>
      <c r="J5" s="176"/>
      <c r="K5" s="181"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c r="L5" s="169"/>
    </row>
    <row r="6" spans="1:16" ht="40" customHeight="1" x14ac:dyDescent="0.2">
      <c r="A6" s="175" t="s">
        <v>147</v>
      </c>
      <c r="B6" s="176"/>
      <c r="C6" s="176"/>
      <c r="D6" s="176"/>
      <c r="E6" s="177"/>
      <c r="F6" s="178"/>
      <c r="G6" s="179"/>
      <c r="H6" s="180">
        <f>原材料・副資材費15[[#This Row],[助成対象経費
(A)×(B)
（税抜）]]*1.1</f>
        <v>0</v>
      </c>
      <c r="I6" s="180">
        <f>原材料・副資材費15[[#This Row],[数量
(A)]]*原材料・副資材費15[[#This Row],[単価(B)
（税抜）]]</f>
        <v>0</v>
      </c>
      <c r="J6" s="176"/>
      <c r="K6" s="181"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c r="L6" s="169"/>
      <c r="M6" s="170"/>
      <c r="N6" s="170"/>
    </row>
    <row r="7" spans="1:16" ht="40" customHeight="1" x14ac:dyDescent="0.2">
      <c r="A7" s="175" t="s">
        <v>148</v>
      </c>
      <c r="B7" s="176"/>
      <c r="C7" s="176"/>
      <c r="D7" s="176"/>
      <c r="E7" s="177"/>
      <c r="F7" s="178"/>
      <c r="G7" s="179"/>
      <c r="H7" s="180">
        <f>原材料・副資材費15[[#This Row],[助成対象経費
(A)×(B)
（税抜）]]*1.1</f>
        <v>0</v>
      </c>
      <c r="I7" s="180">
        <f>原材料・副資材費15[[#This Row],[数量
(A)]]*原材料・副資材費15[[#This Row],[単価(B)
（税抜）]]</f>
        <v>0</v>
      </c>
      <c r="J7" s="176"/>
      <c r="K7" s="181"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c r="L7" s="169"/>
      <c r="P7" s="171">
        <f>'(1)マーケティング調査委託費'!H5</f>
        <v>0</v>
      </c>
    </row>
    <row r="8" spans="1:16" ht="40" customHeight="1" x14ac:dyDescent="0.2">
      <c r="A8" s="175" t="s">
        <v>149</v>
      </c>
      <c r="B8" s="176"/>
      <c r="C8" s="176"/>
      <c r="D8" s="176"/>
      <c r="E8" s="177"/>
      <c r="F8" s="178"/>
      <c r="G8" s="179"/>
      <c r="H8" s="180">
        <f>原材料・副資材費15[[#This Row],[助成対象経費
(A)×(B)
（税抜）]]*1.1</f>
        <v>0</v>
      </c>
      <c r="I8" s="180">
        <f>原材料・副資材費15[[#This Row],[数量
(A)]]*原材料・副資材費15[[#This Row],[単価(B)
（税抜）]]</f>
        <v>0</v>
      </c>
      <c r="J8" s="176"/>
      <c r="K8" s="181"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9" spans="1:16" ht="40" customHeight="1" x14ac:dyDescent="0.2">
      <c r="A9" s="175" t="s">
        <v>150</v>
      </c>
      <c r="B9" s="176"/>
      <c r="C9" s="176"/>
      <c r="D9" s="176"/>
      <c r="E9" s="177"/>
      <c r="F9" s="178"/>
      <c r="G9" s="179"/>
      <c r="H9" s="180">
        <f>原材料・副資材費15[[#This Row],[助成対象経費
(A)×(B)
（税抜）]]*1.1</f>
        <v>0</v>
      </c>
      <c r="I9" s="180">
        <f>原材料・副資材費15[[#This Row],[数量
(A)]]*原材料・副資材費15[[#This Row],[単価(B)
（税抜）]]</f>
        <v>0</v>
      </c>
      <c r="J9" s="176"/>
      <c r="K9" s="181"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0" spans="1:16" ht="40" customHeight="1" x14ac:dyDescent="0.2">
      <c r="A10" s="175" t="s">
        <v>151</v>
      </c>
      <c r="B10" s="176"/>
      <c r="C10" s="176"/>
      <c r="D10" s="176"/>
      <c r="E10" s="177"/>
      <c r="F10" s="178"/>
      <c r="G10" s="179"/>
      <c r="H10" s="180">
        <f>原材料・副資材費15[[#This Row],[助成対象経費
(A)×(B)
（税抜）]]*1.1</f>
        <v>0</v>
      </c>
      <c r="I10" s="180">
        <f>原材料・副資材費15[[#This Row],[数量
(A)]]*原材料・副資材費15[[#This Row],[単価(B)
（税抜）]]</f>
        <v>0</v>
      </c>
      <c r="J10" s="176"/>
      <c r="K10" s="181"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1" spans="1:16" ht="40" customHeight="1" x14ac:dyDescent="0.2">
      <c r="A11" s="175" t="s">
        <v>152</v>
      </c>
      <c r="B11" s="176"/>
      <c r="C11" s="176"/>
      <c r="D11" s="176"/>
      <c r="E11" s="177"/>
      <c r="F11" s="178"/>
      <c r="G11" s="179"/>
      <c r="H11" s="180">
        <f>原材料・副資材費15[[#This Row],[助成対象経費
(A)×(B)
（税抜）]]*1.1</f>
        <v>0</v>
      </c>
      <c r="I11" s="180">
        <f>原材料・副資材費15[[#This Row],[数量
(A)]]*原材料・副資材費15[[#This Row],[単価(B)
（税抜）]]</f>
        <v>0</v>
      </c>
      <c r="J11" s="176"/>
      <c r="K11" s="181"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2" spans="1:16" ht="40" customHeight="1" x14ac:dyDescent="0.2">
      <c r="A12" s="175" t="s">
        <v>153</v>
      </c>
      <c r="B12" s="176"/>
      <c r="C12" s="176"/>
      <c r="D12" s="176"/>
      <c r="E12" s="177"/>
      <c r="F12" s="178"/>
      <c r="G12" s="179"/>
      <c r="H12" s="180">
        <f>原材料・副資材費15[[#This Row],[助成対象経費
(A)×(B)
（税抜）]]*1.1</f>
        <v>0</v>
      </c>
      <c r="I12" s="180">
        <f>原材料・副資材費15[[#This Row],[数量
(A)]]*原材料・副資材費15[[#This Row],[単価(B)
（税抜）]]</f>
        <v>0</v>
      </c>
      <c r="J12" s="176"/>
      <c r="K12" s="181"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3" spans="1:16" ht="40" customHeight="1" x14ac:dyDescent="0.2">
      <c r="A13" s="175" t="s">
        <v>154</v>
      </c>
      <c r="B13" s="176"/>
      <c r="C13" s="176"/>
      <c r="D13" s="176"/>
      <c r="E13" s="177"/>
      <c r="F13" s="182"/>
      <c r="G13" s="179"/>
      <c r="H13" s="180">
        <f>原材料・副資材費15[[#This Row],[助成対象経費
(A)×(B)
（税抜）]]*1.1</f>
        <v>0</v>
      </c>
      <c r="I13" s="180">
        <f>原材料・副資材費15[[#This Row],[数量
(A)]]*原材料・副資材費15[[#This Row],[単価(B)
（税抜）]]</f>
        <v>0</v>
      </c>
      <c r="J13" s="176"/>
      <c r="K13" s="181"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4" spans="1:16" ht="40" customHeight="1" x14ac:dyDescent="0.2">
      <c r="A14" s="175" t="s">
        <v>155</v>
      </c>
      <c r="B14" s="176"/>
      <c r="C14" s="176"/>
      <c r="D14" s="176"/>
      <c r="E14" s="177"/>
      <c r="F14" s="182"/>
      <c r="G14" s="179"/>
      <c r="H14" s="180">
        <f>原材料・副資材費15[[#This Row],[助成対象経費
(A)×(B)
（税抜）]]*1.1</f>
        <v>0</v>
      </c>
      <c r="I14" s="180">
        <f>原材料・副資材費15[[#This Row],[数量
(A)]]*原材料・副資材費15[[#This Row],[単価(B)
（税抜）]]</f>
        <v>0</v>
      </c>
      <c r="J14" s="176"/>
      <c r="K14" s="181"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5" spans="1:16" ht="40" customHeight="1" x14ac:dyDescent="0.2">
      <c r="A15" s="175" t="s">
        <v>156</v>
      </c>
      <c r="B15" s="176"/>
      <c r="C15" s="176"/>
      <c r="D15" s="176"/>
      <c r="E15" s="177"/>
      <c r="F15" s="182"/>
      <c r="G15" s="179"/>
      <c r="H15" s="180">
        <f>原材料・副資材費15[[#This Row],[助成対象経費
(A)×(B)
（税抜）]]*1.1</f>
        <v>0</v>
      </c>
      <c r="I15" s="180">
        <f>原材料・副資材費15[[#This Row],[数量
(A)]]*原材料・副資材費15[[#This Row],[単価(B)
（税抜）]]</f>
        <v>0</v>
      </c>
      <c r="J15" s="176"/>
      <c r="K15" s="181"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6" spans="1:16" ht="40" customHeight="1" x14ac:dyDescent="0.2">
      <c r="A16" s="175" t="s">
        <v>157</v>
      </c>
      <c r="B16" s="176"/>
      <c r="C16" s="176"/>
      <c r="D16" s="176"/>
      <c r="E16" s="177"/>
      <c r="F16" s="178"/>
      <c r="G16" s="179"/>
      <c r="H16" s="180">
        <f>原材料・副資材費15[[#This Row],[助成対象経費
(A)×(B)
（税抜）]]*1.1</f>
        <v>0</v>
      </c>
      <c r="I16" s="180">
        <f>原材料・副資材費15[[#This Row],[数量
(A)]]*原材料・副資材費15[[#This Row],[単価(B)
（税抜）]]</f>
        <v>0</v>
      </c>
      <c r="J16" s="176"/>
      <c r="K16" s="181"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7" spans="1:11" ht="40" customHeight="1" x14ac:dyDescent="0.2">
      <c r="A17" s="175" t="s">
        <v>158</v>
      </c>
      <c r="B17" s="176"/>
      <c r="C17" s="176"/>
      <c r="D17" s="176"/>
      <c r="E17" s="177"/>
      <c r="F17" s="178"/>
      <c r="G17" s="179"/>
      <c r="H17" s="180">
        <f>原材料・副資材費15[[#This Row],[助成対象経費
(A)×(B)
（税抜）]]*1.1</f>
        <v>0</v>
      </c>
      <c r="I17" s="180">
        <f>原材料・副資材費15[[#This Row],[数量
(A)]]*原材料・副資材費15[[#This Row],[単価(B)
（税抜）]]</f>
        <v>0</v>
      </c>
      <c r="J17" s="176"/>
      <c r="K17" s="181"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8" spans="1:11" ht="40" customHeight="1" x14ac:dyDescent="0.2">
      <c r="A18" s="175" t="s">
        <v>159</v>
      </c>
      <c r="B18" s="176"/>
      <c r="C18" s="176"/>
      <c r="D18" s="176"/>
      <c r="E18" s="177"/>
      <c r="F18" s="178"/>
      <c r="G18" s="179"/>
      <c r="H18" s="180">
        <f>原材料・副資材費15[[#This Row],[助成対象経費
(A)×(B)
（税抜）]]*1.1</f>
        <v>0</v>
      </c>
      <c r="I18" s="180">
        <f>原材料・副資材費15[[#This Row],[数量
(A)]]*原材料・副資材費15[[#This Row],[単価(B)
（税抜）]]</f>
        <v>0</v>
      </c>
      <c r="J18" s="176"/>
      <c r="K18" s="181"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9" spans="1:11" ht="40" customHeight="1" x14ac:dyDescent="0.2">
      <c r="A19" s="175" t="s">
        <v>160</v>
      </c>
      <c r="B19" s="176"/>
      <c r="C19" s="176"/>
      <c r="D19" s="176"/>
      <c r="E19" s="177"/>
      <c r="F19" s="178"/>
      <c r="G19" s="179"/>
      <c r="H19" s="180">
        <f>原材料・副資材費15[[#This Row],[助成対象経費
(A)×(B)
（税抜）]]*1.1</f>
        <v>0</v>
      </c>
      <c r="I19" s="180">
        <f>原材料・副資材費15[[#This Row],[数量
(A)]]*原材料・副資材費15[[#This Row],[単価(B)
（税抜）]]</f>
        <v>0</v>
      </c>
      <c r="J19" s="176"/>
      <c r="K19" s="181"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20" spans="1:11" ht="26.25" customHeight="1" x14ac:dyDescent="0.2">
      <c r="A20" s="188"/>
      <c r="B20" s="189"/>
      <c r="C20" s="189"/>
      <c r="D20" s="189"/>
      <c r="E20" s="189"/>
      <c r="F20" s="189"/>
      <c r="G20" s="190" t="s">
        <v>14</v>
      </c>
      <c r="H20" s="191">
        <f>SUBTOTAL(109,原材料・副資材費15[助成事業に
要する経費
（税込）])</f>
        <v>0</v>
      </c>
      <c r="I20" s="191"/>
      <c r="J20" s="192"/>
      <c r="K20" s="193"/>
    </row>
    <row r="21" spans="1:11" ht="27" customHeight="1" x14ac:dyDescent="0.2"/>
    <row r="22" spans="1:11" ht="27" customHeight="1" x14ac:dyDescent="0.2"/>
    <row r="23" spans="1:11" ht="27" customHeight="1" x14ac:dyDescent="0.2"/>
    <row r="24" spans="1:11" ht="27" customHeight="1" x14ac:dyDescent="0.2"/>
    <row r="25" spans="1:11" ht="27" customHeight="1" x14ac:dyDescent="0.2"/>
    <row r="26" spans="1:11" ht="27" customHeight="1" x14ac:dyDescent="0.2"/>
    <row r="27" spans="1:11" ht="27" customHeight="1" x14ac:dyDescent="0.2"/>
  </sheetData>
  <sheetProtection formatCells="0" formatRows="0" insertRows="0" deleteRows="0" selectLockedCells="1"/>
  <mergeCells count="3">
    <mergeCell ref="A1:I1"/>
    <mergeCell ref="A2:I2"/>
    <mergeCell ref="B3:I3"/>
  </mergeCells>
  <phoneticPr fontId="4"/>
  <conditionalFormatting sqref="J5:J19 B5:G19">
    <cfRule type="expression" dxfId="197" priority="1">
      <formula>AND(OR($B5&lt;&gt;"",$C5&lt;&gt;"",$D5&lt;&gt;"",$E5&lt;&gt;"",$F5&lt;&gt;"",$G5&lt;&gt;""),B5="")</formula>
    </cfRule>
  </conditionalFormatting>
  <dataValidations count="6">
    <dataValidation allowBlank="1" showInputMessage="1" showErrorMessage="1" promptTitle="購入企業名を記載してください" prompt="未定等不明確の場合は、 申請時点の候補先を記入してください_x000a_" sqref="J5:J19"/>
    <dataValidation allowBlank="1" showInputMessage="1" showErrorMessage="1" prompt="例１：○○部に組込_x000a_例２：△△試作に使用_x000a_" sqref="D5:D19"/>
    <dataValidation allowBlank="1" showInputMessage="1" showErrorMessage="1" prompt="大きさ、材質、規格等を記入してください" sqref="C5:C19"/>
    <dataValidation imeMode="halfAlpha" allowBlank="1" showInputMessage="1" showErrorMessage="1" sqref="G5:G19"/>
    <dataValidation type="custom" allowBlank="1" showInputMessage="1" showErrorMessage="1" sqref="K5:K19">
      <formula1>ISERROR(FIND(CHAR(10),K5))</formula1>
    </dataValidation>
    <dataValidation imeMode="halfAlpha" allowBlank="1" showInputMessage="1" showErrorMessage="1" promptTitle="必要最小限の数量が対象となります" prompt="助成事業での使いきりが原則で、未使用残存品は対象外となります" sqref="E5:E19"/>
  </dataValidations>
  <printOptions horizontalCentered="1"/>
  <pageMargins left="0.51181102362204722" right="0.51181102362204722" top="0.55118110236220474" bottom="0.55118110236220474" header="0.31496062992125984" footer="0.31496062992125984"/>
  <pageSetup paperSize="9" scale="88" fitToWidth="0" fitToHeight="0" orientation="portrait" r:id="rId1"/>
  <headerFooter>
    <oddFooter>&amp;A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7"/>
  <sheetViews>
    <sheetView showZeros="0" zoomScaleNormal="100" zoomScaleSheetLayoutView="100" zoomScalePageLayoutView="115" workbookViewId="0">
      <selection activeCell="F5" sqref="F5"/>
    </sheetView>
  </sheetViews>
  <sheetFormatPr defaultColWidth="2.1796875" defaultRowHeight="13.5" x14ac:dyDescent="0.2"/>
  <cols>
    <col min="1" max="1" width="6.90625" style="199" customWidth="1"/>
    <col min="2" max="2" width="13.7265625" style="199" customWidth="1"/>
    <col min="3" max="3" width="10.6328125" style="199" customWidth="1"/>
    <col min="4" max="4" width="10.7265625" style="199" customWidth="1"/>
    <col min="5" max="5" width="6.26953125" style="199" customWidth="1"/>
    <col min="6" max="6" width="4.36328125" style="199" customWidth="1"/>
    <col min="7" max="7" width="11.81640625" style="199" customWidth="1"/>
    <col min="8" max="9" width="13.1796875" style="199" customWidth="1"/>
    <col min="10" max="10" width="12.453125" style="199" customWidth="1"/>
    <col min="11" max="11" width="2.453125" style="200" customWidth="1"/>
    <col min="12" max="12" width="11.26953125" style="200" customWidth="1"/>
    <col min="13" max="13" width="9.453125" style="200" customWidth="1"/>
    <col min="14" max="14" width="6.26953125" style="200" customWidth="1"/>
    <col min="15" max="213" width="2.1796875" style="200" customWidth="1"/>
    <col min="214" max="16384" width="2.1796875" style="200"/>
  </cols>
  <sheetData>
    <row r="1" spans="1:16" ht="30" customHeight="1" x14ac:dyDescent="0.2">
      <c r="A1" s="272" t="s">
        <v>161</v>
      </c>
      <c r="B1" s="272"/>
      <c r="C1" s="272"/>
      <c r="D1" s="272"/>
      <c r="E1" s="272"/>
      <c r="F1" s="272"/>
      <c r="G1" s="272"/>
      <c r="H1" s="272"/>
      <c r="I1" s="272"/>
    </row>
    <row r="2" spans="1:16" ht="15" customHeight="1" x14ac:dyDescent="0.2">
      <c r="A2" s="273" t="s">
        <v>168</v>
      </c>
      <c r="B2" s="273"/>
      <c r="C2" s="273"/>
      <c r="D2" s="273"/>
      <c r="E2" s="273"/>
      <c r="F2" s="273"/>
      <c r="G2" s="273"/>
      <c r="H2" s="273"/>
      <c r="I2" s="273"/>
    </row>
    <row r="3" spans="1:16" ht="15" customHeight="1" x14ac:dyDescent="0.2">
      <c r="B3" s="273"/>
      <c r="C3" s="274"/>
      <c r="D3" s="274"/>
      <c r="E3" s="274"/>
      <c r="F3" s="274"/>
      <c r="G3" s="274"/>
      <c r="H3" s="274"/>
      <c r="I3" s="274"/>
      <c r="J3" s="201" t="s">
        <v>135</v>
      </c>
    </row>
    <row r="4" spans="1:16" ht="67.5" customHeight="1" x14ac:dyDescent="0.2">
      <c r="A4" s="172" t="s">
        <v>136</v>
      </c>
      <c r="B4" s="172" t="s">
        <v>163</v>
      </c>
      <c r="C4" s="172" t="s">
        <v>164</v>
      </c>
      <c r="D4" s="172" t="s">
        <v>139</v>
      </c>
      <c r="E4" s="172" t="s">
        <v>140</v>
      </c>
      <c r="F4" s="173" t="s">
        <v>3</v>
      </c>
      <c r="G4" s="172" t="s">
        <v>141</v>
      </c>
      <c r="H4" s="172" t="s">
        <v>142</v>
      </c>
      <c r="I4" s="172" t="s">
        <v>143</v>
      </c>
      <c r="J4" s="172" t="s">
        <v>165</v>
      </c>
      <c r="K4" s="174" t="s">
        <v>145</v>
      </c>
      <c r="L4" s="202"/>
    </row>
    <row r="5" spans="1:16" ht="40" customHeight="1" x14ac:dyDescent="0.2">
      <c r="A5" s="175">
        <f>ROW()-ROW(原材料・副資材費[[#Headers],[番　号]])</f>
        <v>1</v>
      </c>
      <c r="B5" s="176"/>
      <c r="C5" s="176"/>
      <c r="D5" s="176"/>
      <c r="E5" s="177"/>
      <c r="F5" s="178"/>
      <c r="G5" s="179"/>
      <c r="H5" s="180">
        <f>原材料・副資材費[[#This Row],[助成対象経費
(A)×(B)
（税抜）]]*1.1</f>
        <v>0</v>
      </c>
      <c r="I5" s="180">
        <f>原材料・副資材費[[#This Row],[数量
(A)]]*原材料・副資材費[[#This Row],[単価(B)
（税抜）]]</f>
        <v>0</v>
      </c>
      <c r="J5" s="176"/>
      <c r="K5" s="18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5" s="202"/>
    </row>
    <row r="6" spans="1:16" ht="40" customHeight="1" x14ac:dyDescent="0.2">
      <c r="A6" s="175">
        <f>ROW()-ROW(原材料・副資材費[[#Headers],[番　号]])</f>
        <v>2</v>
      </c>
      <c r="B6" s="176"/>
      <c r="C6" s="176"/>
      <c r="D6" s="176"/>
      <c r="E6" s="177"/>
      <c r="F6" s="178"/>
      <c r="G6" s="179"/>
      <c r="H6" s="180">
        <f>原材料・副資材費[[#This Row],[助成対象経費
(A)×(B)
（税抜）]]*1.1</f>
        <v>0</v>
      </c>
      <c r="I6" s="180">
        <f>原材料・副資材費[[#This Row],[数量
(A)]]*原材料・副資材費[[#This Row],[単価(B)
（税抜）]]</f>
        <v>0</v>
      </c>
      <c r="J6" s="176"/>
      <c r="K6" s="18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6" s="202"/>
      <c r="M6" s="203"/>
      <c r="N6" s="203"/>
    </row>
    <row r="7" spans="1:16" ht="40" customHeight="1" x14ac:dyDescent="0.2">
      <c r="A7" s="175">
        <f>ROW()-ROW(原材料・副資材費[[#Headers],[番　号]])</f>
        <v>3</v>
      </c>
      <c r="B7" s="176"/>
      <c r="C7" s="176"/>
      <c r="D7" s="176"/>
      <c r="E7" s="177"/>
      <c r="F7" s="178"/>
      <c r="G7" s="179"/>
      <c r="H7" s="180">
        <f>原材料・副資材費[[#This Row],[助成対象経費
(A)×(B)
（税抜）]]*1.1</f>
        <v>0</v>
      </c>
      <c r="I7" s="180">
        <f>原材料・副資材費[[#This Row],[数量
(A)]]*原材料・副資材費[[#This Row],[単価(B)
（税抜）]]</f>
        <v>0</v>
      </c>
      <c r="J7" s="176"/>
      <c r="K7" s="18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7" s="202"/>
      <c r="P7" s="204">
        <f>'(2)原材料副資材費'!H5</f>
        <v>0</v>
      </c>
    </row>
    <row r="8" spans="1:16" ht="40" customHeight="1" x14ac:dyDescent="0.2">
      <c r="A8" s="175">
        <f>ROW()-ROW(原材料・副資材費[[#Headers],[番　号]])</f>
        <v>4</v>
      </c>
      <c r="B8" s="176"/>
      <c r="C8" s="176"/>
      <c r="D8" s="176"/>
      <c r="E8" s="177"/>
      <c r="F8" s="178"/>
      <c r="G8" s="179"/>
      <c r="H8" s="180">
        <f>原材料・副資材費[[#This Row],[助成対象経費
(A)×(B)
（税抜）]]*1.1</f>
        <v>0</v>
      </c>
      <c r="I8" s="180">
        <f>原材料・副資材費[[#This Row],[数量
(A)]]*原材料・副資材費[[#This Row],[単価(B)
（税抜）]]</f>
        <v>0</v>
      </c>
      <c r="J8" s="176"/>
      <c r="K8" s="18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9" spans="1:16" ht="40" customHeight="1" x14ac:dyDescent="0.2">
      <c r="A9" s="175">
        <f>ROW()-ROW(原材料・副資材費[[#Headers],[番　号]])</f>
        <v>5</v>
      </c>
      <c r="B9" s="176"/>
      <c r="C9" s="176"/>
      <c r="D9" s="176"/>
      <c r="E9" s="177"/>
      <c r="F9" s="178"/>
      <c r="G9" s="179"/>
      <c r="H9" s="180">
        <f>原材料・副資材費[[#This Row],[助成対象経費
(A)×(B)
（税抜）]]*1.1</f>
        <v>0</v>
      </c>
      <c r="I9" s="180">
        <f>原材料・副資材費[[#This Row],[数量
(A)]]*原材料・副資材費[[#This Row],[単価(B)
（税抜）]]</f>
        <v>0</v>
      </c>
      <c r="J9" s="176"/>
      <c r="K9" s="18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0" spans="1:16" ht="40" customHeight="1" x14ac:dyDescent="0.2">
      <c r="A10" s="175">
        <f>ROW()-ROW(原材料・副資材費[[#Headers],[番　号]])</f>
        <v>6</v>
      </c>
      <c r="B10" s="176"/>
      <c r="C10" s="176"/>
      <c r="D10" s="176"/>
      <c r="E10" s="177"/>
      <c r="F10" s="178"/>
      <c r="G10" s="179"/>
      <c r="H10" s="180">
        <f>原材料・副資材費[[#This Row],[助成対象経費
(A)×(B)
（税抜）]]*1.1</f>
        <v>0</v>
      </c>
      <c r="I10" s="180">
        <f>原材料・副資材費[[#This Row],[数量
(A)]]*原材料・副資材費[[#This Row],[単価(B)
（税抜）]]</f>
        <v>0</v>
      </c>
      <c r="J10" s="176"/>
      <c r="K10" s="18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1" spans="1:16" ht="40" customHeight="1" x14ac:dyDescent="0.2">
      <c r="A11" s="175">
        <f>ROW()-ROW(原材料・副資材費[[#Headers],[番　号]])</f>
        <v>7</v>
      </c>
      <c r="B11" s="176"/>
      <c r="C11" s="176"/>
      <c r="D11" s="176"/>
      <c r="E11" s="177"/>
      <c r="F11" s="178"/>
      <c r="G11" s="179"/>
      <c r="H11" s="180">
        <f>原材料・副資材費[[#This Row],[助成対象経費
(A)×(B)
（税抜）]]*1.1</f>
        <v>0</v>
      </c>
      <c r="I11" s="180">
        <f>原材料・副資材費[[#This Row],[数量
(A)]]*原材料・副資材費[[#This Row],[単価(B)
（税抜）]]</f>
        <v>0</v>
      </c>
      <c r="J11" s="176"/>
      <c r="K11" s="18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2" spans="1:16" ht="40" customHeight="1" x14ac:dyDescent="0.2">
      <c r="A12" s="175">
        <f>ROW()-ROW(原材料・副資材費[[#Headers],[番　号]])</f>
        <v>8</v>
      </c>
      <c r="B12" s="176"/>
      <c r="C12" s="176"/>
      <c r="D12" s="176"/>
      <c r="E12" s="177"/>
      <c r="F12" s="178"/>
      <c r="G12" s="179"/>
      <c r="H12" s="180">
        <f>原材料・副資材費[[#This Row],[助成対象経費
(A)×(B)
（税抜）]]*1.1</f>
        <v>0</v>
      </c>
      <c r="I12" s="180">
        <f>原材料・副資材費[[#This Row],[数量
(A)]]*原材料・副資材費[[#This Row],[単価(B)
（税抜）]]</f>
        <v>0</v>
      </c>
      <c r="J12" s="176"/>
      <c r="K12" s="18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3" spans="1:16" ht="40" customHeight="1" x14ac:dyDescent="0.2">
      <c r="A13" s="197">
        <f>ROW()-ROW(原材料・副資材費[[#Headers],[番　号]])</f>
        <v>9</v>
      </c>
      <c r="B13" s="176"/>
      <c r="C13" s="176"/>
      <c r="D13" s="176"/>
      <c r="E13" s="177"/>
      <c r="F13" s="182"/>
      <c r="G13" s="179"/>
      <c r="H13" s="180">
        <f>原材料・副資材費[[#This Row],[助成対象経費
(A)×(B)
（税抜）]]*1.1</f>
        <v>0</v>
      </c>
      <c r="I13" s="180">
        <f>原材料・副資材費[[#This Row],[数量
(A)]]*原材料・副資材費[[#This Row],[単価(B)
（税抜）]]</f>
        <v>0</v>
      </c>
      <c r="J13" s="176"/>
      <c r="K13" s="18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4" spans="1:16" ht="40" customHeight="1" x14ac:dyDescent="0.2">
      <c r="A14" s="197">
        <f>ROW()-ROW(原材料・副資材費[[#Headers],[番　号]])</f>
        <v>10</v>
      </c>
      <c r="B14" s="176"/>
      <c r="C14" s="176"/>
      <c r="D14" s="176"/>
      <c r="E14" s="177"/>
      <c r="F14" s="182"/>
      <c r="G14" s="179"/>
      <c r="H14" s="180">
        <f>原材料・副資材費[[#This Row],[助成対象経費
(A)×(B)
（税抜）]]*1.1</f>
        <v>0</v>
      </c>
      <c r="I14" s="180">
        <f>原材料・副資材費[[#This Row],[数量
(A)]]*原材料・副資材費[[#This Row],[単価(B)
（税抜）]]</f>
        <v>0</v>
      </c>
      <c r="J14" s="176"/>
      <c r="K14" s="18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5" spans="1:16" ht="40" customHeight="1" x14ac:dyDescent="0.2">
      <c r="A15" s="197">
        <f>ROW()-ROW(原材料・副資材費[[#Headers],[番　号]])</f>
        <v>11</v>
      </c>
      <c r="B15" s="176"/>
      <c r="C15" s="176"/>
      <c r="D15" s="176"/>
      <c r="E15" s="177"/>
      <c r="F15" s="182"/>
      <c r="G15" s="179"/>
      <c r="H15" s="180">
        <f>原材料・副資材費[[#This Row],[助成対象経費
(A)×(B)
（税抜）]]*1.1</f>
        <v>0</v>
      </c>
      <c r="I15" s="180">
        <f>原材料・副資材費[[#This Row],[数量
(A)]]*原材料・副資材費[[#This Row],[単価(B)
（税抜）]]</f>
        <v>0</v>
      </c>
      <c r="J15" s="176"/>
      <c r="K15" s="18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6" spans="1:16" ht="40" customHeight="1" x14ac:dyDescent="0.2">
      <c r="A16" s="175">
        <f>ROW()-ROW(原材料・副資材費[[#Headers],[番　号]])</f>
        <v>12</v>
      </c>
      <c r="B16" s="176"/>
      <c r="C16" s="176"/>
      <c r="D16" s="176"/>
      <c r="E16" s="177"/>
      <c r="F16" s="178"/>
      <c r="G16" s="179"/>
      <c r="H16" s="180">
        <f>原材料・副資材費[[#This Row],[助成対象経費
(A)×(B)
（税抜）]]*1.1</f>
        <v>0</v>
      </c>
      <c r="I16" s="180">
        <f>原材料・副資材費[[#This Row],[数量
(A)]]*原材料・副資材費[[#This Row],[単価(B)
（税抜）]]</f>
        <v>0</v>
      </c>
      <c r="J16" s="176"/>
      <c r="K16" s="18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7" spans="1:11" ht="40" customHeight="1" x14ac:dyDescent="0.2">
      <c r="A17" s="175">
        <f>ROW()-ROW(原材料・副資材費[[#Headers],[番　号]])</f>
        <v>13</v>
      </c>
      <c r="B17" s="176"/>
      <c r="C17" s="176"/>
      <c r="D17" s="176"/>
      <c r="E17" s="177"/>
      <c r="F17" s="178"/>
      <c r="G17" s="179"/>
      <c r="H17" s="180">
        <f>原材料・副資材費[[#This Row],[助成対象経費
(A)×(B)
（税抜）]]*1.1</f>
        <v>0</v>
      </c>
      <c r="I17" s="180">
        <f>原材料・副資材費[[#This Row],[数量
(A)]]*原材料・副資材費[[#This Row],[単価(B)
（税抜）]]</f>
        <v>0</v>
      </c>
      <c r="J17" s="176"/>
      <c r="K17" s="18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8" spans="1:11" ht="40" customHeight="1" x14ac:dyDescent="0.2">
      <c r="A18" s="175">
        <f>ROW()-ROW(原材料・副資材費[[#Headers],[番　号]])</f>
        <v>14</v>
      </c>
      <c r="B18" s="176"/>
      <c r="C18" s="176"/>
      <c r="D18" s="176"/>
      <c r="E18" s="177"/>
      <c r="F18" s="178"/>
      <c r="G18" s="179"/>
      <c r="H18" s="180">
        <f>原材料・副資材費[[#This Row],[助成対象経費
(A)×(B)
（税抜）]]*1.1</f>
        <v>0</v>
      </c>
      <c r="I18" s="180">
        <f>原材料・副資材費[[#This Row],[数量
(A)]]*原材料・副資材費[[#This Row],[単価(B)
（税抜）]]</f>
        <v>0</v>
      </c>
      <c r="J18" s="176"/>
      <c r="K18" s="18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9" spans="1:11" ht="40" customHeight="1" x14ac:dyDescent="0.2">
      <c r="A19" s="175">
        <f>ROW()-ROW(原材料・副資材費[[#Headers],[番　号]])</f>
        <v>15</v>
      </c>
      <c r="B19" s="176"/>
      <c r="C19" s="176"/>
      <c r="D19" s="176"/>
      <c r="E19" s="177"/>
      <c r="F19" s="178"/>
      <c r="G19" s="179"/>
      <c r="H19" s="180">
        <f>原材料・副資材費[[#This Row],[助成対象経費
(A)×(B)
（税抜）]]*1.1</f>
        <v>0</v>
      </c>
      <c r="I19" s="180">
        <f>原材料・副資材費[[#This Row],[数量
(A)]]*原材料・副資材費[[#This Row],[単価(B)
（税抜）]]</f>
        <v>0</v>
      </c>
      <c r="J19" s="176"/>
      <c r="K19" s="18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20" spans="1:11" ht="26.25" customHeight="1" x14ac:dyDescent="0.2">
      <c r="A20" s="183"/>
      <c r="B20" s="184"/>
      <c r="C20" s="184"/>
      <c r="D20" s="184"/>
      <c r="E20" s="184"/>
      <c r="F20" s="184"/>
      <c r="G20" s="185" t="s">
        <v>14</v>
      </c>
      <c r="H20" s="198">
        <f>SUBTOTAL(109,原材料・副資材費[助成事業に
要する経費
（税込）])</f>
        <v>0</v>
      </c>
      <c r="I20" s="198">
        <f>SUBTOTAL(109,原材料・副資材費[助成対象経費
(A)×(B)
（税抜）])</f>
        <v>0</v>
      </c>
      <c r="J20" s="186"/>
      <c r="K20" s="187"/>
    </row>
    <row r="21" spans="1:11" ht="27" customHeight="1" x14ac:dyDescent="0.2"/>
    <row r="22" spans="1:11" ht="27" customHeight="1" x14ac:dyDescent="0.2"/>
    <row r="23" spans="1:11" ht="27" customHeight="1" x14ac:dyDescent="0.2"/>
    <row r="24" spans="1:11" ht="27" customHeight="1" x14ac:dyDescent="0.2"/>
    <row r="25" spans="1:11" ht="27" customHeight="1" x14ac:dyDescent="0.2"/>
    <row r="26" spans="1:11" ht="27" customHeight="1" x14ac:dyDescent="0.2"/>
    <row r="27" spans="1:11" ht="27" customHeight="1" x14ac:dyDescent="0.2"/>
  </sheetData>
  <sheetProtection formatCells="0" formatRows="0" insertRows="0" deleteRows="0" selectLockedCells="1"/>
  <mergeCells count="3">
    <mergeCell ref="A1:I1"/>
    <mergeCell ref="A2:I2"/>
    <mergeCell ref="B3:I3"/>
  </mergeCells>
  <phoneticPr fontId="4"/>
  <conditionalFormatting sqref="J5:J19 B5:G19">
    <cfRule type="expression" dxfId="171" priority="1">
      <formula>AND(OR($B5&lt;&gt;"",$C5&lt;&gt;"",$D5&lt;&gt;"",$E5&lt;&gt;"",$F5&lt;&gt;"",$G5&lt;&gt;""),B5="")</formula>
    </cfRule>
  </conditionalFormatting>
  <dataValidations count="7">
    <dataValidation allowBlank="1" showInputMessage="1" showErrorMessage="1" promptTitle="購入予定品名を記載してください" prompt="製品・サービスの開発・改良に直接使用し、消費される原材料、副資材、部品等の購入に要する経費が対象です" sqref="B5:B19"/>
    <dataValidation imeMode="halfAlpha" allowBlank="1" showInputMessage="1" showErrorMessage="1" promptTitle="必要最小限の数量が対象となります" prompt="助成事業での使いきりが原則で、未使用残存品は対象外となります" sqref="E5:E19"/>
    <dataValidation type="custom" allowBlank="1" showInputMessage="1" showErrorMessage="1" sqref="K5:K19">
      <formula1>ISERROR(FIND(CHAR(10),K5))</formula1>
    </dataValidation>
    <dataValidation imeMode="halfAlpha" allowBlank="1" showInputMessage="1" showErrorMessage="1" sqref="G5:G19"/>
    <dataValidation allowBlank="1" showInputMessage="1" showErrorMessage="1" prompt="大きさ、材質、規格等を記入してください" sqref="C5:C19"/>
    <dataValidation allowBlank="1" showInputMessage="1" showErrorMessage="1" prompt="例１：○○部に組込_x000a_例２：△△試作に使用_x000a_" sqref="D5:D19"/>
    <dataValidation allowBlank="1" showInputMessage="1" showErrorMessage="1" promptTitle="購入企業名を記載してください" prompt="未定等不明確の場合は、 申請時点の候補先を記入してください_x000a_" sqref="J5:J19"/>
  </dataValidations>
  <printOptions horizontalCentered="1"/>
  <pageMargins left="0.51181102362204722" right="0.51181102362204722" top="0.55118110236220474" bottom="0.55118110236220474" header="0.31496062992125984" footer="0.31496062992125984"/>
  <pageSetup paperSize="9" scale="88" fitToWidth="0" fitToHeight="0" orientation="portrait" r:id="rId1"/>
  <headerFooter>
    <oddFooter>&amp;A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J12"/>
  <sheetViews>
    <sheetView showGridLines="0" zoomScaleNormal="100" zoomScaleSheetLayoutView="100" workbookViewId="0">
      <selection activeCell="B5" sqref="B5:B9"/>
    </sheetView>
  </sheetViews>
  <sheetFormatPr defaultColWidth="9" defaultRowHeight="30" customHeight="1" x14ac:dyDescent="0.2"/>
  <cols>
    <col min="1" max="1" width="1.6328125" style="45" customWidth="1"/>
    <col min="2" max="2" width="7.6328125" style="89" customWidth="1"/>
    <col min="3" max="3" width="30.6328125" style="45" customWidth="1"/>
    <col min="4" max="4" width="17.08984375" style="89" customWidth="1"/>
    <col min="5" max="5" width="15.6328125" style="89" customWidth="1"/>
    <col min="6" max="6" width="17.08984375" style="89" customWidth="1"/>
    <col min="7" max="8" width="6.08984375" style="45" customWidth="1"/>
    <col min="9" max="9" width="20.6328125" style="45" customWidth="1"/>
    <col min="10" max="10" width="20.7265625" style="45" customWidth="1"/>
    <col min="11" max="11" width="1.6328125" style="45" customWidth="1"/>
    <col min="12" max="14" width="12.6328125" style="45" customWidth="1"/>
    <col min="15" max="15" width="1.6328125" style="45" customWidth="1"/>
    <col min="16" max="16384" width="9" style="45"/>
  </cols>
  <sheetData>
    <row r="1" spans="1:10" ht="21.65" customHeight="1" x14ac:dyDescent="0.2">
      <c r="A1" s="75"/>
      <c r="B1" s="76" t="s">
        <v>108</v>
      </c>
      <c r="C1" s="44"/>
      <c r="D1" s="77"/>
      <c r="E1" s="77"/>
      <c r="F1" s="44"/>
      <c r="G1" s="44"/>
      <c r="H1" s="44"/>
      <c r="I1" s="44"/>
    </row>
    <row r="2" spans="1:10" ht="21.65" customHeight="1" x14ac:dyDescent="0.2">
      <c r="A2" s="75"/>
      <c r="B2" s="277" t="s">
        <v>49</v>
      </c>
      <c r="C2" s="277"/>
      <c r="D2" s="277"/>
      <c r="E2" s="277"/>
      <c r="F2" s="277"/>
      <c r="G2" s="277"/>
      <c r="H2" s="277"/>
      <c r="I2" s="277"/>
      <c r="J2" s="277"/>
    </row>
    <row r="3" spans="1:10" ht="24" customHeight="1" x14ac:dyDescent="0.2">
      <c r="A3" s="75"/>
      <c r="B3" s="76" t="s">
        <v>166</v>
      </c>
      <c r="C3" s="44"/>
      <c r="D3" s="77"/>
      <c r="E3" s="77"/>
      <c r="F3" s="44"/>
      <c r="G3" s="44"/>
      <c r="H3" s="44"/>
      <c r="I3" s="78"/>
      <c r="J3" s="91" t="s">
        <v>50</v>
      </c>
    </row>
    <row r="4" spans="1:10" ht="72" customHeight="1" x14ac:dyDescent="0.2">
      <c r="B4" s="118" t="s">
        <v>33</v>
      </c>
      <c r="C4" s="94" t="s">
        <v>10</v>
      </c>
      <c r="D4" s="95" t="s">
        <v>0</v>
      </c>
      <c r="E4" s="95" t="s">
        <v>25</v>
      </c>
      <c r="F4" s="96" t="s">
        <v>32</v>
      </c>
      <c r="G4" s="94" t="s">
        <v>2</v>
      </c>
      <c r="H4" s="94" t="s">
        <v>3</v>
      </c>
      <c r="I4" s="97" t="s">
        <v>24</v>
      </c>
      <c r="J4" s="97" t="s">
        <v>1</v>
      </c>
    </row>
    <row r="5" spans="1:10" s="75" customFormat="1" ht="57" customHeight="1" x14ac:dyDescent="0.2">
      <c r="B5" s="119" t="s">
        <v>169</v>
      </c>
      <c r="C5" s="73"/>
      <c r="D5" s="73"/>
      <c r="E5" s="73"/>
      <c r="F5" s="99"/>
      <c r="G5" s="107"/>
      <c r="H5" s="108"/>
      <c r="I5" s="84">
        <f>ROUNDDOWN(外注・委託費[[#This Row],[単価
（税抜）]]*外注・委託費[[#This Row],[数量]]*1.1,0)</f>
        <v>0</v>
      </c>
      <c r="J5" s="84">
        <f>ROUND(外注・委託費[[#This Row],[単価
（税抜）]]*外注・委託費[[#This Row],[数量]],0)</f>
        <v>0</v>
      </c>
    </row>
    <row r="6" spans="1:10" s="75" customFormat="1" ht="57" customHeight="1" x14ac:dyDescent="0.2">
      <c r="B6" s="119" t="s">
        <v>170</v>
      </c>
      <c r="C6" s="73"/>
      <c r="D6" s="73"/>
      <c r="E6" s="73"/>
      <c r="F6" s="99"/>
      <c r="G6" s="107"/>
      <c r="H6" s="108"/>
      <c r="I6" s="84">
        <f>ROUNDDOWN(外注・委託費[[#This Row],[単価
（税抜）]]*外注・委託費[[#This Row],[数量]]*1.1,0)</f>
        <v>0</v>
      </c>
      <c r="J6" s="84">
        <f>ROUND(外注・委託費[[#This Row],[単価
（税抜）]]*外注・委託費[[#This Row],[数量]],0)</f>
        <v>0</v>
      </c>
    </row>
    <row r="7" spans="1:10" s="75" customFormat="1" ht="57" customHeight="1" x14ac:dyDescent="0.2">
      <c r="B7" s="119" t="s">
        <v>171</v>
      </c>
      <c r="C7" s="73"/>
      <c r="D7" s="73"/>
      <c r="E7" s="73"/>
      <c r="F7" s="99"/>
      <c r="G7" s="107"/>
      <c r="H7" s="108"/>
      <c r="I7" s="84">
        <f>ROUNDDOWN(外注・委託費[[#This Row],[単価
（税抜）]]*外注・委託費[[#This Row],[数量]]*1.1,0)</f>
        <v>0</v>
      </c>
      <c r="J7" s="84">
        <f>ROUND(外注・委託費[[#This Row],[単価
（税抜）]]*外注・委託費[[#This Row],[数量]],0)</f>
        <v>0</v>
      </c>
    </row>
    <row r="8" spans="1:10" s="75" customFormat="1" ht="57" customHeight="1" x14ac:dyDescent="0.2">
      <c r="B8" s="119" t="s">
        <v>172</v>
      </c>
      <c r="C8" s="73"/>
      <c r="D8" s="73"/>
      <c r="E8" s="73"/>
      <c r="F8" s="99"/>
      <c r="G8" s="107"/>
      <c r="H8" s="108"/>
      <c r="I8" s="84">
        <f>ROUNDDOWN(外注・委託費[[#This Row],[単価
（税抜）]]*外注・委託費[[#This Row],[数量]]*1.1,0)</f>
        <v>0</v>
      </c>
      <c r="J8" s="84">
        <f>ROUND(外注・委託費[[#This Row],[単価
（税抜）]]*外注・委託費[[#This Row],[数量]],0)</f>
        <v>0</v>
      </c>
    </row>
    <row r="9" spans="1:10" s="75" customFormat="1" ht="57" customHeight="1" thickBot="1" x14ac:dyDescent="0.25">
      <c r="B9" s="119" t="s">
        <v>173</v>
      </c>
      <c r="C9" s="73"/>
      <c r="D9" s="73"/>
      <c r="E9" s="73"/>
      <c r="F9" s="99"/>
      <c r="G9" s="107"/>
      <c r="H9" s="108"/>
      <c r="I9" s="84">
        <f>ROUNDDOWN(外注・委託費[[#This Row],[単価
（税抜）]]*外注・委託費[[#This Row],[数量]]*1.1,0)</f>
        <v>0</v>
      </c>
      <c r="J9" s="84">
        <f>ROUND(外注・委託費[[#This Row],[単価
（税抜）]]*外注・委託費[[#This Row],[数量]],0)</f>
        <v>0</v>
      </c>
    </row>
    <row r="10" spans="1:10" s="75" customFormat="1" ht="30" customHeight="1" thickTop="1" x14ac:dyDescent="0.2">
      <c r="B10" s="86" t="s">
        <v>14</v>
      </c>
      <c r="C10" s="103"/>
      <c r="D10" s="103"/>
      <c r="E10" s="103"/>
      <c r="F10" s="103"/>
      <c r="G10" s="109"/>
      <c r="H10" s="110"/>
      <c r="I10" s="104">
        <f>SUBTOTAL(109,外注・委託費[助成事業に要する経費
（税込）])</f>
        <v>0</v>
      </c>
      <c r="J10" s="104">
        <f>SUBTOTAL(109,外注・委託費[助成対象経費
（税抜）])</f>
        <v>0</v>
      </c>
    </row>
    <row r="11" spans="1:10" ht="30" customHeight="1" x14ac:dyDescent="0.2">
      <c r="B11" s="275" t="s">
        <v>51</v>
      </c>
      <c r="C11" s="275"/>
      <c r="D11" s="275"/>
      <c r="E11" s="275"/>
      <c r="F11" s="275"/>
      <c r="G11" s="275"/>
      <c r="H11" s="275"/>
      <c r="I11" s="275"/>
      <c r="J11" s="275"/>
    </row>
    <row r="12" spans="1:10" ht="30" customHeight="1" x14ac:dyDescent="0.2">
      <c r="B12" s="276" t="s">
        <v>118</v>
      </c>
      <c r="C12" s="276"/>
      <c r="D12" s="276"/>
      <c r="E12" s="276"/>
      <c r="F12" s="276"/>
      <c r="G12" s="276"/>
      <c r="H12" s="276"/>
      <c r="I12" s="276"/>
    </row>
  </sheetData>
  <sheetProtection formatCells="0" insertRows="0" deleteRows="0" selectLockedCells="1"/>
  <mergeCells count="3">
    <mergeCell ref="B11:J11"/>
    <mergeCell ref="B12:I12"/>
    <mergeCell ref="B2:J2"/>
  </mergeCells>
  <phoneticPr fontId="4"/>
  <printOptions horizontalCentered="1"/>
  <pageMargins left="0.39370078740157483" right="0.39370078740157483" top="0.78740157480314965" bottom="0.59055118110236227" header="0.39370078740157483" footer="0.39370078740157483"/>
  <pageSetup paperSize="9" scale="98"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H12"/>
  <sheetViews>
    <sheetView showGridLines="0" zoomScaleNormal="100" zoomScaleSheetLayoutView="100" workbookViewId="0">
      <selection activeCell="B5" sqref="B5:B9"/>
    </sheetView>
  </sheetViews>
  <sheetFormatPr defaultColWidth="9" defaultRowHeight="30" customHeight="1" x14ac:dyDescent="0.2"/>
  <cols>
    <col min="1" max="1" width="1.6328125" style="45" customWidth="1"/>
    <col min="2" max="2" width="7.6328125" style="89" customWidth="1"/>
    <col min="3" max="3" width="30.6328125" style="45" customWidth="1"/>
    <col min="4" max="4" width="17.08984375" style="89" customWidth="1"/>
    <col min="5" max="5" width="15.6328125" style="89" customWidth="1"/>
    <col min="6" max="6" width="20.6328125" style="45" customWidth="1"/>
    <col min="7" max="7" width="20.7265625" style="45" customWidth="1"/>
    <col min="8" max="8" width="1.6328125" style="45" customWidth="1"/>
    <col min="9" max="11" width="12.6328125" style="45" customWidth="1"/>
    <col min="12" max="12" width="1.6328125" style="45" customWidth="1"/>
    <col min="13" max="16384" width="9" style="45"/>
  </cols>
  <sheetData>
    <row r="1" spans="1:8" ht="21.65" customHeight="1" x14ac:dyDescent="0.2">
      <c r="A1" s="75"/>
      <c r="B1" s="76" t="s">
        <v>108</v>
      </c>
      <c r="C1" s="44"/>
      <c r="D1" s="77"/>
      <c r="E1" s="77"/>
      <c r="F1" s="44"/>
      <c r="G1" s="44"/>
    </row>
    <row r="2" spans="1:8" ht="21.65" customHeight="1" x14ac:dyDescent="0.2">
      <c r="A2" s="75"/>
      <c r="B2" s="277" t="s">
        <v>49</v>
      </c>
      <c r="C2" s="277"/>
      <c r="D2" s="277"/>
      <c r="E2" s="277"/>
      <c r="F2" s="277"/>
      <c r="G2" s="277"/>
    </row>
    <row r="3" spans="1:8" ht="24" customHeight="1" x14ac:dyDescent="0.2">
      <c r="A3" s="75"/>
      <c r="B3" s="76" t="s">
        <v>167</v>
      </c>
      <c r="C3" s="44"/>
      <c r="D3" s="77"/>
      <c r="E3" s="77"/>
      <c r="F3" s="44"/>
      <c r="G3" s="78" t="s">
        <v>13</v>
      </c>
    </row>
    <row r="4" spans="1:8" ht="72" customHeight="1" x14ac:dyDescent="0.2">
      <c r="A4" s="75"/>
      <c r="B4" s="79" t="s">
        <v>53</v>
      </c>
      <c r="C4" s="80" t="s">
        <v>4</v>
      </c>
      <c r="D4" s="81" t="s">
        <v>5</v>
      </c>
      <c r="E4" s="81" t="s">
        <v>6</v>
      </c>
      <c r="F4" s="82" t="s">
        <v>109</v>
      </c>
      <c r="G4" s="82" t="s">
        <v>110</v>
      </c>
    </row>
    <row r="5" spans="1:8" s="75" customFormat="1" ht="57" customHeight="1" x14ac:dyDescent="0.2">
      <c r="B5" s="83" t="s">
        <v>174</v>
      </c>
      <c r="C5" s="73"/>
      <c r="D5" s="73"/>
      <c r="E5" s="73"/>
      <c r="F5" s="142"/>
      <c r="G5" s="142"/>
    </row>
    <row r="6" spans="1:8" s="75" customFormat="1" ht="57" customHeight="1" x14ac:dyDescent="0.2">
      <c r="B6" s="83" t="s">
        <v>175</v>
      </c>
      <c r="C6" s="73"/>
      <c r="D6" s="73"/>
      <c r="E6" s="73"/>
      <c r="F6" s="142"/>
      <c r="G6" s="142"/>
    </row>
    <row r="7" spans="1:8" s="75" customFormat="1" ht="57" customHeight="1" x14ac:dyDescent="0.2">
      <c r="B7" s="83" t="s">
        <v>176</v>
      </c>
      <c r="C7" s="73"/>
      <c r="D7" s="73"/>
      <c r="E7" s="73"/>
      <c r="F7" s="142"/>
      <c r="G7" s="142"/>
    </row>
    <row r="8" spans="1:8" s="75" customFormat="1" ht="57" customHeight="1" x14ac:dyDescent="0.2">
      <c r="B8" s="83" t="s">
        <v>177</v>
      </c>
      <c r="C8" s="73"/>
      <c r="D8" s="73"/>
      <c r="E8" s="73"/>
      <c r="F8" s="142"/>
      <c r="G8" s="142"/>
    </row>
    <row r="9" spans="1:8" s="75" customFormat="1" ht="57" customHeight="1" thickBot="1" x14ac:dyDescent="0.25">
      <c r="B9" s="83" t="s">
        <v>178</v>
      </c>
      <c r="C9" s="85"/>
      <c r="D9" s="85"/>
      <c r="E9" s="85"/>
      <c r="F9" s="142"/>
      <c r="G9" s="143"/>
    </row>
    <row r="10" spans="1:8" s="75" customFormat="1" ht="30" customHeight="1" thickTop="1" x14ac:dyDescent="0.2">
      <c r="B10" s="86" t="s">
        <v>14</v>
      </c>
      <c r="C10" s="87"/>
      <c r="D10" s="87"/>
      <c r="E10" s="87"/>
      <c r="F10" s="88">
        <f>SUBTOTAL(109,直接人件費[助成事業に要する経費])</f>
        <v>0</v>
      </c>
      <c r="G10" s="88">
        <f>SUBTOTAL(109,直接人件費[助成対象経費])</f>
        <v>0</v>
      </c>
    </row>
    <row r="11" spans="1:8" ht="30" customHeight="1" x14ac:dyDescent="0.2">
      <c r="A11" s="75"/>
      <c r="B11" s="275" t="s">
        <v>51</v>
      </c>
      <c r="C11" s="275"/>
      <c r="D11" s="275"/>
      <c r="E11" s="275"/>
      <c r="F11" s="275"/>
      <c r="G11" s="275"/>
      <c r="H11" s="275"/>
    </row>
    <row r="12" spans="1:8" ht="30" customHeight="1" x14ac:dyDescent="0.2">
      <c r="A12" s="75"/>
      <c r="B12" s="276" t="s">
        <v>118</v>
      </c>
      <c r="C12" s="276"/>
      <c r="D12" s="276"/>
      <c r="E12" s="276"/>
      <c r="F12" s="276"/>
      <c r="G12" s="276"/>
    </row>
  </sheetData>
  <sheetProtection formatCells="0" formatRows="0" insertRows="0" deleteRows="0" selectLockedCells="1"/>
  <mergeCells count="3">
    <mergeCell ref="B12:G12"/>
    <mergeCell ref="B11:H11"/>
    <mergeCell ref="B2:G2"/>
  </mergeCells>
  <phoneticPr fontId="4"/>
  <printOptions horizontalCentered="1"/>
  <pageMargins left="0.39370078740157483" right="0.39370078740157483" top="0.78740157480314965" bottom="0.59055118110236227" header="0.39370078740157483" footer="0.39370078740157483"/>
  <pageSetup paperSize="9"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様式第6号</vt:lpstr>
      <vt:lpstr>別紙1_1</vt:lpstr>
      <vt:lpstr>別紙1_2～4</vt:lpstr>
      <vt:lpstr>別紙2</vt:lpstr>
      <vt:lpstr>別紙3-1_支払総括表（支払実績）</vt:lpstr>
      <vt:lpstr>(1)マーケティング調査委託費</vt:lpstr>
      <vt:lpstr>(2)原材料副資材費</vt:lpstr>
      <vt:lpstr>(3)外注・委託費</vt:lpstr>
      <vt:lpstr>(4)直接人件費</vt:lpstr>
      <vt:lpstr>(5)システム及び設備導入費</vt:lpstr>
      <vt:lpstr>(6)規格認証費</vt:lpstr>
      <vt:lpstr>(7)産業財産権出願費</vt:lpstr>
      <vt:lpstr>(8)販路開拓費</vt:lpstr>
      <vt:lpstr>選択肢</vt:lpstr>
      <vt:lpstr>'(1)マーケティング調査委託費'!_9．資金支出明細</vt:lpstr>
      <vt:lpstr>'(2)原材料副資材費'!_9．資金支出明細</vt:lpstr>
      <vt:lpstr>'(1)マーケティング調査委託費'!Print_Area</vt:lpstr>
      <vt:lpstr>'(2)原材料副資材費'!Print_Area</vt:lpstr>
      <vt:lpstr>'(4)直接人件費'!Print_Area</vt:lpstr>
      <vt:lpstr>別紙1_1!Print_Area</vt:lpstr>
      <vt:lpstr>'別紙1_2～4'!Print_Area</vt:lpstr>
      <vt:lpstr>別紙2!Print_Area</vt:lpstr>
      <vt:lpstr>'別紙3-1_支払総括表（支払実績）'!Print_Area</vt:lpstr>
      <vt:lpstr>様式第6号!Print_Area</vt:lpstr>
      <vt:lpstr>'(3)外注・委託費'!Print_Titles</vt:lpstr>
      <vt:lpstr>'(4)直接人件費'!Print_Titles</vt:lpstr>
      <vt:lpstr>'(5)システム及び設備導入費'!Print_Titles</vt:lpstr>
      <vt:lpstr>'(6)規格認証費'!Print_Titles</vt:lpstr>
      <vt:lpstr>'(7)産業財産権出願費'!Print_Titles</vt:lpstr>
      <vt:lpstr>'(8)販路開拓費'!Print_Titles</vt:lpstr>
      <vt:lpstr>別紙1_1!Print_Titles</vt:lpstr>
      <vt:lpstr>'別紙1_2～4'!Print_Titles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2024-02-08T07:58:13Z</cp:lastPrinted>
  <dcterms:created xsi:type="dcterms:W3CDTF">2005-04-22T05:01:21Z</dcterms:created>
  <dcterms:modified xsi:type="dcterms:W3CDTF">2024-10-07T05:59:54Z</dcterms:modified>
</cp:coreProperties>
</file>