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defaultThemeVersion="164011"/>
  <bookViews>
    <workbookView xWindow="7020" yWindow="0" windowWidth="17794" windowHeight="6840" tabRatio="754"/>
  </bookViews>
  <sheets>
    <sheet name="もの×着手" sheetId="2" r:id="rId1"/>
    <sheet name="申請者情報のお取り扱いについて" sheetId="4" r:id="rId2"/>
    <sheet name="事務局使用欄" sheetId="3" r:id="rId3"/>
  </sheets>
  <definedNames>
    <definedName name="_xlnm.Print_Area" localSheetId="0">もの×着手!$A$1:$BK$153</definedName>
    <definedName name="_xlnm.Print_Area" localSheetId="1">申請者情報のお取り扱いについて!$A$1:$K$26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108" i="2" l="1"/>
  <c r="D86" i="2" l="1"/>
  <c r="D114" i="2" l="1"/>
  <c r="D67" i="2" l="1"/>
  <c r="D66" i="2"/>
  <c r="D65" i="2"/>
  <c r="D7" i="2" l="1"/>
  <c r="D141" i="2" l="1"/>
  <c r="D80" i="2" l="1"/>
  <c r="D87" i="2"/>
  <c r="D88" i="2"/>
  <c r="D83" i="2"/>
  <c r="D77" i="2"/>
  <c r="D76" i="2"/>
  <c r="D74" i="2"/>
  <c r="D95" i="2"/>
  <c r="D96" i="2"/>
  <c r="D98" i="2"/>
  <c r="D94" i="2"/>
  <c r="D102" i="2"/>
  <c r="D104" i="2"/>
  <c r="D107" i="2"/>
  <c r="AO109" i="2"/>
  <c r="D112" i="2"/>
  <c r="D116" i="2"/>
  <c r="D118" i="2"/>
  <c r="AL70" i="2"/>
  <c r="O54" i="2"/>
  <c r="D55" i="2"/>
  <c r="BL49" i="2"/>
  <c r="BL48" i="2"/>
  <c r="D48" i="2"/>
  <c r="D50" i="2"/>
  <c r="D40" i="2"/>
  <c r="D39" i="2"/>
  <c r="D38" i="2"/>
  <c r="D41" i="2"/>
  <c r="D34" i="2"/>
  <c r="D121" i="2"/>
  <c r="D130" i="2"/>
  <c r="D129" i="2"/>
  <c r="D128" i="2"/>
  <c r="D134" i="2"/>
  <c r="D133" i="2"/>
  <c r="D135" i="2"/>
  <c r="AG21" i="2"/>
  <c r="R21" i="2"/>
  <c r="D21" i="2"/>
  <c r="D23" i="2"/>
  <c r="D22" i="2"/>
  <c r="AV21" i="2"/>
  <c r="AV20" i="2"/>
  <c r="BN13" i="2"/>
  <c r="BM13" i="2"/>
  <c r="BL13" i="2"/>
  <c r="AM11" i="2"/>
  <c r="BO13" i="2" l="1"/>
  <c r="D14" i="2" s="1"/>
  <c r="D97" i="2" l="1"/>
  <c r="D131" i="2" l="1"/>
  <c r="BM58" i="2" l="1"/>
  <c r="BL58" i="2"/>
  <c r="BN58" i="2" l="1"/>
  <c r="D59" i="2" s="1"/>
  <c r="D49" i="2" l="1"/>
  <c r="AN36" i="2" l="1"/>
  <c r="AL53" i="2"/>
  <c r="AO64" i="2" l="1"/>
</calcChain>
</file>

<file path=xl/sharedStrings.xml><?xml version="1.0" encoding="utf-8"?>
<sst xmlns="http://schemas.openxmlformats.org/spreadsheetml/2006/main" count="271" uniqueCount="234">
  <si>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</si>
  <si>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</si>
  <si>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</si>
  <si>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</si>
  <si>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</si>
  <si>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</si>
  <si>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</si>
  <si>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</si>
  <si>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r>
      <rPr>
        <sz val="9"/>
        <color theme="1"/>
        <rFont val="ＭＳ 明朝"/>
        <family val="1"/>
        <charset val="128"/>
      </rPr>
      <t>申請者名称</t>
    </r>
    <rPh sb="0" eb="3">
      <t>シンセイシャ</t>
    </rPh>
    <rPh sb="3" eb="5">
      <t>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</si>
  <si>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</si>
  <si>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</si>
  <si>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</si>
  <si>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</si>
  <si>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</si>
  <si>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</si>
  <si>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</si>
  <si>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</si>
  <si>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</si>
  <si>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</si>
  <si>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</si>
  <si>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</si>
  <si>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8.5"/>
        <rFont val="ＭＳ 明朝"/>
        <family val="1"/>
        <charset val="128"/>
      </rPr>
      <t>概要説明動画の閲覧</t>
    </r>
    <rPh sb="0" eb="2">
      <t>ガイヨウ</t>
    </rPh>
    <rPh sb="2" eb="4">
      <t>セツメイ</t>
    </rPh>
    <rPh sb="4" eb="6">
      <t>ドウガ</t>
    </rPh>
    <rPh sb="7" eb="9">
      <t>エツラン</t>
    </rPh>
    <phoneticPr fontId="2"/>
  </si>
  <si>
    <r>
      <rPr>
        <sz val="8.5"/>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</si>
  <si>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</si>
  <si>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</si>
  <si>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</si>
  <si>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</si>
  <si>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</si>
  <si>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color theme="1"/>
        <rFont val="ＭＳ 明朝"/>
        <family val="1"/>
        <charset val="128"/>
      </rPr>
      <t>以下</t>
    </r>
    <r>
      <rPr>
        <sz val="9"/>
        <color theme="1"/>
        <rFont val="Times New Roman"/>
        <family val="1"/>
      </rPr>
      <t>1</t>
    </r>
    <r>
      <rPr>
        <sz val="9"/>
        <color theme="1"/>
        <rFont val="ＭＳ 明朝"/>
        <family val="1"/>
        <charset val="128"/>
      </rPr>
      <t>～</t>
    </r>
    <r>
      <rPr>
        <sz val="9"/>
        <color theme="1"/>
        <rFont val="Times New Roman"/>
        <family val="1"/>
      </rPr>
      <t>3</t>
    </r>
    <r>
      <rPr>
        <sz val="9"/>
        <color theme="1"/>
        <rFont val="ＭＳ 明朝"/>
        <family val="1"/>
        <charset val="128"/>
      </rPr>
      <t>の中から実施体制を選択してください。</t>
    </r>
    <phoneticPr fontId="2"/>
  </si>
  <si>
    <r>
      <rPr>
        <sz val="9"/>
        <color theme="1"/>
        <rFont val="ＭＳ 明朝"/>
        <family val="1"/>
        <charset val="128"/>
      </rPr>
      <t>　連携体を構築せずに開発する（本格開発時に連携体を構築する予定）。</t>
    </r>
    <phoneticPr fontId="2"/>
  </si>
  <si>
    <r>
      <rPr>
        <sz val="9"/>
        <color theme="1"/>
        <rFont val="ＭＳ 明朝"/>
        <family val="1"/>
        <charset val="128"/>
      </rPr>
      <t>・申請者が連携体を構築せずに開発に着手し、本格開発までに連携体（ものづくり中小企業
　＋医療機器製販企業）を構築する「連携を予定して開発を進める体制」</t>
    </r>
    <phoneticPr fontId="2"/>
  </si>
  <si>
    <r>
      <rPr>
        <sz val="9"/>
        <color theme="1"/>
        <rFont val="ＭＳ 明朝"/>
        <family val="1"/>
        <charset val="128"/>
      </rPr>
      <t>　連携体を構築せず、単独で開発する（自社での業許可取得を検討）。</t>
    </r>
    <phoneticPr fontId="2"/>
  </si>
  <si>
    <r>
      <rPr>
        <sz val="9"/>
        <color theme="1"/>
        <rFont val="ＭＳ 明朝"/>
        <family val="1"/>
        <charset val="128"/>
      </rPr>
      <t xml:space="preserve">・ものづくり中小企業が自ら医療機器製販企業となることを予定し、
</t>
    </r>
    <r>
      <rPr>
        <sz val="9"/>
        <color theme="1"/>
        <rFont val="Times New Roman"/>
        <family val="1"/>
      </rPr>
      <t xml:space="preserve"> </t>
    </r>
    <r>
      <rPr>
        <sz val="9"/>
        <color theme="1"/>
        <rFont val="ＭＳ 明朝"/>
        <family val="1"/>
        <charset val="128"/>
      </rPr>
      <t>「連携体を構築せずに開発を行う体制」</t>
    </r>
    <phoneticPr fontId="2"/>
  </si>
  <si>
    <r>
      <rPr>
        <sz val="9"/>
        <color theme="1"/>
        <rFont val="ＭＳ 明朝"/>
        <family val="1"/>
        <charset val="128"/>
      </rPr>
      <t>　ものづくり企業と医療機器製販企業が連携体を構築して開発する。</t>
    </r>
    <phoneticPr fontId="2"/>
  </si>
  <si>
    <r>
      <rPr>
        <sz val="9"/>
        <color theme="1"/>
        <rFont val="ＭＳ 明朝"/>
        <family val="1"/>
        <charset val="128"/>
      </rPr>
      <t>・都内のものづくり中小企業と医療機器製販企業が「連携体を構築して開発する体制」</t>
    </r>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</si>
  <si>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</si>
  <si>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</si>
  <si>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</si>
  <si>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</si>
  <si>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</si>
  <si>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</si>
  <si>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</si>
  <si>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</si>
  <si>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</si>
  <si>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</si>
  <si>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</si>
  <si>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</si>
  <si>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</si>
  <si>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</si>
  <si>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7"/>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</si>
  <si>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</si>
  <si>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</si>
  <si>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</si>
  <si>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委託外注費</t>
    </r>
    <rPh sb="0" eb="2">
      <t>イタク</t>
    </rPh>
    <rPh sb="2" eb="4">
      <t>ガイチュウ</t>
    </rPh>
    <rPh sb="4" eb="5">
      <t>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</si>
  <si>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</si>
  <si>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</si>
  <si>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</si>
  <si>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8"/>
        <color theme="1"/>
        <rFont val="ＭＳ 明朝"/>
        <family val="1"/>
        <charset val="128"/>
      </rPr>
      <t>フリガナ</t>
    </r>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</si>
  <si>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</si>
  <si>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</si>
  <si>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</si>
  <si>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</si>
  <si>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</si>
  <si>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</si>
  <si>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</si>
  <si>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</si>
  <si>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</si>
  <si>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</si>
  <si>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</si>
  <si>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</si>
  <si>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</si>
  <si>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</si>
  <si>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</si>
  <si>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</si>
  <si>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</si>
  <si>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</si>
  <si>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</si>
  <si>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</si>
  <si>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</si>
  <si>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</si>
  <si>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</si>
  <si>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</si>
  <si>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</si>
  <si>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</si>
  <si>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</si>
  <si>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</si>
  <si>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</si>
  <si>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</si>
  <si>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</si>
  <si>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</si>
  <si>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</si>
  <si>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t>HP</t>
    </r>
    <r>
      <rPr>
        <sz val="9"/>
        <color theme="1"/>
        <rFont val="ＭＳ 明朝"/>
        <family val="1"/>
        <charset val="128"/>
      </rPr>
      <t>の</t>
    </r>
    <r>
      <rPr>
        <sz val="9"/>
        <color theme="1"/>
        <rFont val="Times New Roman"/>
        <family val="1"/>
      </rPr>
      <t>URL</t>
    </r>
    <phoneticPr fontId="2"/>
  </si>
  <si>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</si>
  <si>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</si>
  <si>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</si>
  <si>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</si>
  <si>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</si>
  <si>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</si>
  <si>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7"/>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</si>
  <si>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</si>
  <si>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</si>
  <si>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</si>
  <si>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7"/>
        <rFont val="ＭＳ 明朝"/>
        <family val="1"/>
        <charset val="128"/>
      </rPr>
      <t>取扱製品
強み</t>
    </r>
    <rPh sb="0" eb="2">
      <t>トリアツカ</t>
    </rPh>
    <rPh sb="2" eb="4">
      <t>セイヒン</t>
    </rPh>
    <rPh sb="5" eb="6">
      <t>ツヨ</t>
    </rPh>
    <phoneticPr fontId="2"/>
  </si>
  <si>
    <r>
      <rPr>
        <sz val="9"/>
        <rFont val="ＭＳ 明朝"/>
        <family val="1"/>
        <charset val="128"/>
      </rPr>
      <t>氏名</t>
    </r>
    <rPh sb="0" eb="2">
      <t>シメイ</t>
    </rPh>
    <phoneticPr fontId="2"/>
  </si>
  <si>
    <r>
      <rPr>
        <sz val="9"/>
        <rFont val="ＭＳ 明朝"/>
        <family val="1"/>
        <charset val="128"/>
      </rPr>
      <t>職業</t>
    </r>
    <rPh sb="0" eb="2">
      <t>ショクギョウ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</si>
  <si>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</si>
  <si>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</si>
  <si>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</si>
  <si>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</si>
  <si>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</si>
  <si>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</si>
  <si>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</si>
  <si>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</si>
  <si>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</si>
  <si>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</si>
  <si>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</si>
  <si>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■「開発の実施方法（助成事業期間中の実施方法、完了後の本格開発における実施方法）」を記入する必要があります。</t>
    </r>
    <rPh sb="2" eb="4">
      <t>カイハツ</t>
    </rPh>
    <rPh sb="5" eb="7">
      <t>ジッシ</t>
    </rPh>
    <rPh sb="7" eb="9">
      <t>ホウホウ</t>
    </rPh>
    <rPh sb="10" eb="12">
      <t>ジョセイ</t>
    </rPh>
    <rPh sb="12" eb="14">
      <t>ジギョウ</t>
    </rPh>
    <rPh sb="14" eb="16">
      <t>キカン</t>
    </rPh>
    <rPh sb="16" eb="17">
      <t>ナカ</t>
    </rPh>
    <rPh sb="18" eb="20">
      <t>ジッシ</t>
    </rPh>
    <rPh sb="20" eb="22">
      <t>ホウホウ</t>
    </rPh>
    <rPh sb="23" eb="25">
      <t>カンリョウ</t>
    </rPh>
    <rPh sb="25" eb="26">
      <t>アト</t>
    </rPh>
    <rPh sb="27" eb="29">
      <t>ホンカク</t>
    </rPh>
    <rPh sb="29" eb="31">
      <t>カイハツ</t>
    </rPh>
    <rPh sb="35" eb="37">
      <t>ジッシ</t>
    </rPh>
    <rPh sb="37" eb="39">
      <t>ホウホウ</t>
    </rPh>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</si>
  <si>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</si>
  <si>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8"/>
        <color theme="0" tint="-0.499984740745262"/>
        <rFont val="ＭＳ ゴシック"/>
        <family val="3"/>
        <charset val="128"/>
      </rPr>
      <t>■「販売戦略（対象市場、販売先、販路開拓や販売方法、価格設定）」を記入する必要があります。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キニュウ</t>
    </rPh>
    <rPh sb="37" eb="39">
      <t>ヒツヨウ</t>
    </rPh>
    <rPh sb="38" eb="39">
      <t>ヨウ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</si>
  <si>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開発段階に応じて期を設定できます（期の期間は</t>
    </r>
    <r>
      <rPr>
        <sz val="8"/>
        <color theme="0" tint="-0.499984740745262"/>
        <rFont val="Times New Roman"/>
        <family val="1"/>
      </rPr>
      <t>1</t>
    </r>
    <r>
      <rPr>
        <sz val="8"/>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</si>
  <si>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</si>
  <si>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</si>
  <si>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</si>
  <si>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t>事前ヒアリング　</t>
    <rPh sb="0" eb="2">
      <t>ジゼン</t>
    </rPh>
    <phoneticPr fontId="2"/>
  </si>
  <si>
    <r>
      <rPr>
        <b/>
        <sz val="12"/>
        <color theme="1"/>
        <rFont val="游ゴシック"/>
        <family val="3"/>
        <charset val="128"/>
      </rPr>
      <t>［ものづくり企業による開発着手支援助成金（上限</t>
    </r>
    <r>
      <rPr>
        <sz val="12"/>
        <color theme="1"/>
        <rFont val="Arial"/>
        <family val="2"/>
      </rPr>
      <t>500</t>
    </r>
    <r>
      <rPr>
        <b/>
        <sz val="12"/>
        <color theme="1"/>
        <rFont val="游ゴシック"/>
        <family val="3"/>
        <charset val="128"/>
      </rPr>
      <t>万円）の申請］</t>
    </r>
    <r>
      <rPr>
        <b/>
        <sz val="11"/>
        <color theme="1"/>
        <rFont val="Times New Roman"/>
        <family val="1"/>
      </rPr>
      <t xml:space="preserve">
</t>
    </r>
    <r>
      <rPr>
        <b/>
        <sz val="9"/>
        <color theme="1"/>
        <rFont val="游ゴシック"/>
        <family val="3"/>
        <charset val="128"/>
      </rPr>
      <t>ピンク色のセルに情報を入力してください。注意事項がオレンジ色の文字で表示されることがあります。</t>
    </r>
    <rPh sb="6" eb="8">
      <t>キギョウ</t>
    </rPh>
    <rPh sb="11" eb="13">
      <t>カイハツ</t>
    </rPh>
    <rPh sb="13" eb="15">
      <t>チャクシュ</t>
    </rPh>
    <rPh sb="15" eb="17">
      <t>シエン</t>
    </rPh>
    <rPh sb="17" eb="20">
      <t>ジョセイキン</t>
    </rPh>
    <rPh sb="21" eb="23">
      <t>ジョウゲン</t>
    </rPh>
    <rPh sb="26" eb="28">
      <t>マンエン</t>
    </rPh>
    <rPh sb="30" eb="32">
      <t>シンセイ</t>
    </rPh>
    <rPh sb="37" eb="38">
      <t>イロ</t>
    </rPh>
    <rPh sb="42" eb="44">
      <t>ジョウホウ</t>
    </rPh>
    <rPh sb="45" eb="47">
      <t>ニュウリョク</t>
    </rPh>
    <rPh sb="54" eb="56">
      <t>チュウイ</t>
    </rPh>
    <rPh sb="56" eb="58">
      <t>ジコウ</t>
    </rPh>
    <rPh sb="63" eb="64">
      <t>イロ</t>
    </rPh>
    <rPh sb="65" eb="67">
      <t>モジ</t>
    </rPh>
    <rPh sb="68" eb="70">
      <t>ヒョウジ</t>
    </rPh>
    <phoneticPr fontId="2"/>
  </si>
  <si>
    <t>（　　　　　　　　　　　　　　　　　　　　　　　　　　　　　　　）</t>
  </si>
  <si>
    <t>AI機器</t>
    <rPh sb="2" eb="4">
      <t>キキ</t>
    </rPh>
    <phoneticPr fontId="2"/>
  </si>
  <si>
    <t>はい</t>
    <phoneticPr fontId="2"/>
  </si>
  <si>
    <t>いいえ</t>
    <phoneticPr fontId="2"/>
  </si>
  <si>
    <r>
      <t>AI</t>
    </r>
    <r>
      <rPr>
        <sz val="9"/>
        <rFont val="ＭＳ Ｐ明朝"/>
        <family val="1"/>
        <charset val="128"/>
      </rPr>
      <t>医療機器に該当</t>
    </r>
    <phoneticPr fontId="2"/>
  </si>
  <si>
    <t>■　申請時には、「社内の開発体制図（組織図）」と「開発の実施体制図（連携先との相関図）」を提出する必要があります。</t>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</si>
  <si>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t>■「自社の開発体制（氏名や役割）」「連携相手以外の連携先（名称や役割）」を記入する必要があります。</t>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</si>
  <si>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t>選択してください</t>
  </si>
  <si>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開始日は令和</t>
    </r>
    <r>
      <rPr>
        <sz val="8"/>
        <color theme="0" tint="-0.499984740745262"/>
        <rFont val="Times New Roman"/>
        <family val="1"/>
      </rPr>
      <t>8</t>
    </r>
    <r>
      <rPr>
        <sz val="8"/>
        <color theme="0" tint="-0.499984740745262"/>
        <rFont val="ＭＳ ゴシック"/>
        <family val="3"/>
        <charset val="128"/>
      </rPr>
      <t>年</t>
    </r>
    <r>
      <rPr>
        <sz val="8"/>
        <color theme="0" tint="-0.499984740745262"/>
        <rFont val="Times New Roman"/>
        <family val="1"/>
      </rPr>
      <t>3</t>
    </r>
    <r>
      <rPr>
        <sz val="8"/>
        <color theme="0" tint="-0.499984740745262"/>
        <rFont val="ＭＳ ゴシック"/>
        <family val="3"/>
        <charset val="128"/>
      </rPr>
      <t>月</t>
    </r>
    <r>
      <rPr>
        <sz val="8"/>
        <color theme="0" tint="-0.499984740745262"/>
        <rFont val="Times New Roman"/>
        <family val="1"/>
      </rPr>
      <t>1</t>
    </r>
    <r>
      <rPr>
        <sz val="8"/>
        <color theme="0" tint="-0.499984740745262"/>
        <rFont val="ＭＳ ゴシック"/>
        <family val="3"/>
        <charset val="128"/>
      </rPr>
      <t>日（全員共通）、終了日は「令和●年●月●日」とご記入ください。期間は自動で計算されます。</t>
    </r>
    <rPh sb="21" eb="24">
      <t>シュウリョウビ</t>
    </rPh>
    <rPh sb="26" eb="28">
      <t>レイワ</t>
    </rPh>
    <rPh sb="29" eb="30">
      <t>ネン</t>
    </rPh>
    <rPh sb="31" eb="32">
      <t>ガツ</t>
    </rPh>
    <rPh sb="33" eb="34">
      <t>ニチ</t>
    </rPh>
    <rPh sb="37" eb="39">
      <t>キニュウ</t>
    </rPh>
    <rPh sb="44" eb="46">
      <t>キカン</t>
    </rPh>
    <rPh sb="47" eb="49">
      <t>ジドウ</t>
    </rPh>
    <rPh sb="50" eb="52">
      <t>ケイサン</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</si>
  <si>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実施期間は貴社で設定できます。最長で</t>
    </r>
    <r>
      <rPr>
        <sz val="8"/>
        <color theme="0" tint="-0.499984740745262"/>
        <rFont val="Times New Roman"/>
        <family val="1"/>
      </rPr>
      <t>1</t>
    </r>
    <r>
      <rPr>
        <sz val="8"/>
        <color theme="0" tint="-0.499984740745262"/>
        <rFont val="ＭＳ ゴシック"/>
        <family val="3"/>
        <charset val="128"/>
      </rPr>
      <t>年間（令和</t>
    </r>
    <r>
      <rPr>
        <sz val="8"/>
        <color theme="0" tint="-0.499984740745262"/>
        <rFont val="Times New Roman"/>
        <family val="1"/>
      </rPr>
      <t>9</t>
    </r>
    <r>
      <rPr>
        <sz val="8"/>
        <color theme="0" tint="-0.499984740745262"/>
        <rFont val="ＭＳ ゴシック"/>
        <family val="3"/>
        <charset val="128"/>
      </rPr>
      <t>年</t>
    </r>
    <r>
      <rPr>
        <sz val="8"/>
        <color theme="0" tint="-0.499984740745262"/>
        <rFont val="Times New Roman"/>
        <family val="1"/>
      </rPr>
      <t>2</t>
    </r>
    <r>
      <rPr>
        <sz val="8"/>
        <color theme="0" tint="-0.499984740745262"/>
        <rFont val="ＭＳ ゴシック"/>
        <family val="3"/>
        <charset val="128"/>
      </rPr>
      <t>月</t>
    </r>
    <r>
      <rPr>
        <sz val="8"/>
        <color theme="0" tint="-0.499984740745262"/>
        <rFont val="Times New Roman"/>
        <family val="1"/>
      </rPr>
      <t>28</t>
    </r>
    <r>
      <rPr>
        <sz val="8"/>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7" eb="28">
      <t>ネン</t>
    </rPh>
    <rPh sb="29" eb="30">
      <t>ガツ</t>
    </rPh>
    <rPh sb="32" eb="33">
      <t>ニチ</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</si>
  <si>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rPh sb="38" eb="40">
      <t>バアイ</t>
    </rPh>
    <rPh sb="41" eb="42">
      <t>ノゾ</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</si>
  <si>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</si>
  <si>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</si>
  <si>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</si>
  <si>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</si>
  <si>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</si>
  <si>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</si>
  <si>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</si>
  <si>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</si>
  <si>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</si>
  <si>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</si>
  <si>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</si>
  <si>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</si>
  <si>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</si>
  <si>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</si>
  <si>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</si>
  <si>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</si>
  <si>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</si>
  <si>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</si>
  <si>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</si>
  <si>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</si>
  <si>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</si>
  <si>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</si>
  <si>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</si>
  <si>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</si>
  <si>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</si>
  <si>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</si>
  <si>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</si>
  <si>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</si>
  <si>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</si>
  <si>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</si>
  <si>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</si>
  <si>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</si>
  <si>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</si>
  <si>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</si>
  <si>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</si>
  <si>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</si>
  <si>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</si>
  <si>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</si>
  <si>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</si>
  <si>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</si>
  <si>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</si>
  <si>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</si>
  <si>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</si>
  <si>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</si>
  <si>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</si>
  <si>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</si>
  <si>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</si>
  <si>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t>１　利用目的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</si>
  <si>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</si>
  <si>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</si>
  <si>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</si>
  <si>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</si>
  <si>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t>　　東京都によるデータ収集に関する同意につき、ご理解ご協力のほど、</t>
    <phoneticPr fontId="2"/>
  </si>
  <si>
    <t>　　　よろしくお願いいたします。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</si>
  <si>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</si>
  <si>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</si>
  <si>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</si>
  <si>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</si>
  <si>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</si>
  <si>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t>（３）他の公的な助成金等（助成金・補助金）の利用状況</t>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</si>
  <si>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b/>
        <sz val="11"/>
        <rFont val="Arial"/>
        <family val="2"/>
      </rPr>
      <t xml:space="preserve">4. </t>
    </r>
    <r>
      <rPr>
        <b/>
        <sz val="11"/>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</si>
  <si>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11"/>
        <rFont val="Arial"/>
        <family val="2"/>
      </rPr>
      <t xml:space="preserve">5. </t>
    </r>
    <r>
      <rPr>
        <b/>
        <sz val="11"/>
        <rFont val="游ゴシック"/>
        <family val="3"/>
        <charset val="128"/>
        <scheme val="minor"/>
      </rPr>
      <t>開発ニーズの確認</t>
    </r>
    <rPh sb="3" eb="5">
      <t>カイハツ</t>
    </rPh>
    <rPh sb="9" eb="11">
      <t>カクニン</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</si>
  <si>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</si>
  <si>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</si>
  <si>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8. </t>
    </r>
    <r>
      <rPr>
        <b/>
        <sz val="11"/>
        <rFont val="游ゴシック"/>
        <family val="3"/>
        <charset val="128"/>
        <scheme val="minor"/>
      </rPr>
      <t>事業化を見据えた検討事項【申請時に記入：申請までにご検討ください】</t>
    </r>
    <rPh sb="3" eb="6">
      <t>ジギョウカ</t>
    </rPh>
    <rPh sb="7" eb="9">
      <t>ミス</t>
    </rPh>
    <rPh sb="11" eb="13">
      <t>ケントウ</t>
    </rPh>
    <rPh sb="13" eb="15">
      <t>ジコウ</t>
    </rPh>
    <rPh sb="16" eb="18">
      <t>シンセイ</t>
    </rPh>
    <rPh sb="18" eb="19">
      <t>ジ</t>
    </rPh>
    <rPh sb="20" eb="22">
      <t>キニュウ</t>
    </rPh>
    <rPh sb="23" eb="25">
      <t>シンセイ</t>
    </rPh>
    <rPh sb="29" eb="31">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</si>
  <si>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</si>
  <si>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1"/>
        <color theme="1"/>
        <rFont val="Arial"/>
        <family val="2"/>
      </rPr>
      <t xml:space="preserve">3. </t>
    </r>
    <r>
      <rPr>
        <b/>
        <sz val="11"/>
        <color theme="1"/>
        <rFont val="游ゴシック"/>
        <family val="3"/>
        <charset val="128"/>
        <scheme val="minor"/>
      </rPr>
      <t>連携体構成企業</t>
    </r>
    <rPh sb="3" eb="5">
      <t>レンケイ</t>
    </rPh>
    <rPh sb="5" eb="6">
      <t>タイ</t>
    </rPh>
    <rPh sb="6" eb="8">
      <t>コウセイ</t>
    </rPh>
    <rPh sb="8" eb="10">
      <t>キギョウ</t>
    </rPh>
    <phoneticPr fontId="2"/>
  </si>
  <si>
    <r>
      <rPr>
        <b/>
        <sz val="11"/>
        <color theme="1"/>
        <rFont val="Arial"/>
        <family val="2"/>
      </rPr>
      <t xml:space="preserve">2. </t>
    </r>
    <r>
      <rPr>
        <b/>
        <sz val="11"/>
        <color theme="1"/>
        <rFont val="游ゴシック"/>
        <family val="3"/>
        <charset val="128"/>
        <scheme val="minor"/>
      </rPr>
      <t>申請者情報</t>
    </r>
    <rPh sb="3" eb="6">
      <t>シンセイシャ</t>
    </rPh>
    <rPh sb="6" eb="8">
      <t>ジョウホウ</t>
    </rPh>
    <phoneticPr fontId="2"/>
  </si>
  <si>
    <r>
      <rPr>
        <b/>
        <sz val="11"/>
        <color theme="1"/>
        <rFont val="Arial"/>
        <family val="2"/>
      </rPr>
      <t xml:space="preserve">1. </t>
    </r>
    <r>
      <rPr>
        <b/>
        <sz val="11"/>
        <color theme="1"/>
        <rFont val="游ゴシック"/>
        <family val="3"/>
        <charset val="128"/>
        <scheme val="minor"/>
      </rPr>
      <t>申請概要</t>
    </r>
    <rPh sb="3" eb="5">
      <t>シンセイ</t>
    </rPh>
    <rPh sb="5" eb="7">
      <t>ガイヨウ</t>
    </rPh>
    <phoneticPr fontId="2"/>
  </si>
  <si>
    <r>
      <rPr>
        <b/>
        <sz val="10"/>
        <color theme="1"/>
        <rFont val="ＭＳ 明朝"/>
        <family val="1"/>
        <charset val="128"/>
      </rPr>
      <t>（１）研究開発の実施体制</t>
    </r>
    <rPh sb="3" eb="5">
      <t>ケンキュウ</t>
    </rPh>
    <rPh sb="5" eb="7">
      <t>カイハツ</t>
    </rPh>
    <rPh sb="8" eb="10">
      <t>ジッシ</t>
    </rPh>
    <rPh sb="10" eb="12">
      <t>タイセイ</t>
    </rPh>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</si>
  <si>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</si>
  <si>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</si>
  <si>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</si>
  <si>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</si>
  <si>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color theme="1"/>
        <rFont val="ＭＳ 明朝"/>
        <family val="1"/>
        <charset val="128"/>
      </rPr>
      <t>（５）対面受付の希望日</t>
    </r>
    <rPh sb="3" eb="5">
      <t>タイメン</t>
    </rPh>
    <rPh sb="5" eb="7">
      <t>ウケツケ</t>
    </rPh>
    <rPh sb="8" eb="10">
      <t>キボウ</t>
    </rPh>
    <rPh sb="10" eb="11">
      <t>ヒ</t>
    </rPh>
    <phoneticPr fontId="2"/>
  </si>
  <si>
    <r>
      <rPr>
        <b/>
        <sz val="10"/>
        <color theme="1"/>
        <rFont val="ＭＳ 明朝"/>
        <family val="1"/>
        <charset val="128"/>
      </rPr>
      <t>（２）申請テーマ（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</si>
  <si>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（３）開発品の分類等</t>
    </r>
    <rPh sb="3" eb="5">
      <t>カイハツ</t>
    </rPh>
    <rPh sb="5" eb="6">
      <t>ヒン</t>
    </rPh>
    <rPh sb="7" eb="9">
      <t>ブンルイ</t>
    </rPh>
    <rPh sb="9" eb="10">
      <t>ナド</t>
    </rPh>
    <phoneticPr fontId="2"/>
  </si>
  <si>
    <r>
      <rPr>
        <b/>
        <sz val="10"/>
        <color theme="1"/>
        <rFont val="ＭＳ 明朝"/>
        <family val="1"/>
        <charset val="128"/>
      </rPr>
      <t>（４）開発の有用性【申請時に記入：申請までにご検討ください】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</si>
  <si>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（６）助成金対象経費（申請を予定している経費に○を付けてください）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</si>
  <si>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</si>
  <si>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</si>
  <si>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</si>
  <si>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（１）主たる開発を担う都内ものづくり企業（貴社の情報をご記入ください）</t>
    </r>
    <rPh sb="3" eb="4">
      <t>シュ</t>
    </rPh>
    <rPh sb="6" eb="8">
      <t>カイハツ</t>
    </rPh>
    <rPh sb="9" eb="10">
      <t>ニナ</t>
    </rPh>
    <rPh sb="11" eb="13">
      <t>トナイ</t>
    </rPh>
    <rPh sb="18" eb="20">
      <t>キギョウジョセイキン</t>
    </rPh>
    <rPh sb="21" eb="23">
      <t>キシャ</t>
    </rPh>
    <rPh sb="24" eb="26">
      <t>ジョウホウ</t>
    </rPh>
    <rPh sb="28" eb="30">
      <t>キニュウ</t>
    </rPh>
    <phoneticPr fontId="2"/>
  </si>
  <si>
    <r>
      <rPr>
        <b/>
        <sz val="10"/>
        <color theme="1"/>
        <rFont val="ＭＳ 明朝"/>
        <family val="1"/>
        <charset val="128"/>
      </rPr>
      <t>（２）販路開拓を担う医療機器製販企業</t>
    </r>
    <phoneticPr fontId="2"/>
  </si>
  <si>
    <r>
      <rPr>
        <b/>
        <sz val="10"/>
        <color theme="1"/>
        <rFont val="ＭＳ 明朝"/>
        <family val="1"/>
        <charset val="128"/>
      </rPr>
      <t>（１）臨床ニーズの確認</t>
    </r>
    <rPh sb="3" eb="5">
      <t>リンショウ</t>
    </rPh>
    <rPh sb="9" eb="11">
      <t>カクニン</t>
    </rPh>
    <phoneticPr fontId="2"/>
  </si>
  <si>
    <r>
      <rPr>
        <b/>
        <sz val="10"/>
        <color theme="1"/>
        <rFont val="ＭＳ 明朝"/>
        <family val="1"/>
        <charset val="128"/>
      </rPr>
      <t>（１）先行技術調査</t>
    </r>
    <rPh sb="3" eb="5">
      <t>センコウ</t>
    </rPh>
    <rPh sb="5" eb="7">
      <t>ギジュツ</t>
    </rPh>
    <rPh sb="7" eb="9">
      <t>チョウサ</t>
    </rPh>
    <phoneticPr fontId="2"/>
  </si>
  <si>
    <r>
      <rPr>
        <b/>
        <sz val="10"/>
        <color theme="1"/>
        <rFont val="ＭＳ 明朝"/>
        <family val="1"/>
        <charset val="128"/>
      </rPr>
      <t>（５）助成金交付申請額</t>
    </r>
    <r>
      <rPr>
        <b/>
        <sz val="9"/>
        <color theme="1"/>
        <rFont val="ＭＳ 明朝"/>
        <family val="1"/>
        <charset val="128"/>
      </rPr>
      <t>（上限</t>
    </r>
    <r>
      <rPr>
        <b/>
        <sz val="9"/>
        <color theme="1"/>
        <rFont val="Times New Roman"/>
        <family val="1"/>
      </rPr>
      <t>5,000</t>
    </r>
    <r>
      <rPr>
        <b/>
        <sz val="9"/>
        <color theme="1"/>
        <rFont val="ＭＳ 明朝"/>
        <family val="1"/>
        <charset val="128"/>
      </rPr>
      <t>千円）</t>
    </r>
    <rPh sb="3" eb="6">
      <t>ジョセイキン</t>
    </rPh>
    <rPh sb="6" eb="8">
      <t>コウフ</t>
    </rPh>
    <rPh sb="8" eb="11">
      <t>シンセイガク</t>
    </rPh>
    <rPh sb="12" eb="14">
      <t>ジョウゲン</t>
    </rPh>
    <rPh sb="19" eb="20">
      <t>チ</t>
    </rPh>
    <rPh sb="20" eb="21">
      <t>エン</t>
    </rPh>
    <phoneticPr fontId="2"/>
  </si>
  <si>
    <t>申請者名称</t>
    <rPh sb="0" eb="3">
      <t>シンセイシャ</t>
    </rPh>
    <rPh sb="3" eb="5">
      <t>メイショウ</t>
    </rPh>
    <phoneticPr fontId="2"/>
  </si>
  <si>
    <t>9月17日（水）</t>
    <rPh sb="1" eb="2">
      <t>ガツ</t>
    </rPh>
    <rPh sb="4" eb="5">
      <t>ニチ</t>
    </rPh>
    <rPh sb="6" eb="7">
      <t>スイ</t>
    </rPh>
    <phoneticPr fontId="2"/>
  </si>
  <si>
    <t>9月18日（木）</t>
    <rPh sb="1" eb="2">
      <t>ガツ</t>
    </rPh>
    <rPh sb="4" eb="5">
      <t>ニチ</t>
    </rPh>
    <rPh sb="6" eb="7">
      <t>モク</t>
    </rPh>
    <phoneticPr fontId="2"/>
  </si>
  <si>
    <t>9月19日（金）</t>
    <rPh sb="1" eb="2">
      <t>ガツ</t>
    </rPh>
    <rPh sb="4" eb="5">
      <t>ニチ</t>
    </rPh>
    <rPh sb="6" eb="7">
      <t>キン</t>
    </rPh>
    <phoneticPr fontId="2"/>
  </si>
  <si>
    <t>9月22日（月）</t>
    <rPh sb="1" eb="2">
      <t>ガツ</t>
    </rPh>
    <rPh sb="4" eb="5">
      <t>ニチ</t>
    </rPh>
    <rPh sb="6" eb="7">
      <t>ツキ</t>
    </rPh>
    <phoneticPr fontId="2"/>
  </si>
  <si>
    <t>11月12日（水）</t>
    <rPh sb="2" eb="3">
      <t>ガツ</t>
    </rPh>
    <rPh sb="5" eb="6">
      <t>ニチ</t>
    </rPh>
    <rPh sb="7" eb="8">
      <t>スイ</t>
    </rPh>
    <phoneticPr fontId="2"/>
  </si>
  <si>
    <t>11月13日（木）</t>
    <rPh sb="2" eb="3">
      <t>ガツ</t>
    </rPh>
    <rPh sb="5" eb="6">
      <t>ニチ</t>
    </rPh>
    <rPh sb="7" eb="8">
      <t>モク</t>
    </rPh>
    <phoneticPr fontId="2"/>
  </si>
  <si>
    <t>11月14日（金）</t>
    <rPh sb="2" eb="3">
      <t>ガツ</t>
    </rPh>
    <rPh sb="5" eb="6">
      <t>ニチ</t>
    </rPh>
    <rPh sb="7" eb="8">
      <t>キン</t>
    </rPh>
    <phoneticPr fontId="2"/>
  </si>
  <si>
    <t>11月17日（月）</t>
    <rPh sb="2" eb="3">
      <t>ガツ</t>
    </rPh>
    <rPh sb="5" eb="6">
      <t>ニチ</t>
    </rPh>
    <rPh sb="7" eb="8">
      <t>ツキ</t>
    </rPh>
    <phoneticPr fontId="2"/>
  </si>
  <si>
    <t>11月18日（火）</t>
    <rPh sb="2" eb="3">
      <t>ガツ</t>
    </rPh>
    <rPh sb="5" eb="6">
      <t>ニチ</t>
    </rPh>
    <rPh sb="7" eb="8">
      <t>ヒ</t>
    </rPh>
    <phoneticPr fontId="2"/>
  </si>
  <si>
    <t>申請書提出期限は10月7日(火)</t>
    <rPh sb="0" eb="3">
      <t>シンセイショ</t>
    </rPh>
    <rPh sb="3" eb="5">
      <t>テイシュツ</t>
    </rPh>
    <rPh sb="5" eb="7">
      <t>キゲン</t>
    </rPh>
    <rPh sb="10" eb="11">
      <t>ガツ</t>
    </rPh>
    <rPh sb="12" eb="13">
      <t>ニチ</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</si>
</sst>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sz val="8"/>
      <color theme="0" tint="-0.499984740745262"/>
      <name val="ＭＳ ゴシック"/>
      <family val="3"/>
      <charset val="128"/>
    </font>
    <font>
      <sz val="7"/>
      <color theme="9" tint="-0.499984740745262"/>
      <name val="ＭＳ ゴシック"/>
      <family val="3"/>
      <charset val="128"/>
    </font>
    <font>
      <sz val="8.5"/>
      <color theme="1"/>
      <name val="ＭＳ 明朝"/>
      <family val="1"/>
      <charset val="128"/>
    </font>
    <font>
      <sz val="8.5"/>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sz val="8"/>
      <color theme="5"/>
      <name val="Times New Roman"/>
      <family val="1"/>
    </font>
    <font>
      <sz val="9"/>
      <name val="Times New Roman"/>
      <family val="1"/>
    </font>
    <font>
      <sz val="8.5"/>
      <name val="Times New Roman"/>
      <family val="1"/>
    </font>
    <font>
      <sz val="8.5"/>
      <color theme="1"/>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7"/>
      <color theme="9" tint="-0.499984740745262"/>
      <name val="Times New Roman"/>
      <family val="1"/>
    </font>
    <font>
      <sz val="8"/>
      <color theme="9" tint="-0.499984740745262"/>
      <name val="Times New Roman"/>
      <family val="1"/>
    </font>
    <font>
      <b/>
      <sz val="9"/>
      <color rgb="FFFF0000"/>
      <name val="Times New Roman"/>
      <family val="1"/>
    </font>
    <font>
      <sz val="8"/>
      <color theme="0"/>
      <name val="Times New Roman"/>
      <family val="1"/>
    </font>
    <font>
      <sz val="8"/>
      <color rgb="FFFF0000"/>
      <name val="Times New Roman"/>
      <family val="1"/>
    </font>
    <font>
      <sz val="7"/>
      <name val="Times New Roman"/>
      <family val="1"/>
    </font>
    <font>
      <sz val="7"/>
      <color theme="5"/>
      <name val="Times New Roman"/>
      <family val="1"/>
    </font>
    <font>
      <sz val="10.5"/>
      <color rgb="FFFF0000"/>
      <name val="Times New Roman"/>
      <family val="1"/>
    </font>
    <font>
      <sz val="9"/>
      <color theme="1" tint="0.34998626667073579"/>
      <name val="Times New Roman"/>
      <family val="1"/>
    </font>
    <font>
      <b/>
      <sz val="10.5"/>
      <name val="Times New Roman"/>
      <family val="1"/>
    </font>
    <font>
      <sz val="10.5"/>
      <name val="Times New Roman"/>
      <family val="1"/>
    </font>
    <font>
      <b/>
      <sz val="9"/>
      <color theme="1"/>
      <name val="游ゴシック"/>
      <family val="3"/>
      <charset val="128"/>
      <scheme val="minor"/>
    </font>
    <font>
      <sz val="12"/>
      <color theme="1"/>
      <name val="Arial"/>
      <family val="2"/>
    </font>
    <font>
      <sz val="9"/>
      <color theme="1"/>
      <name val="ＭＳ Ｐ明朝"/>
      <family val="1"/>
      <charset val="128"/>
    </font>
    <font>
      <sz val="9"/>
      <color rgb="FF000000"/>
      <name val="Meiryo UI"/>
      <family val="3"/>
      <charset val="128"/>
    </font>
    <font>
      <b/>
      <sz val="9"/>
      <name val="ＭＳ Ｐ明朝"/>
      <family val="1"/>
      <charset val="128"/>
    </font>
    <font>
      <sz val="9"/>
      <name val="游ゴシック"/>
      <family val="2"/>
      <charset val="128"/>
      <scheme val="minor"/>
    </font>
    <font>
      <sz val="9"/>
      <name val="ＭＳ Ｐ明朝"/>
      <family val="1"/>
      <charset val="128"/>
    </font>
    <font>
      <sz val="8"/>
      <color theme="0" tint="-0.499984740745262"/>
      <name val="ＭＳ Ｐゴシック"/>
      <family val="3"/>
      <charset val="128"/>
    </font>
    <font>
      <sz val="10.5"/>
      <color theme="1"/>
      <name val="BIZ UDPゴシック"/>
      <family val="3"/>
      <charset val="128"/>
    </font>
    <font>
      <sz val="12"/>
      <color theme="1"/>
      <name val="BIZ UDPゴシック"/>
      <family val="3"/>
      <charset val="128"/>
    </font>
    <font>
      <sz val="10.5"/>
      <color theme="1"/>
      <name val="BIZ UDゴシック"/>
      <family val="3"/>
      <charset val="128"/>
    </font>
    <font>
      <sz val="11"/>
      <color theme="10"/>
      <name val="游ゴシック"/>
      <family val="2"/>
      <charset val="128"/>
      <scheme val="minor"/>
    </font>
    <font>
      <sz val="11"/>
      <color theme="1"/>
      <name val="BIZ UDPゴシック"/>
      <family val="3"/>
      <charset val="128"/>
    </font>
    <font>
      <b/>
      <sz val="11"/>
      <name val="Times New Roman"/>
      <family val="1"/>
    </font>
    <font>
      <b/>
      <sz val="11"/>
      <name val="Arial"/>
      <family val="2"/>
    </font>
    <font>
      <b/>
      <sz val="11"/>
      <name val="游ゴシック"/>
      <family val="3"/>
      <charset val="128"/>
      <scheme val="minor"/>
    </font>
    <font>
      <b/>
      <sz val="10"/>
      <color theme="1"/>
      <name val="Times New Roman"/>
      <family val="1"/>
    </font>
    <font>
      <b/>
      <sz val="11"/>
      <color theme="1"/>
      <name val="Arial"/>
      <family val="2"/>
    </font>
    <font>
      <b/>
      <sz val="11"/>
      <color theme="1"/>
      <name val="游ゴシック"/>
      <family val="3"/>
      <charset val="128"/>
      <scheme val="minor"/>
    </font>
    <font>
      <b/>
      <sz val="10"/>
      <color theme="1"/>
      <name val="ＭＳ 明朝"/>
      <family val="1"/>
      <charset val="128"/>
    </font>
    <font>
      <b/>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99FF"/>
        <bgColor indexed="64"/>
      </patternFill>
    </fill>
  </fills>
  <borders count="4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cellStyleXfs>
  <cellXfs count="327">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9" fillId="2" borderId="0" xfId="0" applyFont="1" applyFill="1" applyBorder="1" applyProtection="1">
      <alignment vertical="center"/>
    </xf>
    <xf numFmtId="0" fontId="23" fillId="2" borderId="0" xfId="0" applyFont="1" applyFill="1" applyBorder="1" applyProtection="1">
      <alignment vertical="center"/>
    </xf>
    <xf numFmtId="0" fontId="23" fillId="2" borderId="10" xfId="0" applyFont="1" applyFill="1" applyBorder="1" applyProtection="1">
      <alignment vertical="center"/>
    </xf>
    <xf numFmtId="0" fontId="31" fillId="2" borderId="0" xfId="0" applyFont="1" applyFill="1" applyBorder="1" applyProtection="1">
      <alignment vertical="center"/>
    </xf>
    <xf numFmtId="0" fontId="28" fillId="2" borderId="0" xfId="0" applyFont="1" applyFill="1" applyBorder="1" applyProtection="1">
      <alignment vertical="center"/>
    </xf>
    <xf numFmtId="0" fontId="32"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24" fillId="2" borderId="0" xfId="0" applyFont="1" applyFill="1" applyBorder="1" applyProtection="1">
      <alignment vertical="center"/>
    </xf>
    <xf numFmtId="0" fontId="23" fillId="2" borderId="0" xfId="0" applyFont="1" applyFill="1" applyBorder="1" applyAlignment="1" applyProtection="1">
      <alignment vertical="center"/>
    </xf>
    <xf numFmtId="0" fontId="32" fillId="2" borderId="0" xfId="0" applyFont="1" applyFill="1" applyBorder="1" applyAlignment="1" applyProtection="1">
      <alignment vertical="center" shrinkToFit="1"/>
    </xf>
    <xf numFmtId="0" fontId="40" fillId="2" borderId="0" xfId="0" applyFont="1" applyFill="1" applyBorder="1" applyProtection="1">
      <alignment vertical="center"/>
    </xf>
    <xf numFmtId="0" fontId="42" fillId="2" borderId="0" xfId="0" applyFont="1" applyFill="1" applyBorder="1" applyAlignment="1" applyProtection="1">
      <alignment horizontal="left" vertical="center"/>
    </xf>
    <xf numFmtId="0" fontId="45" fillId="2" borderId="0" xfId="0" applyFont="1" applyFill="1" applyBorder="1" applyAlignment="1" applyProtection="1">
      <alignment vertical="center"/>
    </xf>
    <xf numFmtId="0" fontId="24" fillId="2" borderId="10" xfId="0" applyFont="1" applyFill="1" applyBorder="1" applyAlignment="1" applyProtection="1">
      <alignment vertical="center"/>
    </xf>
    <xf numFmtId="0" fontId="46"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47" fillId="2" borderId="0" xfId="0" applyNumberFormat="1" applyFont="1" applyFill="1" applyBorder="1" applyProtection="1">
      <alignment vertical="center"/>
    </xf>
    <xf numFmtId="0" fontId="48" fillId="2" borderId="0" xfId="0" applyNumberFormat="1" applyFont="1" applyFill="1" applyBorder="1" applyProtection="1">
      <alignment vertical="center"/>
    </xf>
    <xf numFmtId="0" fontId="32" fillId="2" borderId="0" xfId="0" applyNumberFormat="1" applyFont="1" applyFill="1" applyBorder="1" applyProtection="1">
      <alignment vertical="center"/>
    </xf>
    <xf numFmtId="0" fontId="40" fillId="2" borderId="0" xfId="0" applyNumberFormat="1" applyFont="1" applyFill="1" applyBorder="1" applyProtection="1">
      <alignment vertical="center"/>
    </xf>
    <xf numFmtId="0" fontId="23" fillId="2" borderId="10" xfId="0" applyFont="1" applyFill="1" applyBorder="1" applyAlignment="1" applyProtection="1">
      <alignment vertical="center" shrinkToFit="1"/>
    </xf>
    <xf numFmtId="0" fontId="23" fillId="2" borderId="0" xfId="0" applyFont="1" applyFill="1" applyBorder="1" applyAlignment="1" applyProtection="1">
      <alignment vertical="center" shrinkToFit="1"/>
    </xf>
    <xf numFmtId="0" fontId="51" fillId="2" borderId="0" xfId="0" applyFont="1" applyFill="1" applyBorder="1" applyAlignment="1" applyProtection="1">
      <alignment vertical="center"/>
    </xf>
    <xf numFmtId="0" fontId="24" fillId="2" borderId="0" xfId="0" applyFont="1" applyFill="1" applyBorder="1" applyAlignment="1" applyProtection="1">
      <alignment horizontal="center" vertical="center" wrapText="1"/>
    </xf>
    <xf numFmtId="0" fontId="23" fillId="2" borderId="0" xfId="0" applyFont="1" applyFill="1" applyBorder="1" applyAlignment="1" applyProtection="1"/>
    <xf numFmtId="0" fontId="27" fillId="2" borderId="0" xfId="0" applyFont="1" applyFill="1" applyBorder="1" applyAlignment="1" applyProtection="1">
      <alignment vertical="center" shrinkToFit="1"/>
    </xf>
    <xf numFmtId="0" fontId="53"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54" fillId="2" borderId="0" xfId="0" applyFont="1" applyFill="1" applyBorder="1" applyProtection="1">
      <alignment vertical="center"/>
    </xf>
    <xf numFmtId="0" fontId="28" fillId="2" borderId="0" xfId="0" applyFont="1" applyFill="1" applyBorder="1" applyAlignment="1" applyProtection="1">
      <alignment horizontal="right"/>
    </xf>
    <xf numFmtId="0" fontId="54" fillId="2" borderId="0" xfId="0" applyFont="1" applyFill="1" applyBorder="1" applyAlignment="1" applyProtection="1">
      <alignment vertical="center"/>
    </xf>
    <xf numFmtId="0" fontId="54" fillId="2" borderId="0" xfId="0" applyFont="1" applyFill="1" applyAlignment="1" applyProtection="1">
      <alignment vertical="center"/>
    </xf>
    <xf numFmtId="0" fontId="28" fillId="2" borderId="0" xfId="0" applyFont="1" applyFill="1" applyBorder="1" applyAlignment="1" applyProtection="1"/>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28"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33" fillId="2" borderId="0" xfId="0" applyFont="1" applyFill="1" applyBorder="1" applyAlignment="1" applyProtection="1">
      <alignment horizontal="left" vertical="center"/>
    </xf>
    <xf numFmtId="0" fontId="23" fillId="2" borderId="12"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55"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33" fillId="2" borderId="0" xfId="0" applyFont="1" applyFill="1" applyBorder="1" applyAlignment="1" applyProtection="1">
      <alignment horizontal="left" vertical="center"/>
    </xf>
    <xf numFmtId="0" fontId="59" fillId="2" borderId="0" xfId="0" applyFont="1" applyFill="1" applyBorder="1" applyAlignment="1" applyProtection="1">
      <alignment horizontal="left" vertical="center"/>
    </xf>
    <xf numFmtId="0" fontId="62" fillId="0" borderId="0" xfId="0" applyFont="1" applyAlignment="1">
      <alignment vertical="center"/>
    </xf>
    <xf numFmtId="0" fontId="28" fillId="2" borderId="0" xfId="0" applyFont="1" applyFill="1" applyBorder="1" applyAlignment="1" applyProtection="1">
      <alignment horizontal="left" vertical="center"/>
      <protection locked="0"/>
    </xf>
    <xf numFmtId="0" fontId="61" fillId="2" borderId="0" xfId="0" applyFont="1" applyFill="1" applyBorder="1" applyAlignment="1" applyProtection="1">
      <alignment horizontal="left" vertical="center"/>
      <protection locked="0"/>
    </xf>
    <xf numFmtId="0" fontId="0" fillId="0" borderId="0" xfId="0" applyAlignment="1">
      <alignment horizontal="left" vertical="center"/>
    </xf>
    <xf numFmtId="0" fontId="65" fillId="0" borderId="0" xfId="0" applyFont="1" applyAlignment="1">
      <alignment horizontal="left" vertical="center" indent="1"/>
    </xf>
    <xf numFmtId="0" fontId="65" fillId="0" borderId="0" xfId="0" applyFont="1" applyAlignment="1">
      <alignment horizontal="left" vertical="center"/>
    </xf>
    <xf numFmtId="0" fontId="63" fillId="0" borderId="0" xfId="0" applyFont="1" applyAlignment="1">
      <alignment horizontal="left" vertical="center" indent="1"/>
    </xf>
    <xf numFmtId="0" fontId="65" fillId="0" borderId="0" xfId="0" applyFont="1" applyAlignment="1">
      <alignment horizontal="left" vertical="center" indent="4"/>
    </xf>
    <xf numFmtId="0" fontId="64" fillId="0" borderId="0" xfId="0" applyFont="1" applyAlignment="1">
      <alignment horizontal="left" vertical="center"/>
    </xf>
    <xf numFmtId="0" fontId="0" fillId="0" borderId="0" xfId="0" applyBorder="1">
      <alignment vertical="center"/>
    </xf>
    <xf numFmtId="0" fontId="64"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65" fillId="0" borderId="0" xfId="0" applyFont="1" applyBorder="1" applyAlignment="1">
      <alignment horizontal="left" vertical="center" indent="1"/>
    </xf>
    <xf numFmtId="0" fontId="0" fillId="0" borderId="0" xfId="0" applyBorder="1" applyAlignment="1">
      <alignment vertical="center" wrapText="1"/>
    </xf>
    <xf numFmtId="0" fontId="0" fillId="0" borderId="0" xfId="0" applyAlignment="1">
      <alignment vertical="center" wrapText="1"/>
    </xf>
    <xf numFmtId="0" fontId="66" fillId="0" borderId="0" xfId="2" applyFont="1" applyAlignment="1">
      <alignment horizontal="left" vertical="center"/>
    </xf>
    <xf numFmtId="0" fontId="67" fillId="0" borderId="0" xfId="0" applyFont="1" applyBorder="1" applyAlignment="1">
      <alignment vertical="center" wrapText="1"/>
    </xf>
    <xf numFmtId="0" fontId="67" fillId="0" borderId="0" xfId="0" applyFont="1" applyBorder="1" applyAlignment="1">
      <alignment horizontal="left" vertical="center"/>
    </xf>
    <xf numFmtId="0" fontId="68" fillId="2" borderId="0" xfId="0" applyFont="1" applyFill="1" applyBorder="1" applyAlignment="1" applyProtection="1">
      <alignment vertical="center"/>
    </xf>
    <xf numFmtId="0" fontId="73" fillId="2" borderId="0" xfId="0" applyFont="1" applyFill="1" applyBorder="1" applyAlignment="1" applyProtection="1">
      <alignment vertical="center"/>
    </xf>
    <xf numFmtId="0" fontId="27" fillId="2" borderId="0" xfId="0" applyFont="1" applyFill="1" applyBorder="1" applyAlignment="1" applyProtection="1">
      <alignment vertical="center"/>
    </xf>
    <xf numFmtId="0" fontId="23" fillId="2"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wrapText="1" shrinkToFit="1"/>
    </xf>
    <xf numFmtId="0" fontId="25" fillId="0" borderId="0"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shrinkToFit="1"/>
    </xf>
    <xf numFmtId="0" fontId="25" fillId="2" borderId="7" xfId="0" applyFont="1" applyFill="1" applyBorder="1" applyAlignment="1" applyProtection="1">
      <alignment horizontal="center" vertical="center" shrinkToFit="1"/>
    </xf>
    <xf numFmtId="0" fontId="23" fillId="3" borderId="19"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7" fillId="2" borderId="11" xfId="0" applyFont="1" applyFill="1" applyBorder="1" applyAlignment="1" applyProtection="1">
      <alignment horizontal="left" vertical="center"/>
    </xf>
    <xf numFmtId="0" fontId="27" fillId="2" borderId="18" xfId="0" applyFont="1" applyFill="1" applyBorder="1" applyAlignment="1" applyProtection="1">
      <alignment horizontal="left" vertical="center"/>
    </xf>
    <xf numFmtId="0" fontId="27" fillId="2" borderId="10" xfId="0" applyFont="1" applyFill="1" applyBorder="1" applyAlignment="1" applyProtection="1">
      <alignment horizontal="left" vertical="center"/>
    </xf>
    <xf numFmtId="0" fontId="23" fillId="2" borderId="7" xfId="0" applyFont="1" applyFill="1" applyBorder="1" applyAlignment="1" applyProtection="1">
      <alignment horizontal="center" vertical="center" shrinkToFit="1"/>
    </xf>
    <xf numFmtId="0" fontId="23" fillId="2" borderId="8" xfId="0" applyFont="1" applyFill="1" applyBorder="1" applyAlignment="1" applyProtection="1">
      <alignment horizontal="center" vertical="center" shrinkToFit="1"/>
    </xf>
    <xf numFmtId="176" fontId="23" fillId="3" borderId="19" xfId="0" applyNumberFormat="1" applyFont="1" applyFill="1" applyBorder="1" applyAlignment="1" applyProtection="1">
      <alignment horizontal="center" vertical="center" shrinkToFit="1"/>
      <protection locked="0"/>
    </xf>
    <xf numFmtId="176" fontId="23" fillId="3" borderId="12" xfId="0" applyNumberFormat="1" applyFont="1" applyFill="1" applyBorder="1" applyAlignment="1" applyProtection="1">
      <alignment horizontal="center" vertical="center" shrinkToFit="1"/>
      <protection locked="0"/>
    </xf>
    <xf numFmtId="176" fontId="23" fillId="3" borderId="7" xfId="0" applyNumberFormat="1" applyFont="1" applyFill="1" applyBorder="1" applyAlignment="1" applyProtection="1">
      <alignment horizontal="center" vertical="center" shrinkToFit="1"/>
      <protection locked="0"/>
    </xf>
    <xf numFmtId="0" fontId="23" fillId="3" borderId="19"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7" fillId="2" borderId="10" xfId="0" applyFont="1" applyFill="1" applyBorder="1" applyAlignment="1" applyProtection="1">
      <alignment horizontal="left" vertical="center" shrinkToFit="1"/>
    </xf>
    <xf numFmtId="0" fontId="27" fillId="2" borderId="0" xfId="0" applyFont="1" applyFill="1" applyBorder="1" applyAlignment="1" applyProtection="1">
      <alignment horizontal="left" vertical="center" shrinkToFit="1"/>
    </xf>
    <xf numFmtId="0" fontId="71" fillId="2" borderId="0" xfId="0" applyFont="1" applyFill="1" applyBorder="1" applyAlignment="1" applyProtection="1">
      <alignment horizontal="left" vertical="center"/>
    </xf>
    <xf numFmtId="0" fontId="28" fillId="2" borderId="7"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8" fillId="3" borderId="20" xfId="0" applyFont="1" applyFill="1" applyBorder="1" applyAlignment="1" applyProtection="1">
      <alignment horizontal="center" vertical="center" shrinkToFit="1"/>
      <protection locked="0"/>
    </xf>
    <xf numFmtId="0" fontId="28" fillId="3" borderId="8" xfId="0" applyFont="1" applyFill="1" applyBorder="1" applyAlignment="1" applyProtection="1">
      <alignment horizontal="center" vertical="center" shrinkToFit="1"/>
      <protection locked="0"/>
    </xf>
    <xf numFmtId="0" fontId="28" fillId="3" borderId="9" xfId="0" applyFont="1" applyFill="1" applyBorder="1" applyAlignment="1" applyProtection="1">
      <alignment horizontal="center" vertical="center" shrinkToFit="1"/>
      <protection locked="0"/>
    </xf>
    <xf numFmtId="0" fontId="29" fillId="2" borderId="7" xfId="0" applyFont="1" applyFill="1" applyBorder="1" applyAlignment="1" applyProtection="1">
      <alignment horizontal="center" vertical="center"/>
    </xf>
    <xf numFmtId="0" fontId="29" fillId="2" borderId="8" xfId="0" applyFont="1" applyFill="1" applyBorder="1" applyAlignment="1" applyProtection="1">
      <alignment horizontal="center" vertical="center"/>
    </xf>
    <xf numFmtId="0" fontId="26"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xf>
    <xf numFmtId="0" fontId="34" fillId="2" borderId="27" xfId="0" applyFont="1" applyFill="1" applyBorder="1" applyAlignment="1" applyProtection="1">
      <alignment horizontal="center" vertical="center" shrinkToFit="1"/>
    </xf>
    <xf numFmtId="0" fontId="34" fillId="2" borderId="28" xfId="0" applyFont="1" applyFill="1" applyBorder="1" applyAlignment="1" applyProtection="1">
      <alignment horizontal="center" vertical="center" shrinkToFit="1"/>
    </xf>
    <xf numFmtId="0" fontId="34" fillId="2" borderId="29" xfId="0" applyFont="1" applyFill="1" applyBorder="1" applyAlignment="1" applyProtection="1">
      <alignment horizontal="center" vertical="center" shrinkToFit="1"/>
    </xf>
    <xf numFmtId="0" fontId="34" fillId="2" borderId="30" xfId="0" applyFont="1" applyFill="1" applyBorder="1" applyAlignment="1" applyProtection="1">
      <alignment horizontal="center" vertical="center" shrinkToFit="1"/>
    </xf>
    <xf numFmtId="0" fontId="34" fillId="2" borderId="31" xfId="0" applyFont="1" applyFill="1" applyBorder="1" applyAlignment="1" applyProtection="1">
      <alignment horizontal="center" vertical="center" shrinkToFit="1"/>
    </xf>
    <xf numFmtId="0" fontId="27" fillId="2" borderId="17" xfId="0" applyFont="1" applyFill="1" applyBorder="1" applyAlignment="1" applyProtection="1">
      <alignment horizontal="left" vertical="center" shrinkToFit="1"/>
    </xf>
    <xf numFmtId="0" fontId="27" fillId="2" borderId="4" xfId="0" applyFont="1" applyFill="1" applyBorder="1" applyAlignment="1" applyProtection="1">
      <alignment horizontal="left" vertical="center" shrinkToFit="1"/>
    </xf>
    <xf numFmtId="0" fontId="27" fillId="2" borderId="3" xfId="0" applyFont="1" applyFill="1" applyBorder="1" applyAlignment="1" applyProtection="1">
      <alignment horizontal="left" vertical="center"/>
    </xf>
    <xf numFmtId="0" fontId="27" fillId="2" borderId="16" xfId="0" applyFont="1" applyFill="1" applyBorder="1" applyAlignment="1" applyProtection="1">
      <alignment horizontal="left" vertical="center"/>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3" fillId="2" borderId="12" xfId="0" applyFont="1" applyFill="1" applyBorder="1" applyAlignment="1" applyProtection="1">
      <alignment horizontal="center" vertical="center" shrinkToFit="1"/>
    </xf>
    <xf numFmtId="0" fontId="20" fillId="2" borderId="0" xfId="0" applyFont="1" applyFill="1" applyBorder="1" applyAlignment="1" applyProtection="1">
      <alignment horizontal="left" vertical="center"/>
    </xf>
    <xf numFmtId="0" fontId="23" fillId="3" borderId="13" xfId="0" applyFont="1" applyFill="1" applyBorder="1" applyAlignment="1" applyProtection="1">
      <alignment horizontal="left" vertical="center" shrinkToFit="1"/>
      <protection locked="0"/>
    </xf>
    <xf numFmtId="0" fontId="23" fillId="3" borderId="14" xfId="0" applyFont="1" applyFill="1" applyBorder="1" applyAlignment="1" applyProtection="1">
      <alignment horizontal="left" vertical="center" shrinkToFit="1"/>
      <protection locked="0"/>
    </xf>
    <xf numFmtId="0" fontId="23" fillId="3" borderId="15" xfId="0" applyFont="1" applyFill="1" applyBorder="1" applyAlignment="1" applyProtection="1">
      <alignment horizontal="left" vertical="center" shrinkToFit="1"/>
      <protection locked="0"/>
    </xf>
    <xf numFmtId="0" fontId="28" fillId="2" borderId="1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76" fontId="28" fillId="3" borderId="22" xfId="0" applyNumberFormat="1" applyFont="1" applyFill="1" applyBorder="1" applyAlignment="1" applyProtection="1">
      <alignment horizontal="center" vertical="center" shrinkToFit="1"/>
      <protection locked="0"/>
    </xf>
    <xf numFmtId="176" fontId="28" fillId="3" borderId="16" xfId="0" applyNumberFormat="1"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left" vertical="center" shrinkToFit="1"/>
    </xf>
    <xf numFmtId="0" fontId="27" fillId="2" borderId="18" xfId="0" applyFont="1" applyFill="1" applyBorder="1" applyAlignment="1" applyProtection="1">
      <alignment horizontal="left" vertical="center" shrinkToFit="1"/>
    </xf>
    <xf numFmtId="0" fontId="23" fillId="2" borderId="12" xfId="0" applyFont="1" applyFill="1" applyBorder="1" applyAlignment="1" applyProtection="1">
      <alignment horizontal="center" vertical="center"/>
    </xf>
    <xf numFmtId="0" fontId="28" fillId="2" borderId="12" xfId="0" applyFont="1" applyFill="1" applyBorder="1" applyAlignment="1" applyProtection="1">
      <alignment horizontal="center" vertical="center" shrinkToFit="1"/>
    </xf>
    <xf numFmtId="0" fontId="28" fillId="2" borderId="7" xfId="0" applyFont="1" applyFill="1" applyBorder="1" applyAlignment="1" applyProtection="1">
      <alignment horizontal="center" vertical="center" shrinkToFit="1"/>
    </xf>
    <xf numFmtId="38" fontId="23" fillId="3" borderId="19" xfId="1" applyFont="1" applyFill="1" applyBorder="1" applyAlignment="1" applyProtection="1">
      <alignment horizontal="center" vertical="center" shrinkToFit="1"/>
      <protection locked="0"/>
    </xf>
    <xf numFmtId="38" fontId="23" fillId="3" borderId="12" xfId="1" applyFont="1" applyFill="1" applyBorder="1" applyAlignment="1" applyProtection="1">
      <alignment horizontal="center" vertical="center" shrinkToFit="1"/>
      <protection locked="0"/>
    </xf>
    <xf numFmtId="0" fontId="23" fillId="2" borderId="12" xfId="0" applyFont="1" applyFill="1" applyBorder="1" applyAlignment="1" applyProtection="1">
      <alignment horizontal="left" vertical="center" shrinkToFit="1"/>
    </xf>
    <xf numFmtId="38" fontId="23" fillId="3" borderId="23" xfId="1" applyFont="1" applyFill="1" applyBorder="1" applyAlignment="1" applyProtection="1">
      <alignment horizontal="center" vertical="center" shrinkToFit="1"/>
      <protection locked="0"/>
    </xf>
    <xf numFmtId="0" fontId="74" fillId="2" borderId="0" xfId="0" applyFont="1" applyFill="1" applyBorder="1" applyAlignment="1" applyProtection="1">
      <alignment horizontal="left" vertical="center"/>
    </xf>
    <xf numFmtId="0" fontId="50" fillId="2" borderId="0" xfId="0" applyNumberFormat="1" applyFont="1" applyFill="1" applyBorder="1" applyAlignment="1" applyProtection="1">
      <alignment horizontal="left" vertical="center" wrapText="1" shrinkToFit="1"/>
    </xf>
    <xf numFmtId="49" fontId="28" fillId="2" borderId="19"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center" vertical="center"/>
    </xf>
    <xf numFmtId="49" fontId="28" fillId="2" borderId="23" xfId="0" applyNumberFormat="1" applyFont="1" applyFill="1" applyBorder="1" applyAlignment="1" applyProtection="1">
      <alignment horizontal="center" vertical="center"/>
    </xf>
    <xf numFmtId="49" fontId="28" fillId="2" borderId="9" xfId="0" applyNumberFormat="1"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3" fillId="3" borderId="19" xfId="0" applyFont="1" applyFill="1" applyBorder="1" applyAlignment="1" applyProtection="1">
      <alignment horizontal="left" vertical="center" wrapText="1"/>
      <protection locked="0"/>
    </xf>
    <xf numFmtId="0" fontId="23" fillId="3" borderId="12" xfId="0" applyFont="1" applyFill="1" applyBorder="1" applyAlignment="1" applyProtection="1">
      <alignment horizontal="left" vertical="center" wrapText="1"/>
      <protection locked="0"/>
    </xf>
    <xf numFmtId="0" fontId="28" fillId="2" borderId="12" xfId="0" applyFont="1" applyFill="1" applyBorder="1" applyAlignment="1" applyProtection="1">
      <alignment vertical="center" wrapText="1"/>
    </xf>
    <xf numFmtId="49" fontId="71" fillId="2" borderId="0" xfId="0" applyNumberFormat="1" applyFont="1" applyFill="1" applyBorder="1" applyAlignment="1" applyProtection="1">
      <alignment horizontal="left" vertical="center"/>
    </xf>
    <xf numFmtId="49" fontId="23" fillId="3" borderId="12" xfId="0" applyNumberFormat="1" applyFont="1" applyFill="1" applyBorder="1" applyAlignment="1" applyProtection="1">
      <alignment horizontal="center" vertical="center" shrinkToFit="1"/>
      <protection locked="0"/>
    </xf>
    <xf numFmtId="49" fontId="23" fillId="3" borderId="7" xfId="0" applyNumberFormat="1" applyFont="1" applyFill="1" applyBorder="1" applyAlignment="1" applyProtection="1">
      <alignment horizontal="center" vertical="center" shrinkToFit="1"/>
      <protection locked="0"/>
    </xf>
    <xf numFmtId="0" fontId="23" fillId="3" borderId="23"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xf>
    <xf numFmtId="0" fontId="27" fillId="2" borderId="0" xfId="0" applyNumberFormat="1" applyFont="1" applyFill="1" applyBorder="1" applyAlignment="1" applyProtection="1">
      <alignment horizontal="left" vertical="center" wrapText="1" shrinkToFit="1"/>
    </xf>
    <xf numFmtId="0" fontId="23" fillId="2" borderId="9" xfId="0" applyFont="1" applyFill="1" applyBorder="1" applyAlignment="1" applyProtection="1">
      <alignment horizontal="center" vertical="center"/>
    </xf>
    <xf numFmtId="38" fontId="23" fillId="2" borderId="12" xfId="1" applyFont="1" applyFill="1" applyBorder="1" applyAlignment="1" applyProtection="1">
      <alignment horizontal="right" vertical="center" shrinkToFit="1"/>
    </xf>
    <xf numFmtId="0" fontId="23" fillId="2" borderId="12" xfId="0" applyFont="1" applyFill="1" applyBorder="1" applyAlignment="1" applyProtection="1">
      <alignment horizontal="center" vertical="center" wrapText="1" shrinkToFit="1"/>
    </xf>
    <xf numFmtId="0" fontId="23" fillId="2" borderId="7" xfId="0" applyFont="1" applyFill="1" applyBorder="1" applyAlignment="1" applyProtection="1">
      <alignment horizontal="center" vertical="center" wrapText="1" shrinkToFit="1"/>
    </xf>
    <xf numFmtId="0" fontId="27" fillId="2" borderId="1" xfId="0" applyFont="1" applyFill="1" applyBorder="1" applyAlignment="1" applyProtection="1">
      <alignment horizontal="left" vertical="center" shrinkToFit="1"/>
    </xf>
    <xf numFmtId="0" fontId="27" fillId="2" borderId="2" xfId="0" applyFont="1" applyFill="1" applyBorder="1" applyAlignment="1" applyProtection="1">
      <alignment horizontal="left" vertical="center" shrinkToFit="1"/>
    </xf>
    <xf numFmtId="0" fontId="26" fillId="2" borderId="12"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23" fillId="3" borderId="20" xfId="0" applyFont="1"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8" fillId="2" borderId="39" xfId="0" applyFont="1" applyFill="1" applyBorder="1" applyAlignment="1" applyProtection="1">
      <alignment horizontal="center" vertical="center" shrinkToFit="1"/>
    </xf>
    <xf numFmtId="0" fontId="28" fillId="2" borderId="40" xfId="0" applyFont="1" applyFill="1" applyBorder="1" applyAlignment="1" applyProtection="1">
      <alignment horizontal="center" vertical="center" shrinkToFit="1"/>
    </xf>
    <xf numFmtId="0" fontId="37" fillId="3" borderId="41" xfId="0" applyFont="1" applyFill="1" applyBorder="1" applyAlignment="1" applyProtection="1">
      <alignment horizontal="left" vertical="center" wrapText="1" shrinkToFit="1"/>
      <protection locked="0"/>
    </xf>
    <xf numFmtId="0" fontId="37" fillId="3" borderId="39" xfId="0" applyFont="1" applyFill="1" applyBorder="1" applyAlignment="1" applyProtection="1">
      <alignment horizontal="left" vertical="center" wrapText="1" shrinkToFit="1"/>
      <protection locked="0"/>
    </xf>
    <xf numFmtId="0" fontId="27" fillId="2" borderId="42" xfId="0" applyFont="1" applyFill="1" applyBorder="1" applyAlignment="1" applyProtection="1">
      <alignment horizontal="center" vertical="center" shrinkToFit="1"/>
    </xf>
    <xf numFmtId="0" fontId="27" fillId="2" borderId="0" xfId="0" applyFont="1" applyFill="1" applyBorder="1" applyAlignment="1" applyProtection="1">
      <alignment horizontal="center" vertical="center" shrinkToFit="1"/>
    </xf>
    <xf numFmtId="58" fontId="23" fillId="2" borderId="12" xfId="0" applyNumberFormat="1" applyFont="1" applyFill="1" applyBorder="1" applyAlignment="1" applyProtection="1">
      <alignment horizontal="center" vertical="center" shrinkToFit="1"/>
    </xf>
    <xf numFmtId="0" fontId="27" fillId="2" borderId="2" xfId="0" applyFont="1" applyFill="1" applyBorder="1" applyAlignment="1" applyProtection="1">
      <alignment horizontal="left" vertical="center"/>
    </xf>
    <xf numFmtId="0" fontId="43" fillId="2" borderId="11" xfId="0" applyFont="1" applyFill="1" applyBorder="1" applyAlignment="1" applyProtection="1">
      <alignment horizontal="left" vertical="center" shrinkToFit="1"/>
    </xf>
    <xf numFmtId="0" fontId="43" fillId="2" borderId="18" xfId="0" applyFont="1" applyFill="1" applyBorder="1" applyAlignment="1" applyProtection="1">
      <alignment horizontal="left" vertical="center" shrinkToFit="1"/>
    </xf>
    <xf numFmtId="0" fontId="43" fillId="2" borderId="10" xfId="0" applyFont="1" applyFill="1" applyBorder="1" applyAlignment="1" applyProtection="1">
      <alignment horizontal="left" vertical="center" shrinkToFit="1"/>
    </xf>
    <xf numFmtId="0" fontId="39" fillId="2" borderId="12" xfId="0" applyFont="1" applyFill="1" applyBorder="1" applyAlignment="1" applyProtection="1">
      <alignment horizontal="left" vertical="center" wrapText="1"/>
    </xf>
    <xf numFmtId="0" fontId="20" fillId="4" borderId="7"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4" fillId="2" borderId="12" xfId="0" applyFont="1" applyFill="1" applyBorder="1" applyAlignment="1" applyProtection="1">
      <alignment horizontal="center" vertical="center" shrinkToFit="1"/>
    </xf>
    <xf numFmtId="0" fontId="23" fillId="2" borderId="12" xfId="0" applyFont="1" applyFill="1" applyBorder="1" applyAlignment="1" applyProtection="1">
      <alignment horizontal="left" vertical="center" wrapText="1"/>
    </xf>
    <xf numFmtId="0" fontId="39" fillId="2" borderId="12" xfId="0" applyFont="1" applyFill="1" applyBorder="1" applyAlignment="1" applyProtection="1">
      <alignment horizontal="center" vertical="center" shrinkToFit="1"/>
    </xf>
    <xf numFmtId="0" fontId="23" fillId="2" borderId="7" xfId="0" applyFont="1" applyFill="1" applyBorder="1" applyAlignment="1" applyProtection="1">
      <alignment horizontal="center" vertical="center"/>
    </xf>
    <xf numFmtId="0" fontId="23" fillId="3" borderId="19" xfId="0" applyFont="1" applyFill="1" applyBorder="1" applyAlignment="1" applyProtection="1">
      <alignment horizontal="left" vertical="center" shrinkToFit="1"/>
      <protection locked="0"/>
    </xf>
    <xf numFmtId="0" fontId="23" fillId="3" borderId="12" xfId="0" applyFont="1" applyFill="1" applyBorder="1" applyAlignment="1" applyProtection="1">
      <alignment horizontal="left" vertical="center" shrinkToFit="1"/>
      <protection locked="0"/>
    </xf>
    <xf numFmtId="0" fontId="57" fillId="3" borderId="7" xfId="0" applyFont="1" applyFill="1" applyBorder="1" applyAlignment="1" applyProtection="1">
      <alignment horizontal="center" vertical="center" wrapText="1" shrinkToFit="1"/>
      <protection locked="0"/>
    </xf>
    <xf numFmtId="0" fontId="23" fillId="3" borderId="8" xfId="0" applyFont="1" applyFill="1" applyBorder="1" applyAlignment="1" applyProtection="1">
      <alignment horizontal="center" vertical="center" wrapText="1" shrinkToFit="1"/>
      <protection locked="0"/>
    </xf>
    <xf numFmtId="0" fontId="23" fillId="3" borderId="9" xfId="0" applyFont="1" applyFill="1" applyBorder="1" applyAlignment="1" applyProtection="1">
      <alignment horizontal="center" vertical="center" wrapText="1" shrinkToFit="1"/>
      <protection locked="0"/>
    </xf>
    <xf numFmtId="0" fontId="27" fillId="2" borderId="3" xfId="0" applyFont="1" applyFill="1" applyBorder="1" applyAlignment="1" applyProtection="1">
      <alignment horizontal="left" vertical="center" shrinkToFit="1"/>
    </xf>
    <xf numFmtId="0" fontId="27" fillId="2" borderId="16" xfId="0" applyFont="1" applyFill="1" applyBorder="1" applyAlignment="1" applyProtection="1">
      <alignment horizontal="left" vertical="center" shrinkToFit="1"/>
    </xf>
    <xf numFmtId="0" fontId="43" fillId="2" borderId="5" xfId="0" applyFont="1" applyFill="1" applyBorder="1" applyAlignment="1" applyProtection="1">
      <alignment horizontal="left" vertical="center"/>
    </xf>
    <xf numFmtId="0" fontId="49" fillId="2" borderId="12" xfId="0" applyFont="1" applyFill="1" applyBorder="1" applyAlignment="1" applyProtection="1">
      <alignment horizontal="center" vertical="center" wrapText="1"/>
    </xf>
    <xf numFmtId="0" fontId="49" fillId="2" borderId="12" xfId="0"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49" fontId="28" fillId="3" borderId="12" xfId="0" applyNumberFormat="1"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left" vertical="center"/>
    </xf>
    <xf numFmtId="0" fontId="49" fillId="2" borderId="12" xfId="0" applyFont="1" applyFill="1" applyBorder="1" applyAlignment="1" applyProtection="1">
      <alignment horizontal="center" vertical="center" wrapText="1" shrinkToFit="1"/>
    </xf>
    <xf numFmtId="0" fontId="49" fillId="2" borderId="12" xfId="0" applyFont="1" applyFill="1" applyBorder="1" applyAlignment="1" applyProtection="1">
      <alignment horizontal="center" vertical="center" shrinkToFit="1"/>
    </xf>
    <xf numFmtId="0" fontId="49" fillId="2" borderId="7" xfId="0" applyFont="1" applyFill="1" applyBorder="1" applyAlignment="1" applyProtection="1">
      <alignment horizontal="center" vertical="center" shrinkToFit="1"/>
    </xf>
    <xf numFmtId="49" fontId="23" fillId="3" borderId="19" xfId="0" applyNumberFormat="1" applyFont="1" applyFill="1" applyBorder="1" applyAlignment="1" applyProtection="1">
      <alignment horizontal="left" vertical="center" shrinkToFit="1"/>
      <protection locked="0"/>
    </xf>
    <xf numFmtId="49" fontId="23" fillId="3" borderId="12" xfId="0" applyNumberFormat="1" applyFont="1" applyFill="1" applyBorder="1" applyAlignment="1" applyProtection="1">
      <alignment horizontal="left" vertical="center" shrinkToFit="1"/>
      <protection locked="0"/>
    </xf>
    <xf numFmtId="0" fontId="23" fillId="0" borderId="12"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8" fillId="2" borderId="16" xfId="0" applyFont="1" applyFill="1" applyBorder="1" applyAlignment="1" applyProtection="1">
      <alignment horizontal="center" vertical="center" shrinkToFit="1"/>
    </xf>
    <xf numFmtId="0" fontId="28" fillId="2" borderId="1" xfId="0" applyFont="1" applyFill="1" applyBorder="1" applyAlignment="1" applyProtection="1">
      <alignment horizontal="center" vertical="center" shrinkToFit="1"/>
    </xf>
    <xf numFmtId="0" fontId="57" fillId="3" borderId="22" xfId="0" applyFont="1" applyFill="1" applyBorder="1" applyAlignment="1" applyProtection="1">
      <alignment horizontal="left" vertical="center" wrapText="1" shrinkToFit="1"/>
      <protection locked="0"/>
    </xf>
    <xf numFmtId="0" fontId="23" fillId="3" borderId="16" xfId="0" applyFont="1" applyFill="1" applyBorder="1" applyAlignment="1" applyProtection="1">
      <alignment horizontal="left" vertical="center" wrapText="1" shrinkToFit="1"/>
      <protection locked="0"/>
    </xf>
    <xf numFmtId="0" fontId="23" fillId="2" borderId="12" xfId="0" applyFont="1" applyFill="1" applyBorder="1" applyAlignment="1" applyProtection="1">
      <alignment vertical="center" wrapText="1"/>
    </xf>
    <xf numFmtId="49" fontId="23" fillId="3" borderId="19" xfId="0" applyNumberFormat="1"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27" fillId="2" borderId="5" xfId="0" applyFont="1" applyFill="1" applyBorder="1" applyAlignment="1" applyProtection="1">
      <alignment horizontal="left" vertical="center" shrinkToFit="1"/>
    </xf>
    <xf numFmtId="49" fontId="49" fillId="2" borderId="12" xfId="0" applyNumberFormat="1" applyFont="1" applyFill="1" applyBorder="1" applyAlignment="1" applyProtection="1">
      <alignment horizontal="center" vertical="center" wrapText="1"/>
    </xf>
    <xf numFmtId="49" fontId="49" fillId="2" borderId="12" xfId="0" applyNumberFormat="1" applyFont="1" applyFill="1" applyBorder="1" applyAlignment="1" applyProtection="1">
      <alignment horizontal="center" vertical="center"/>
    </xf>
    <xf numFmtId="49" fontId="49" fillId="2" borderId="7" xfId="0" applyNumberFormat="1" applyFont="1" applyFill="1" applyBorder="1" applyAlignment="1" applyProtection="1">
      <alignment horizontal="center" vertical="center"/>
    </xf>
    <xf numFmtId="49" fontId="52" fillId="2" borderId="12" xfId="2" applyNumberFormat="1" applyFont="1" applyFill="1" applyBorder="1" applyAlignment="1" applyProtection="1">
      <alignment horizontal="left" vertical="center" shrinkToFit="1"/>
    </xf>
    <xf numFmtId="49" fontId="52" fillId="2" borderId="12" xfId="0" applyNumberFormat="1" applyFont="1" applyFill="1" applyBorder="1" applyAlignment="1" applyProtection="1">
      <alignment horizontal="left" vertical="center" shrinkToFit="1"/>
    </xf>
    <xf numFmtId="0" fontId="43"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0" xfId="0" applyFont="1" applyFill="1" applyBorder="1" applyAlignment="1" applyProtection="1">
      <alignment horizontal="left" vertical="center" shrinkToFit="1"/>
    </xf>
    <xf numFmtId="0" fontId="50" fillId="2" borderId="0" xfId="0" applyFont="1" applyFill="1" applyBorder="1" applyAlignment="1" applyProtection="1">
      <alignment horizontal="left" vertical="center"/>
    </xf>
    <xf numFmtId="0" fontId="68" fillId="2" borderId="0" xfId="0" applyFont="1" applyFill="1" applyBorder="1" applyAlignment="1" applyProtection="1">
      <alignment horizontal="left" vertical="center"/>
    </xf>
    <xf numFmtId="0" fontId="23" fillId="0" borderId="37" xfId="0" applyFont="1" applyFill="1" applyBorder="1" applyAlignment="1" applyProtection="1">
      <alignment horizontal="left" vertical="center"/>
      <protection locked="0"/>
    </xf>
    <xf numFmtId="0" fontId="23" fillId="0" borderId="19" xfId="0" applyFont="1" applyFill="1" applyBorder="1" applyAlignment="1" applyProtection="1">
      <alignment horizontal="left" vertical="center"/>
      <protection locked="0"/>
    </xf>
    <xf numFmtId="0" fontId="23" fillId="0" borderId="38"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49" fontId="23" fillId="0" borderId="37" xfId="0" applyNumberFormat="1" applyFont="1" applyFill="1" applyBorder="1" applyAlignment="1" applyProtection="1">
      <alignment horizontal="center" vertical="center" shrinkToFit="1"/>
      <protection locked="0"/>
    </xf>
    <xf numFmtId="49" fontId="23" fillId="0" borderId="19" xfId="0" applyNumberFormat="1" applyFont="1" applyFill="1" applyBorder="1" applyAlignment="1" applyProtection="1">
      <alignment horizontal="center" vertical="center" shrinkToFit="1"/>
      <protection locked="0"/>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5"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2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52" fillId="2" borderId="12" xfId="0" applyFont="1" applyFill="1" applyBorder="1" applyAlignment="1" applyProtection="1">
      <alignment horizontal="left" vertical="center" shrinkToFit="1"/>
    </xf>
    <xf numFmtId="0" fontId="26" fillId="0" borderId="12"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38" fontId="19" fillId="2" borderId="19" xfId="1" applyFont="1" applyFill="1" applyBorder="1" applyAlignment="1" applyProtection="1">
      <alignment horizontal="right" vertical="center" shrinkToFit="1"/>
    </xf>
    <xf numFmtId="38" fontId="19" fillId="2" borderId="12" xfId="1" applyFont="1" applyFill="1" applyBorder="1" applyAlignment="1" applyProtection="1">
      <alignment horizontal="right" vertical="center" shrinkToFit="1"/>
    </xf>
    <xf numFmtId="38" fontId="19" fillId="2" borderId="23" xfId="1" applyFont="1" applyFill="1" applyBorder="1" applyAlignment="1" applyProtection="1">
      <alignment horizontal="right" vertical="center" shrinkToFit="1"/>
    </xf>
    <xf numFmtId="0" fontId="28" fillId="2" borderId="12" xfId="0" applyFont="1" applyFill="1" applyBorder="1" applyAlignment="1" applyProtection="1">
      <alignment horizontal="center" vertical="center" wrapText="1" shrinkToFit="1"/>
    </xf>
    <xf numFmtId="0" fontId="57" fillId="3" borderId="19" xfId="0" applyFont="1" applyFill="1" applyBorder="1" applyAlignment="1" applyProtection="1">
      <alignment horizontal="left" vertical="center" shrinkToFit="1"/>
      <protection locked="0"/>
    </xf>
    <xf numFmtId="0" fontId="23" fillId="3" borderId="12" xfId="0" applyNumberFormat="1" applyFont="1" applyFill="1" applyBorder="1" applyAlignment="1" applyProtection="1">
      <alignment horizontal="center" vertical="center" shrinkToFit="1"/>
      <protection locked="0"/>
    </xf>
    <xf numFmtId="0" fontId="49" fillId="2" borderId="16" xfId="0" applyFont="1" applyFill="1" applyBorder="1" applyAlignment="1" applyProtection="1">
      <alignment horizontal="center" vertical="center" wrapText="1" shrinkToFit="1"/>
    </xf>
    <xf numFmtId="0" fontId="49" fillId="2" borderId="1" xfId="0" applyFont="1" applyFill="1" applyBorder="1" applyAlignment="1" applyProtection="1">
      <alignment horizontal="center" vertical="center" wrapText="1" shrinkToFit="1"/>
    </xf>
    <xf numFmtId="38" fontId="23" fillId="3" borderId="22" xfId="1" applyFont="1" applyFill="1" applyBorder="1" applyAlignment="1" applyProtection="1">
      <alignment horizontal="center" vertical="center" shrinkToFit="1"/>
      <protection locked="0"/>
    </xf>
    <xf numFmtId="38" fontId="23" fillId="3" borderId="16" xfId="1" applyFont="1" applyFill="1" applyBorder="1" applyAlignment="1" applyProtection="1">
      <alignment horizontal="center" vertical="center" shrinkToFit="1"/>
      <protection locked="0"/>
    </xf>
    <xf numFmtId="0" fontId="34" fillId="2" borderId="12" xfId="0" applyFont="1" applyFill="1" applyBorder="1" applyAlignment="1" applyProtection="1">
      <alignment horizontal="center" vertical="center" shrinkToFit="1"/>
    </xf>
    <xf numFmtId="0" fontId="34" fillId="2" borderId="7" xfId="0" applyFont="1" applyFill="1" applyBorder="1" applyAlignment="1" applyProtection="1">
      <alignment horizontal="center" vertical="center" shrinkToFit="1"/>
    </xf>
    <xf numFmtId="49" fontId="28" fillId="2" borderId="7" xfId="0" applyNumberFormat="1" applyFont="1" applyFill="1" applyBorder="1" applyAlignment="1" applyProtection="1">
      <alignment horizontal="center" vertical="center"/>
    </xf>
    <xf numFmtId="49" fontId="28" fillId="3" borderId="19" xfId="0" applyNumberFormat="1" applyFont="1" applyFill="1" applyBorder="1" applyAlignment="1" applyProtection="1">
      <alignment horizontal="center" vertical="center"/>
      <protection locked="0"/>
    </xf>
    <xf numFmtId="49" fontId="28" fillId="3" borderId="12" xfId="0" applyNumberFormat="1" applyFont="1" applyFill="1" applyBorder="1" applyAlignment="1" applyProtection="1">
      <alignment horizontal="center" vertical="center"/>
      <protection locked="0"/>
    </xf>
    <xf numFmtId="49" fontId="28" fillId="3" borderId="23" xfId="0" applyNumberFormat="1" applyFont="1" applyFill="1" applyBorder="1" applyAlignment="1" applyProtection="1">
      <alignment horizontal="center" vertical="center"/>
      <protection locked="0"/>
    </xf>
    <xf numFmtId="0" fontId="28" fillId="2" borderId="19" xfId="0" applyNumberFormat="1" applyFont="1" applyFill="1" applyBorder="1" applyAlignment="1" applyProtection="1">
      <alignment horizontal="center" vertical="center" shrinkToFit="1"/>
    </xf>
    <xf numFmtId="0" fontId="28" fillId="2" borderId="12" xfId="0" applyNumberFormat="1" applyFont="1" applyFill="1" applyBorder="1" applyAlignment="1" applyProtection="1">
      <alignment horizontal="center" vertical="center" shrinkToFit="1"/>
    </xf>
    <xf numFmtId="0" fontId="28" fillId="2" borderId="23" xfId="0" applyNumberFormat="1" applyFont="1" applyFill="1" applyBorder="1" applyAlignment="1" applyProtection="1">
      <alignment horizontal="center" vertical="center" shrinkToFit="1"/>
    </xf>
    <xf numFmtId="49" fontId="28" fillId="2" borderId="9" xfId="0" applyNumberFormat="1" applyFont="1" applyFill="1" applyBorder="1" applyAlignment="1" applyProtection="1">
      <alignment horizontal="center" vertical="center" shrinkToFit="1"/>
    </xf>
    <xf numFmtId="49" fontId="28" fillId="2" borderId="12" xfId="0" applyNumberFormat="1" applyFont="1" applyFill="1" applyBorder="1" applyAlignment="1" applyProtection="1">
      <alignment horizontal="center" vertical="center" shrinkToFit="1"/>
    </xf>
    <xf numFmtId="49" fontId="23" fillId="3" borderId="23" xfId="0" applyNumberFormat="1"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wrapText="1" shrinkToFit="1"/>
    </xf>
    <xf numFmtId="0" fontId="26" fillId="2" borderId="12" xfId="0" applyFont="1" applyFill="1" applyBorder="1" applyAlignment="1" applyProtection="1">
      <alignment horizontal="center" vertical="center" shrinkToFit="1"/>
    </xf>
    <xf numFmtId="0" fontId="28" fillId="3" borderId="19" xfId="0" applyNumberFormat="1" applyFont="1" applyFill="1" applyBorder="1" applyAlignment="1" applyProtection="1">
      <alignment horizontal="center" vertical="center" shrinkToFit="1"/>
      <protection locked="0"/>
    </xf>
    <xf numFmtId="0" fontId="28" fillId="3" borderId="12" xfId="0" applyNumberFormat="1" applyFont="1" applyFill="1" applyBorder="1" applyAlignment="1" applyProtection="1">
      <alignment horizontal="center" vertical="center" shrinkToFit="1"/>
      <protection locked="0"/>
    </xf>
    <xf numFmtId="0" fontId="28" fillId="3" borderId="23" xfId="0" applyNumberFormat="1" applyFont="1" applyFill="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wrapText="1" shrinkToFit="1"/>
    </xf>
    <xf numFmtId="0" fontId="37" fillId="2" borderId="7" xfId="0" applyFont="1" applyFill="1" applyBorder="1" applyAlignment="1" applyProtection="1">
      <alignment horizontal="center" vertical="center" wrapText="1" shrinkToFit="1"/>
    </xf>
    <xf numFmtId="49" fontId="49" fillId="2" borderId="12" xfId="0" applyNumberFormat="1" applyFont="1" applyFill="1" applyBorder="1" applyAlignment="1" applyProtection="1">
      <alignment horizontal="left" vertical="center" wrapText="1" shrinkToFit="1"/>
    </xf>
    <xf numFmtId="49" fontId="49" fillId="2" borderId="7" xfId="0" applyNumberFormat="1" applyFont="1" applyFill="1" applyBorder="1" applyAlignment="1" applyProtection="1">
      <alignment horizontal="left" vertical="center" wrapText="1" shrinkToFit="1"/>
    </xf>
    <xf numFmtId="0" fontId="23" fillId="0" borderId="32"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0" fontId="23" fillId="3" borderId="33"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right" vertical="center" shrinkToFit="1"/>
      <protection locked="0"/>
    </xf>
    <xf numFmtId="49" fontId="19" fillId="0" borderId="9"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shrinkToFit="1"/>
    </xf>
    <xf numFmtId="0" fontId="62" fillId="2" borderId="0" xfId="0" applyFont="1" applyFill="1" applyBorder="1" applyAlignment="1" applyProtection="1">
      <alignment horizontal="left" vertical="center"/>
    </xf>
    <xf numFmtId="0" fontId="0" fillId="0" borderId="0" xfId="0" applyAlignment="1">
      <alignment horizontal="left" vertical="center"/>
    </xf>
    <xf numFmtId="0" fontId="23" fillId="3" borderId="7" xfId="0" applyFont="1" applyFill="1" applyBorder="1" applyAlignment="1" applyProtection="1">
      <alignment horizontal="center" vertical="center" shrinkToFit="1"/>
      <protection locked="0"/>
    </xf>
    <xf numFmtId="0" fontId="36" fillId="2" borderId="12"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38" fontId="28" fillId="3" borderId="12" xfId="1" applyFont="1" applyFill="1" applyBorder="1" applyAlignment="1" applyProtection="1">
      <alignment horizontal="center" vertical="center" shrinkToFit="1"/>
      <protection locked="0"/>
    </xf>
    <xf numFmtId="38" fontId="28" fillId="3" borderId="7" xfId="1"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wrapText="1"/>
    </xf>
    <xf numFmtId="58" fontId="23" fillId="3" borderId="19" xfId="0" applyNumberFormat="1" applyFont="1" applyFill="1" applyBorder="1" applyAlignment="1" applyProtection="1">
      <alignment horizontal="center" vertical="center" shrinkToFit="1"/>
      <protection locked="0"/>
    </xf>
    <xf numFmtId="58" fontId="23" fillId="3" borderId="12" xfId="0" applyNumberFormat="1" applyFont="1" applyFill="1" applyBorder="1" applyAlignment="1" applyProtection="1">
      <alignment horizontal="center" vertical="center" shrinkToFit="1"/>
      <protection locked="0"/>
    </xf>
    <xf numFmtId="58" fontId="23" fillId="3" borderId="23" xfId="0" applyNumberFormat="1"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28" fillId="4" borderId="0"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xf>
    <xf numFmtId="0" fontId="23" fillId="2" borderId="16" xfId="0" applyFont="1" applyFill="1" applyBorder="1" applyAlignment="1" applyProtection="1">
      <alignment horizontal="left" vertical="center"/>
    </xf>
    <xf numFmtId="0" fontId="23" fillId="2" borderId="21" xfId="0" applyFont="1" applyFill="1" applyBorder="1" applyAlignment="1" applyProtection="1">
      <alignment horizontal="left" vertical="center"/>
    </xf>
    <xf numFmtId="0" fontId="23" fillId="2" borderId="1" xfId="0" applyFont="1" applyFill="1" applyBorder="1" applyAlignment="1" applyProtection="1">
      <alignment horizontal="left" vertical="center" wrapText="1"/>
    </xf>
    <xf numFmtId="0" fontId="23"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24" xfId="0" applyFont="1" applyFill="1" applyBorder="1" applyAlignment="1" applyProtection="1">
      <alignment horizontal="left" vertical="center" wrapText="1"/>
    </xf>
    <xf numFmtId="0" fontId="23" fillId="2" borderId="25" xfId="0" applyFont="1" applyFill="1" applyBorder="1" applyAlignment="1" applyProtection="1">
      <alignment horizontal="left" vertical="center" wrapText="1"/>
    </xf>
    <xf numFmtId="0" fontId="23" fillId="2" borderId="26" xfId="0" applyFont="1" applyFill="1" applyBorder="1" applyAlignment="1" applyProtection="1">
      <alignment horizontal="left" vertical="center" wrapText="1"/>
    </xf>
    <xf numFmtId="0" fontId="23" fillId="2" borderId="5" xfId="0" applyFont="1" applyFill="1" applyBorder="1" applyAlignment="1" applyProtection="1">
      <alignment horizontal="left" vertical="center"/>
    </xf>
    <xf numFmtId="0" fontId="23" fillId="3" borderId="7" xfId="0" applyNumberFormat="1" applyFont="1" applyFill="1" applyBorder="1" applyAlignment="1" applyProtection="1">
      <alignment horizontal="center" vertical="center"/>
      <protection locked="0"/>
    </xf>
    <xf numFmtId="0" fontId="23" fillId="3" borderId="9" xfId="0" applyNumberFormat="1" applyFont="1" applyFill="1" applyBorder="1" applyAlignment="1" applyProtection="1">
      <alignment horizontal="center" vertical="center"/>
      <protection locked="0"/>
    </xf>
    <xf numFmtId="0" fontId="23" fillId="2" borderId="16" xfId="0" applyFont="1" applyFill="1" applyBorder="1" applyAlignment="1" applyProtection="1">
      <alignment horizontal="left" vertical="center" shrinkToFit="1"/>
    </xf>
    <xf numFmtId="0" fontId="23" fillId="2" borderId="21"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xf>
    <xf numFmtId="0" fontId="41" fillId="2" borderId="0" xfId="0" applyFont="1" applyFill="1" applyBorder="1" applyAlignment="1" applyProtection="1">
      <alignment horizontal="left" vertical="center"/>
    </xf>
    <xf numFmtId="0" fontId="40" fillId="2" borderId="0" xfId="0" applyFont="1" applyFill="1" applyBorder="1" applyAlignment="1" applyProtection="1">
      <alignment horizontal="left" vertical="center"/>
    </xf>
    <xf numFmtId="0" fontId="28" fillId="2" borderId="12" xfId="0" applyFont="1" applyFill="1" applyBorder="1" applyAlignment="1" applyProtection="1">
      <alignment horizontal="center" vertical="center" textRotation="255" wrapText="1"/>
    </xf>
    <xf numFmtId="0" fontId="28" fillId="2" borderId="19" xfId="0" applyFont="1" applyFill="1" applyBorder="1" applyAlignment="1" applyProtection="1">
      <alignment horizontal="center" vertical="center"/>
    </xf>
    <xf numFmtId="0" fontId="23" fillId="2" borderId="12" xfId="0" applyFont="1" applyFill="1" applyBorder="1" applyAlignment="1" applyProtection="1">
      <alignment horizontal="center" vertical="center" wrapText="1"/>
    </xf>
    <xf numFmtId="0" fontId="23" fillId="3" borderId="19"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7" fillId="2" borderId="5" xfId="0"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28" fillId="2" borderId="43" xfId="0" applyFont="1" applyFill="1" applyBorder="1" applyAlignment="1" applyProtection="1">
      <alignment horizontal="center" vertical="center"/>
    </xf>
    <xf numFmtId="0" fontId="60" fillId="0" borderId="43" xfId="0" applyFont="1" applyBorder="1" applyAlignment="1">
      <alignment horizontal="center" vertical="center"/>
    </xf>
    <xf numFmtId="0" fontId="28" fillId="3" borderId="43" xfId="0" applyFont="1" applyFill="1" applyBorder="1" applyAlignment="1" applyProtection="1">
      <alignment horizontal="center" vertical="center"/>
      <protection locked="0"/>
    </xf>
    <xf numFmtId="0" fontId="60" fillId="3" borderId="43" xfId="0" applyFont="1" applyFill="1" applyBorder="1" applyAlignment="1" applyProtection="1">
      <alignment horizontal="center" vertical="center"/>
      <protection locked="0"/>
    </xf>
    <xf numFmtId="38" fontId="45" fillId="2" borderId="0" xfId="1" applyFont="1" applyFill="1" applyBorder="1" applyAlignment="1" applyProtection="1">
      <alignment horizontal="center" vertical="center" shrinkToFit="1"/>
    </xf>
    <xf numFmtId="0" fontId="45" fillId="2" borderId="0" xfId="0" applyFont="1" applyFill="1" applyBorder="1" applyAlignment="1" applyProtection="1">
      <alignment horizontal="left" vertical="center"/>
    </xf>
  </cellXfs>
  <cellStyles count="5">
    <cellStyle name="ハイパーリンク" xfId="2" builtinId="8"/>
    <cellStyle name="ハイパーリンク 2" xfId="4"/>
    <cellStyle name="桁区切り" xfId="1" builtinId="6"/>
    <cellStyle name="標準" xfId="0" builtinId="0"/>
    <cellStyle name="標準 2" xfId="3"/>
  </cellStyles>
  <dxfs count="71">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FFCCFF"/>
      <color rgb="FFFF99FF"/>
      <color rgb="FFCCFFCC"/>
      <color rgb="FF99FF99"/>
      <color rgb="FFFFFFCC"/>
      <color rgb="FFFFFF99"/>
      <color rgb="FFC8E7BB"/>
      <color rgb="FFFF66FF"/>
      <color rgb="FF66CC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149</xdr:row>
          <xdr:rowOff>10886</xdr:rowOff>
        </xdr:from>
        <xdr:to>
          <xdr:col>14</xdr:col>
          <xdr:colOff>21771</xdr:colOff>
          <xdr:row>149</xdr:row>
          <xdr:rowOff>255814</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10886</xdr:colOff>
          <xdr:row>149</xdr:row>
          <xdr:rowOff>0</xdr:rowOff>
        </xdr:from>
        <xdr:to>
          <xdr:col>25</xdr:col>
          <xdr:colOff>27214</xdr:colOff>
          <xdr:row>149</xdr:row>
          <xdr:rowOff>239486</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87086</xdr:colOff>
          <xdr:row>148</xdr:row>
          <xdr:rowOff>277586</xdr:rowOff>
        </xdr:from>
        <xdr:to>
          <xdr:col>46</xdr:col>
          <xdr:colOff>48986</xdr:colOff>
          <xdr:row>149</xdr:row>
          <xdr:rowOff>250371</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27214</xdr:rowOff>
        </xdr:from>
        <xdr:to>
          <xdr:col>15</xdr:col>
          <xdr:colOff>48986</xdr:colOff>
          <xdr:row>150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21771</xdr:colOff>
          <xdr:row>150</xdr:row>
          <xdr:rowOff>21771</xdr:rowOff>
        </xdr:from>
        <xdr:to>
          <xdr:col>34</xdr:col>
          <xdr:colOff>59871</xdr:colOff>
          <xdr:row>150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151</xdr:row>
          <xdr:rowOff>27214</xdr:rowOff>
        </xdr:from>
        <xdr:to>
          <xdr:col>9</xdr:col>
          <xdr:colOff>0</xdr:colOff>
          <xdr:row>152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igitalservice.metro.tokyo.lg.jp/business/procedure/base_regist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57"/>
  <sheetViews>
    <sheetView tabSelected="1" view="pageBreakPreview" topLeftCell="A42" zoomScale="96" zoomScaleNormal="115" zoomScaleSheetLayoutView="120" workbookViewId="0">
      <selection activeCell="K45" sqref="K45:R45"/>
    </sheetView>
  </sheetViews>
  <sheetFormatPr defaultColWidth="1.140625" defaultRowHeight="7.5" customHeight="1" x14ac:dyDescent="0.65"/>
  <cols>
    <col min="1" max="1" width="1.140625" style="3"/>
    <col min="2" max="2" width="2.5" style="3" customWidth="1"/>
    <col min="3" max="3" width="5" style="3" customWidth="1"/>
    <col min="4" max="4" width="2.5" style="3" customWidth="1"/>
    <col min="5" max="63" width="1.2109375" style="3" customWidth="1"/>
    <col min="64" max="67" width="2.140625" style="3" bestFit="1" customWidth="1"/>
    <col min="68" max="73" width="1.640625" style="3" bestFit="1" customWidth="1"/>
    <col min="74" max="74" width="2.140625" style="3" bestFit="1" customWidth="1"/>
    <col min="75" max="118" width="1.140625" style="3"/>
    <col min="119" max="119" width="1.140625" style="3" customWidth="1"/>
    <col min="120" max="16384" width="1.140625" style="3"/>
  </cols>
  <sheetData>
    <row r="1" spans="1:90" ht="4" customHeight="1" x14ac:dyDescent="0.65"/>
    <row r="2" spans="1:90" ht="36.65" customHeight="1" x14ac:dyDescent="0.65">
      <c r="A2" s="181" t="s">
        <v>124</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3"/>
    </row>
    <row r="3" spans="1:90" s="4" customFormat="1" ht="22.5" customHeight="1" x14ac:dyDescent="0.65">
      <c r="B3" s="70" t="s">
        <v>123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row>
    <row r="4" spans="1:90" s="4" customFormat="1" ht="22.5" customHeight="1" x14ac:dyDescent="0.65">
      <c r="C4" s="96" t="s">
        <v>206</v>
      </c>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row>
    <row r="5" spans="1:90" s="4" customFormat="1" ht="22.5" customHeight="1" x14ac:dyDescent="0.65">
      <c r="D5" s="184" t="s">
        <v>223</v>
      </c>
      <c r="E5" s="117"/>
      <c r="F5" s="117"/>
      <c r="G5" s="117"/>
      <c r="H5" s="190"/>
      <c r="I5" s="191"/>
      <c r="J5" s="191"/>
      <c r="K5" s="191"/>
      <c r="L5" s="191"/>
      <c r="M5" s="191"/>
      <c r="N5" s="191"/>
      <c r="O5" s="191"/>
      <c r="P5" s="191"/>
      <c r="Q5" s="191"/>
      <c r="R5" s="191"/>
      <c r="S5" s="191"/>
      <c r="T5" s="191"/>
      <c r="U5" s="191"/>
      <c r="V5" s="191"/>
      <c r="W5" s="191"/>
      <c r="X5" s="191"/>
      <c r="Y5" s="191"/>
      <c r="Z5" s="191"/>
      <c r="AA5" s="191"/>
      <c r="AB5" s="191"/>
      <c r="AC5" s="192"/>
      <c r="AD5" s="81" t="s">
        <v>9</v>
      </c>
      <c r="AE5" s="82"/>
      <c r="AF5" s="82"/>
      <c r="AG5" s="82"/>
      <c r="AH5" s="83"/>
      <c r="AI5" s="76" t="s">
        <v>10</v>
      </c>
      <c r="AJ5" s="77"/>
      <c r="AK5" s="78"/>
      <c r="AL5" s="79"/>
      <c r="AM5" s="80"/>
      <c r="AN5" s="80"/>
      <c r="AO5" s="80"/>
      <c r="AP5" s="80"/>
      <c r="AQ5" s="80"/>
      <c r="AR5" s="80"/>
      <c r="AS5" s="80"/>
      <c r="AT5" s="80"/>
      <c r="AU5" s="80"/>
      <c r="AV5" s="80"/>
      <c r="AW5" s="76" t="s">
        <v>11</v>
      </c>
      <c r="AX5" s="77"/>
      <c r="AY5" s="78"/>
      <c r="AZ5" s="79"/>
      <c r="BA5" s="80"/>
      <c r="BB5" s="80"/>
      <c r="BC5" s="80"/>
      <c r="BD5" s="80"/>
      <c r="BE5" s="80"/>
      <c r="BF5" s="80"/>
      <c r="BG5" s="80"/>
      <c r="BH5" s="80"/>
      <c r="BI5" s="80"/>
      <c r="BJ5" s="80"/>
      <c r="BK5" s="74"/>
      <c r="BL5" s="75"/>
      <c r="BM5" s="75"/>
      <c r="BN5" s="73"/>
      <c r="BO5" s="73"/>
      <c r="BP5" s="73"/>
      <c r="BQ5" s="73"/>
      <c r="BR5" s="73"/>
      <c r="BS5" s="73"/>
      <c r="BT5" s="73"/>
      <c r="BU5" s="73"/>
      <c r="BV5" s="73"/>
      <c r="BW5" s="73"/>
      <c r="BX5" s="73"/>
      <c r="BY5" s="74"/>
      <c r="BZ5" s="75"/>
      <c r="CA5" s="75"/>
      <c r="CB5" s="73"/>
      <c r="CC5" s="73"/>
      <c r="CD5" s="73"/>
      <c r="CE5" s="73"/>
      <c r="CF5" s="73"/>
      <c r="CG5" s="73"/>
      <c r="CH5" s="73"/>
      <c r="CI5" s="73"/>
      <c r="CJ5" s="73"/>
      <c r="CK5" s="73"/>
      <c r="CL5" s="73"/>
    </row>
    <row r="6" spans="1:90" s="4" customFormat="1" ht="22.5" customHeight="1" x14ac:dyDescent="0.65">
      <c r="D6" s="158" t="s">
        <v>12</v>
      </c>
      <c r="E6" s="159"/>
      <c r="F6" s="159"/>
      <c r="G6" s="159"/>
      <c r="H6" s="128" t="s">
        <v>1</v>
      </c>
      <c r="I6" s="128"/>
      <c r="J6" s="187"/>
      <c r="K6" s="79"/>
      <c r="L6" s="80"/>
      <c r="M6" s="80"/>
      <c r="N6" s="80"/>
      <c r="O6" s="80"/>
      <c r="P6" s="80"/>
      <c r="Q6" s="80"/>
      <c r="R6" s="80"/>
      <c r="S6" s="80"/>
      <c r="T6" s="80"/>
      <c r="U6" s="80"/>
      <c r="V6" s="117" t="s">
        <v>2</v>
      </c>
      <c r="W6" s="117"/>
      <c r="X6" s="87"/>
      <c r="Y6" s="188"/>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row>
    <row r="7" spans="1:90" s="4" customFormat="1" ht="22.5" customHeight="1" x14ac:dyDescent="0.65">
      <c r="D7" s="193" t="str">
        <f>IF(AL5="","","（注）他企業の方やコンサルタントの方はヒアリングに参加できません。参加できるのは貴社の方のみです。")</f>
        <v/>
      </c>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56"/>
    </row>
    <row r="8" spans="1:90" s="4" customFormat="1" ht="22.5" customHeight="1" x14ac:dyDescent="0.65">
      <c r="C8" s="96" t="s">
        <v>207</v>
      </c>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row>
    <row r="9" spans="1:90" s="4" customFormat="1" ht="22.5" customHeight="1" x14ac:dyDescent="0.65">
      <c r="D9" s="87" t="s">
        <v>13</v>
      </c>
      <c r="E9" s="88"/>
      <c r="F9" s="88"/>
      <c r="G9" s="88"/>
      <c r="H9" s="88"/>
      <c r="I9" s="88"/>
      <c r="J9" s="88"/>
      <c r="K9" s="89" t="s">
        <v>3</v>
      </c>
      <c r="L9" s="90"/>
      <c r="M9" s="90"/>
      <c r="N9" s="90"/>
      <c r="O9" s="90"/>
      <c r="P9" s="90"/>
      <c r="Q9" s="90"/>
      <c r="R9" s="90"/>
      <c r="S9" s="91"/>
      <c r="T9" s="92" t="s">
        <v>14</v>
      </c>
      <c r="U9" s="93"/>
      <c r="V9" s="93"/>
      <c r="W9" s="93"/>
      <c r="X9" s="93"/>
      <c r="Y9" s="93"/>
      <c r="Z9" s="93"/>
      <c r="AA9" s="93"/>
      <c r="AB9" s="93"/>
      <c r="AC9" s="93"/>
      <c r="AD9" s="93"/>
      <c r="AE9" s="93"/>
      <c r="AF9" s="93"/>
      <c r="AG9" s="93"/>
      <c r="AH9" s="93"/>
      <c r="AI9" s="93"/>
      <c r="AJ9" s="93"/>
      <c r="AK9" s="93"/>
      <c r="AL9" s="93"/>
      <c r="AM9" s="117" t="s">
        <v>15</v>
      </c>
      <c r="AN9" s="117"/>
      <c r="AO9" s="117"/>
      <c r="AP9" s="117"/>
      <c r="AQ9" s="117"/>
      <c r="AR9" s="87"/>
      <c r="AS9" s="162" t="s">
        <v>16</v>
      </c>
      <c r="AT9" s="163"/>
      <c r="AU9" s="163"/>
      <c r="AV9" s="163"/>
      <c r="AW9" s="163"/>
      <c r="AX9" s="163"/>
      <c r="AY9" s="163"/>
      <c r="AZ9" s="163"/>
      <c r="BA9" s="163"/>
      <c r="BB9" s="163"/>
      <c r="BC9" s="163"/>
      <c r="BD9" s="163"/>
      <c r="BE9" s="163"/>
      <c r="BF9" s="163"/>
      <c r="BG9" s="163"/>
      <c r="BH9" s="163"/>
      <c r="BI9" s="163"/>
      <c r="BJ9" s="164"/>
      <c r="BK9" s="5"/>
    </row>
    <row r="10" spans="1:90" s="4" customFormat="1" ht="22.5" customHeight="1" x14ac:dyDescent="0.65">
      <c r="D10" s="87" t="s">
        <v>17</v>
      </c>
      <c r="E10" s="88"/>
      <c r="F10" s="88"/>
      <c r="G10" s="88"/>
      <c r="H10" s="88"/>
      <c r="I10" s="88"/>
      <c r="J10" s="88"/>
      <c r="K10" s="89" t="s">
        <v>3</v>
      </c>
      <c r="L10" s="90"/>
      <c r="M10" s="90"/>
      <c r="N10" s="90"/>
      <c r="O10" s="90"/>
      <c r="P10" s="90"/>
      <c r="Q10" s="90"/>
      <c r="R10" s="90"/>
      <c r="S10" s="91"/>
      <c r="T10" s="92" t="s">
        <v>14</v>
      </c>
      <c r="U10" s="93"/>
      <c r="V10" s="93"/>
      <c r="W10" s="93"/>
      <c r="X10" s="93"/>
      <c r="Y10" s="93"/>
      <c r="Z10" s="93"/>
      <c r="AA10" s="93"/>
      <c r="AB10" s="93"/>
      <c r="AC10" s="93"/>
      <c r="AD10" s="93"/>
      <c r="AE10" s="93"/>
      <c r="AF10" s="93"/>
      <c r="AG10" s="93"/>
      <c r="AH10" s="93"/>
      <c r="AI10" s="93"/>
      <c r="AJ10" s="93"/>
      <c r="AK10" s="93"/>
      <c r="AL10" s="93"/>
      <c r="AM10" s="156"/>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row>
    <row r="11" spans="1:90" s="4" customFormat="1" ht="22.5" customHeight="1" x14ac:dyDescent="0.65">
      <c r="D11" s="87" t="s">
        <v>18</v>
      </c>
      <c r="E11" s="88"/>
      <c r="F11" s="88"/>
      <c r="G11" s="88"/>
      <c r="H11" s="88"/>
      <c r="I11" s="88"/>
      <c r="J11" s="88"/>
      <c r="K11" s="89" t="s">
        <v>3</v>
      </c>
      <c r="L11" s="90"/>
      <c r="M11" s="90"/>
      <c r="N11" s="90"/>
      <c r="O11" s="90"/>
      <c r="P11" s="90"/>
      <c r="Q11" s="90"/>
      <c r="R11" s="90"/>
      <c r="S11" s="91"/>
      <c r="T11" s="92" t="s">
        <v>14</v>
      </c>
      <c r="U11" s="93"/>
      <c r="V11" s="93"/>
      <c r="W11" s="93"/>
      <c r="X11" s="93"/>
      <c r="Y11" s="93"/>
      <c r="Z11" s="93"/>
      <c r="AA11" s="93"/>
      <c r="AB11" s="93"/>
      <c r="AC11" s="93"/>
      <c r="AD11" s="93"/>
      <c r="AE11" s="93"/>
      <c r="AF11" s="93"/>
      <c r="AG11" s="93"/>
      <c r="AH11" s="93"/>
      <c r="AI11" s="93"/>
      <c r="AJ11" s="93"/>
      <c r="AK11" s="93"/>
      <c r="AL11" s="93"/>
      <c r="AM11" s="94" t="str">
        <f>IF(K9="","",IF(K9="選択してください","","（注）日時はご希望に沿えない場合があります。"))</f>
        <v/>
      </c>
      <c r="AN11" s="95"/>
      <c r="AO11" s="95"/>
      <c r="AP11" s="95"/>
      <c r="AQ11" s="95"/>
      <c r="AR11" s="95"/>
      <c r="AS11" s="95"/>
      <c r="AT11" s="95"/>
      <c r="AU11" s="95"/>
      <c r="AV11" s="95"/>
      <c r="AW11" s="95"/>
      <c r="AX11" s="95"/>
      <c r="AY11" s="95"/>
      <c r="AZ11" s="95"/>
      <c r="BA11" s="95"/>
      <c r="BB11" s="95"/>
      <c r="BC11" s="95"/>
      <c r="BD11" s="95"/>
      <c r="BE11" s="95"/>
      <c r="BF11" s="95"/>
      <c r="BG11" s="95"/>
      <c r="BH11" s="95"/>
      <c r="BI11" s="95"/>
      <c r="BJ11" s="95"/>
    </row>
    <row r="12" spans="1:90" s="4" customFormat="1" ht="22.5" customHeight="1" x14ac:dyDescent="0.65">
      <c r="C12" s="96" t="s">
        <v>208</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row>
    <row r="13" spans="1:90" s="4" customFormat="1" ht="22.5" customHeight="1" x14ac:dyDescent="0.65">
      <c r="D13" s="97" t="s">
        <v>19</v>
      </c>
      <c r="E13" s="98"/>
      <c r="F13" s="98"/>
      <c r="G13" s="98"/>
      <c r="H13" s="98"/>
      <c r="I13" s="98"/>
      <c r="J13" s="98"/>
      <c r="K13" s="98"/>
      <c r="L13" s="98"/>
      <c r="M13" s="98"/>
      <c r="N13" s="99" t="s">
        <v>20</v>
      </c>
      <c r="O13" s="100"/>
      <c r="P13" s="100"/>
      <c r="Q13" s="100"/>
      <c r="R13" s="100"/>
      <c r="S13" s="100"/>
      <c r="T13" s="100"/>
      <c r="U13" s="101"/>
      <c r="V13" s="102" t="s">
        <v>21</v>
      </c>
      <c r="W13" s="103"/>
      <c r="X13" s="103"/>
      <c r="Y13" s="103"/>
      <c r="Z13" s="103"/>
      <c r="AA13" s="103"/>
      <c r="AB13" s="103"/>
      <c r="AC13" s="103"/>
      <c r="AD13" s="103"/>
      <c r="AE13" s="103"/>
      <c r="AF13" s="103"/>
      <c r="AG13" s="103"/>
      <c r="AH13" s="99" t="s">
        <v>20</v>
      </c>
      <c r="AI13" s="100"/>
      <c r="AJ13" s="100"/>
      <c r="AK13" s="100"/>
      <c r="AL13" s="100"/>
      <c r="AM13" s="100"/>
      <c r="AN13" s="100"/>
      <c r="AO13" s="101"/>
      <c r="AP13" s="160" t="s">
        <v>22</v>
      </c>
      <c r="AQ13" s="161"/>
      <c r="AR13" s="161"/>
      <c r="AS13" s="161"/>
      <c r="AT13" s="161"/>
      <c r="AU13" s="161"/>
      <c r="AV13" s="161"/>
      <c r="AW13" s="161"/>
      <c r="AX13" s="161"/>
      <c r="AY13" s="161"/>
      <c r="AZ13" s="161"/>
      <c r="BA13" s="161"/>
      <c r="BB13" s="162" t="s">
        <v>23</v>
      </c>
      <c r="BC13" s="163"/>
      <c r="BD13" s="163"/>
      <c r="BE13" s="163"/>
      <c r="BF13" s="163"/>
      <c r="BG13" s="163"/>
      <c r="BH13" s="163"/>
      <c r="BI13" s="164"/>
      <c r="BL13" s="6">
        <f>IF(N13="確認していない",1,0)</f>
        <v>0</v>
      </c>
      <c r="BM13" s="6">
        <f>IF(AH13="閲覧していない",1,0)</f>
        <v>0</v>
      </c>
      <c r="BN13" s="6">
        <f>IF(BB13="確認していない",1,0)</f>
        <v>0</v>
      </c>
      <c r="BO13" s="6">
        <f>SUM(BL13:BN13)</f>
        <v>0</v>
      </c>
      <c r="BP13" s="6"/>
      <c r="BQ13" s="6"/>
      <c r="BR13" s="6"/>
      <c r="BS13" s="6"/>
      <c r="BT13" s="6"/>
      <c r="BU13" s="6"/>
      <c r="BV13" s="6"/>
      <c r="BW13" s="6"/>
      <c r="BX13" s="6"/>
      <c r="BY13" s="7"/>
    </row>
    <row r="14" spans="1:90" s="4" customFormat="1" ht="22.5" customHeight="1" x14ac:dyDescent="0.65">
      <c r="D14" s="113" t="str">
        <f>IF(BO13&gt;0,"（注）事前ヒアリングの申込前に、公社ホームページ・概要説明動画・募集要項を必ずご確認ください。","")</f>
        <v/>
      </c>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85"/>
      <c r="BB14" s="85"/>
      <c r="BC14" s="85"/>
      <c r="BD14" s="85"/>
      <c r="BE14" s="85"/>
      <c r="BF14" s="85"/>
      <c r="BG14" s="85"/>
      <c r="BH14" s="85"/>
      <c r="BI14" s="85"/>
      <c r="BJ14" s="86"/>
      <c r="BK14" s="8"/>
    </row>
    <row r="15" spans="1:90" s="4" customFormat="1" ht="22.5" customHeight="1" x14ac:dyDescent="0.65">
      <c r="C15" s="96" t="s">
        <v>209</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row>
    <row r="16" spans="1:90" s="4" customFormat="1" ht="22.5" customHeight="1" x14ac:dyDescent="0.65">
      <c r="D16" s="119"/>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1"/>
    </row>
    <row r="17" spans="1:63" s="4" customFormat="1" ht="22.5" customHeight="1" x14ac:dyDescent="0.65">
      <c r="D17" s="119"/>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1"/>
    </row>
    <row r="18" spans="1:63" s="4" customFormat="1" ht="22.5" customHeight="1" x14ac:dyDescent="0.65">
      <c r="D18" s="119"/>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1"/>
    </row>
    <row r="19" spans="1:63" s="4" customFormat="1" ht="22.5" customHeight="1" x14ac:dyDescent="0.65">
      <c r="C19" s="96" t="s">
        <v>210</v>
      </c>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row>
    <row r="20" spans="1:63" s="4" customFormat="1" ht="22.5" customHeight="1" x14ac:dyDescent="0.65">
      <c r="D20" s="122" t="s">
        <v>24</v>
      </c>
      <c r="E20" s="122"/>
      <c r="F20" s="122"/>
      <c r="G20" s="122"/>
      <c r="H20" s="123"/>
      <c r="I20" s="124" t="s">
        <v>3</v>
      </c>
      <c r="J20" s="125"/>
      <c r="K20" s="125"/>
      <c r="L20" s="125"/>
      <c r="M20" s="125"/>
      <c r="N20" s="125"/>
      <c r="O20" s="125"/>
      <c r="P20" s="125"/>
      <c r="Q20" s="125"/>
      <c r="R20" s="122" t="s">
        <v>25</v>
      </c>
      <c r="S20" s="122"/>
      <c r="T20" s="122"/>
      <c r="U20" s="122"/>
      <c r="V20" s="122"/>
      <c r="W20" s="123"/>
      <c r="X20" s="124" t="s">
        <v>3</v>
      </c>
      <c r="Y20" s="125"/>
      <c r="Z20" s="125"/>
      <c r="AA20" s="125"/>
      <c r="AB20" s="125"/>
      <c r="AC20" s="125"/>
      <c r="AD20" s="125"/>
      <c r="AE20" s="125"/>
      <c r="AF20" s="125"/>
      <c r="AG20" s="122" t="s">
        <v>26</v>
      </c>
      <c r="AH20" s="122"/>
      <c r="AI20" s="122"/>
      <c r="AJ20" s="122"/>
      <c r="AK20" s="122"/>
      <c r="AL20" s="123"/>
      <c r="AM20" s="124" t="s">
        <v>3</v>
      </c>
      <c r="AN20" s="125"/>
      <c r="AO20" s="125"/>
      <c r="AP20" s="125"/>
      <c r="AQ20" s="125"/>
      <c r="AR20" s="125"/>
      <c r="AS20" s="125"/>
      <c r="AT20" s="125"/>
      <c r="AU20" s="125"/>
      <c r="AV20" s="126" t="str">
        <f>IF(I20="","",IF(I20="選択してください","","（注）対面受付日はご希望に"))</f>
        <v/>
      </c>
      <c r="AW20" s="127"/>
      <c r="AX20" s="127"/>
      <c r="AY20" s="127"/>
      <c r="AZ20" s="127"/>
      <c r="BA20" s="127"/>
      <c r="BB20" s="127"/>
      <c r="BC20" s="127"/>
      <c r="BD20" s="127"/>
      <c r="BE20" s="127"/>
      <c r="BF20" s="127"/>
      <c r="BG20" s="127"/>
      <c r="BH20" s="127"/>
      <c r="BI20" s="127"/>
      <c r="BJ20" s="94"/>
    </row>
    <row r="21" spans="1:63" s="4" customFormat="1" ht="22.5" customHeight="1" x14ac:dyDescent="0.65">
      <c r="B21" s="104"/>
      <c r="C21" s="105"/>
      <c r="D21" s="106" t="str">
        <f>VLOOKUP(I20,事務局使用欄!F:G,2,0)</f>
        <v>-</v>
      </c>
      <c r="E21" s="107"/>
      <c r="F21" s="107"/>
      <c r="G21" s="107"/>
      <c r="H21" s="107"/>
      <c r="I21" s="107"/>
      <c r="J21" s="107"/>
      <c r="K21" s="107"/>
      <c r="L21" s="107"/>
      <c r="M21" s="107"/>
      <c r="N21" s="107"/>
      <c r="O21" s="107"/>
      <c r="P21" s="107"/>
      <c r="Q21" s="108"/>
      <c r="R21" s="106" t="str">
        <f>VLOOKUP(X20,事務局使用欄!F:G,2,0)</f>
        <v>-</v>
      </c>
      <c r="S21" s="107"/>
      <c r="T21" s="107"/>
      <c r="U21" s="107"/>
      <c r="V21" s="107"/>
      <c r="W21" s="107"/>
      <c r="X21" s="107"/>
      <c r="Y21" s="107"/>
      <c r="Z21" s="107"/>
      <c r="AA21" s="107"/>
      <c r="AB21" s="107"/>
      <c r="AC21" s="107"/>
      <c r="AD21" s="107"/>
      <c r="AE21" s="107"/>
      <c r="AF21" s="109"/>
      <c r="AG21" s="110" t="str">
        <f>VLOOKUP(AM20,事務局使用欄!F:G,2,0)</f>
        <v>-</v>
      </c>
      <c r="AH21" s="107"/>
      <c r="AI21" s="107"/>
      <c r="AJ21" s="107"/>
      <c r="AK21" s="107"/>
      <c r="AL21" s="107"/>
      <c r="AM21" s="107"/>
      <c r="AN21" s="107"/>
      <c r="AO21" s="107"/>
      <c r="AP21" s="107"/>
      <c r="AQ21" s="107"/>
      <c r="AR21" s="107"/>
      <c r="AS21" s="107"/>
      <c r="AT21" s="107"/>
      <c r="AU21" s="109"/>
      <c r="AV21" s="111" t="str">
        <f>IF(I20="","",IF(I20="選択してください","","　　沿えない場合があります。"))</f>
        <v/>
      </c>
      <c r="AW21" s="111"/>
      <c r="AX21" s="111"/>
      <c r="AY21" s="111"/>
      <c r="AZ21" s="111"/>
      <c r="BA21" s="111"/>
      <c r="BB21" s="111"/>
      <c r="BC21" s="111"/>
      <c r="BD21" s="111"/>
      <c r="BE21" s="111"/>
      <c r="BF21" s="111"/>
      <c r="BG21" s="111"/>
      <c r="BH21" s="111"/>
      <c r="BI21" s="111"/>
      <c r="BJ21" s="112"/>
    </row>
    <row r="22" spans="1:63" s="4" customFormat="1" ht="22.5" customHeight="1" x14ac:dyDescent="0.65">
      <c r="B22" s="44"/>
      <c r="C22" s="45"/>
      <c r="D22" s="84" t="str">
        <f>IF(I20="","",IF(I20="選択してください","","（注）事前ヒアリングで申請要件を満たしていないことが発覚した場合、申請できません。"))</f>
        <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6"/>
      <c r="BK22" s="8"/>
    </row>
    <row r="23" spans="1:63" s="4" customFormat="1" ht="22.5" customHeight="1" x14ac:dyDescent="0.65">
      <c r="B23" s="44"/>
      <c r="C23" s="45"/>
      <c r="D23" s="84" t="str">
        <f>IF(I20="","",IF(I20="選択してください","","（注）事前ヒアリングで申請要件の確認を終えた方から対面受付日を決めさせていただきます。"))</f>
        <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6"/>
      <c r="BK23" s="8"/>
    </row>
    <row r="24" spans="1:63" s="4" customFormat="1" ht="22.5" customHeight="1" x14ac:dyDescent="0.65">
      <c r="A24" s="296" t="s">
        <v>27</v>
      </c>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row>
    <row r="25" spans="1:63" s="4" customFormat="1" ht="22.5" customHeight="1" x14ac:dyDescent="0.65">
      <c r="B25" s="118" t="s">
        <v>204</v>
      </c>
      <c r="C25" s="118"/>
      <c r="D25" s="118"/>
      <c r="E25" s="118"/>
      <c r="F25" s="118"/>
      <c r="G25" s="118"/>
    </row>
    <row r="26" spans="1:63" ht="22.5" customHeight="1" x14ac:dyDescent="0.65">
      <c r="A26" s="9"/>
      <c r="C26" s="96" t="s">
        <v>205</v>
      </c>
      <c r="D26" s="96"/>
      <c r="E26" s="96"/>
      <c r="F26" s="96"/>
      <c r="G26" s="96"/>
      <c r="H26" s="96"/>
      <c r="I26" s="96"/>
      <c r="J26" s="96"/>
      <c r="K26" s="96"/>
      <c r="L26" s="96"/>
      <c r="M26" s="96"/>
      <c r="N26" s="96"/>
      <c r="O26" s="96"/>
      <c r="P26" s="96"/>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4"/>
      <c r="BB26" s="4"/>
      <c r="BC26" s="4"/>
      <c r="BD26" s="4"/>
      <c r="BE26" s="4"/>
      <c r="BF26" s="4"/>
      <c r="BG26" s="4"/>
      <c r="BH26" s="4"/>
      <c r="BI26" s="4"/>
      <c r="BJ26" s="4"/>
      <c r="BK26" s="4"/>
    </row>
    <row r="27" spans="1:63" ht="22.5" customHeight="1" x14ac:dyDescent="0.65">
      <c r="A27" s="9"/>
      <c r="B27" s="39"/>
      <c r="D27" s="306" t="s">
        <v>28</v>
      </c>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7"/>
      <c r="AG27" s="308"/>
      <c r="AH27" s="10"/>
      <c r="AI27" s="10"/>
      <c r="AJ27" s="10"/>
      <c r="AK27" s="10"/>
      <c r="AL27" s="10"/>
      <c r="AM27" s="10"/>
      <c r="AN27" s="10"/>
      <c r="AO27" s="10"/>
      <c r="AP27" s="10"/>
      <c r="AQ27" s="10"/>
      <c r="AR27" s="10"/>
      <c r="AS27" s="10"/>
      <c r="AT27" s="10"/>
      <c r="AU27" s="10"/>
      <c r="AV27" s="10"/>
      <c r="AW27" s="10"/>
      <c r="AX27" s="10"/>
      <c r="AY27" s="10"/>
      <c r="AZ27" s="10"/>
      <c r="BA27" s="4"/>
      <c r="BB27" s="4"/>
      <c r="BC27" s="4"/>
      <c r="BD27" s="4"/>
      <c r="BE27" s="4"/>
      <c r="BF27" s="4"/>
      <c r="BG27" s="4"/>
      <c r="BH27" s="4"/>
      <c r="BI27" s="4"/>
      <c r="BJ27" s="4"/>
      <c r="BK27" s="4"/>
    </row>
    <row r="28" spans="1:63" ht="22.5" customHeight="1" x14ac:dyDescent="0.65">
      <c r="A28" s="9"/>
      <c r="B28" s="39"/>
      <c r="C28" s="39"/>
      <c r="D28" s="165">
        <v>1</v>
      </c>
      <c r="E28" s="166"/>
      <c r="F28" s="309" t="s">
        <v>29</v>
      </c>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4"/>
    </row>
    <row r="29" spans="1:63" ht="22.5" customHeight="1" x14ac:dyDescent="0.65">
      <c r="A29" s="9"/>
      <c r="B29" s="39"/>
      <c r="C29" s="39"/>
      <c r="D29" s="167"/>
      <c r="E29" s="168"/>
      <c r="F29" s="310" t="s">
        <v>30</v>
      </c>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4"/>
    </row>
    <row r="30" spans="1:63" ht="22.5" customHeight="1" x14ac:dyDescent="0.65">
      <c r="A30" s="9"/>
      <c r="B30" s="39"/>
      <c r="C30" s="39"/>
      <c r="D30" s="165">
        <v>2</v>
      </c>
      <c r="E30" s="166"/>
      <c r="F30" s="300" t="s">
        <v>31</v>
      </c>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2"/>
      <c r="BK30" s="4"/>
    </row>
    <row r="31" spans="1:63" ht="30" customHeight="1" x14ac:dyDescent="0.65">
      <c r="A31" s="9"/>
      <c r="B31" s="39"/>
      <c r="C31" s="39"/>
      <c r="D31" s="167"/>
      <c r="E31" s="168"/>
      <c r="F31" s="303" t="s">
        <v>32</v>
      </c>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5"/>
      <c r="BK31" s="4"/>
    </row>
    <row r="32" spans="1:63" ht="22.5" customHeight="1" x14ac:dyDescent="0.65">
      <c r="A32" s="9"/>
      <c r="B32" s="39"/>
      <c r="C32" s="39"/>
      <c r="D32" s="165">
        <v>3</v>
      </c>
      <c r="E32" s="166"/>
      <c r="F32" s="298" t="s">
        <v>33</v>
      </c>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4"/>
    </row>
    <row r="33" spans="1:122" ht="22.5" customHeight="1" x14ac:dyDescent="0.65">
      <c r="A33" s="9"/>
      <c r="B33" s="39"/>
      <c r="C33" s="39"/>
      <c r="D33" s="167"/>
      <c r="E33" s="168"/>
      <c r="F33" s="299" t="s">
        <v>34</v>
      </c>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4"/>
    </row>
    <row r="34" spans="1:122" ht="22.5" customHeight="1" x14ac:dyDescent="0.65">
      <c r="A34" s="9"/>
      <c r="B34" s="39"/>
      <c r="C34" s="39"/>
      <c r="D34" s="116" t="str">
        <f>IF(AF27=3,"（注）申請時点で連携体を構築している必要があります。","")</f>
        <v/>
      </c>
      <c r="E34" s="116"/>
      <c r="F34" s="116"/>
      <c r="G34" s="116"/>
      <c r="H34" s="116"/>
      <c r="I34" s="116"/>
      <c r="J34" s="116"/>
      <c r="K34" s="116"/>
      <c r="L34" s="116"/>
      <c r="M34" s="116"/>
      <c r="N34" s="116"/>
      <c r="O34" s="116"/>
      <c r="P34" s="116"/>
      <c r="Q34" s="11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4"/>
    </row>
    <row r="35" spans="1:122" ht="22.5" customHeight="1" x14ac:dyDescent="0.65">
      <c r="A35" s="9"/>
      <c r="B35" s="39"/>
      <c r="C35" s="96" t="s">
        <v>211</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K35" s="4"/>
    </row>
    <row r="36" spans="1:122" ht="22.5" customHeight="1" x14ac:dyDescent="0.65">
      <c r="A36" s="9"/>
      <c r="B36" s="40"/>
      <c r="D36" s="129" t="s">
        <v>35</v>
      </c>
      <c r="E36" s="129"/>
      <c r="F36" s="129"/>
      <c r="G36" s="129"/>
      <c r="H36" s="129"/>
      <c r="I36" s="129"/>
      <c r="J36" s="130"/>
      <c r="K36" s="248"/>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287">
        <f>LEN(K36)</f>
        <v>0</v>
      </c>
      <c r="AO36" s="287"/>
      <c r="AP36" s="321" t="s">
        <v>129</v>
      </c>
      <c r="AQ36" s="322"/>
      <c r="AR36" s="322"/>
      <c r="AS36" s="322"/>
      <c r="AT36" s="322"/>
      <c r="AU36" s="322"/>
      <c r="AV36" s="322"/>
      <c r="AW36" s="322"/>
      <c r="AX36" s="322"/>
      <c r="AY36" s="322"/>
      <c r="AZ36" s="322"/>
      <c r="BA36" s="323"/>
      <c r="BB36" s="324"/>
      <c r="BC36" s="324"/>
      <c r="BD36" s="324"/>
      <c r="BE36" s="324"/>
      <c r="BF36" s="47"/>
      <c r="BG36" s="47"/>
      <c r="BH36" s="47"/>
      <c r="BI36" s="47"/>
      <c r="BJ36" s="47"/>
      <c r="BK36" s="40"/>
    </row>
    <row r="37" spans="1:122" ht="45" customHeight="1" x14ac:dyDescent="0.65">
      <c r="A37" s="9"/>
      <c r="B37" s="40"/>
      <c r="C37" s="40"/>
      <c r="D37" s="169" t="s">
        <v>36</v>
      </c>
      <c r="E37" s="169"/>
      <c r="F37" s="169"/>
      <c r="G37" s="169"/>
      <c r="H37" s="169"/>
      <c r="I37" s="169"/>
      <c r="J37" s="170"/>
      <c r="K37" s="171"/>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3"/>
      <c r="BG37" s="174"/>
      <c r="BH37" s="174"/>
      <c r="BI37" s="174"/>
      <c r="BJ37" s="174"/>
      <c r="BK37" s="174"/>
    </row>
    <row r="38" spans="1:122" ht="22.5" customHeight="1" x14ac:dyDescent="0.65">
      <c r="A38" s="9"/>
      <c r="B38" s="40"/>
      <c r="C38" s="40"/>
      <c r="D38" s="193" t="str">
        <f>IF(K36="","","（注）●の試作、●の事前検証 という申請テーマにしてください。")</f>
        <v/>
      </c>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27"/>
      <c r="AQ38" s="127"/>
      <c r="AR38" s="127"/>
      <c r="AS38" s="127"/>
      <c r="AT38" s="127"/>
      <c r="AU38" s="127"/>
      <c r="AV38" s="127"/>
      <c r="AW38" s="127"/>
      <c r="AX38" s="127"/>
      <c r="AY38" s="127"/>
      <c r="AZ38" s="127"/>
      <c r="BA38" s="127"/>
      <c r="BB38" s="127"/>
      <c r="BC38" s="127"/>
      <c r="BD38" s="127"/>
      <c r="BE38" s="127"/>
      <c r="BF38" s="127"/>
      <c r="BG38" s="127"/>
      <c r="BH38" s="127"/>
      <c r="BI38" s="127"/>
      <c r="BJ38" s="94"/>
      <c r="BK38" s="11"/>
    </row>
    <row r="39" spans="1:122" ht="22.5" customHeight="1" x14ac:dyDescent="0.65">
      <c r="A39" s="9"/>
      <c r="B39" s="40"/>
      <c r="C39" s="40"/>
      <c r="D39" s="126" t="str">
        <f>IF(K36="","","（注）助成金に採択された場合、申請テーマは公社HPに公開されます。技術的な開発要素のないもの、既製品の模倣や改良を")</f>
        <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94"/>
      <c r="BK39" s="12"/>
    </row>
    <row r="40" spans="1:122" ht="22.5" customHeight="1" x14ac:dyDescent="0.65">
      <c r="A40" s="9"/>
      <c r="B40" s="40"/>
      <c r="C40" s="40"/>
      <c r="D40" s="126" t="str">
        <f>IF(K36="","","　　　するものは申請テーマに設定できません（申請できません）。")</f>
        <v/>
      </c>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94"/>
      <c r="BK40" s="12"/>
    </row>
    <row r="41" spans="1:122" ht="22.5" customHeight="1" x14ac:dyDescent="0.65">
      <c r="A41" s="9"/>
      <c r="B41" s="40"/>
      <c r="C41" s="40"/>
      <c r="D41" s="126" t="str">
        <f>IF(K36="","","（注）申請時には具体的な達成目標を設定していただきます。目標が未達成の場合、助成金が交付されません。")</f>
        <v/>
      </c>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94"/>
      <c r="BK41" s="40"/>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row>
    <row r="42" spans="1:122" ht="22.5" customHeight="1" x14ac:dyDescent="0.65">
      <c r="A42" s="9"/>
      <c r="B42" s="41"/>
      <c r="C42" s="41"/>
      <c r="BK42" s="12"/>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row>
    <row r="43" spans="1:122" ht="22.5" customHeight="1" x14ac:dyDescent="0.65">
      <c r="A43" s="9"/>
      <c r="B43" s="40"/>
      <c r="C43" s="96" t="s">
        <v>212</v>
      </c>
      <c r="D43" s="96"/>
      <c r="E43" s="96"/>
      <c r="F43" s="96"/>
      <c r="G43" s="96"/>
      <c r="H43" s="96"/>
      <c r="I43" s="96"/>
      <c r="J43" s="96"/>
      <c r="K43" s="96"/>
      <c r="L43" s="96"/>
      <c r="M43" s="96"/>
      <c r="N43" s="96"/>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row>
    <row r="44" spans="1:122" ht="22.5" customHeight="1" x14ac:dyDescent="0.65">
      <c r="A44" s="9"/>
      <c r="B44" s="40"/>
      <c r="C44" s="40"/>
      <c r="D44" s="128" t="s">
        <v>37</v>
      </c>
      <c r="E44" s="128"/>
      <c r="F44" s="128"/>
      <c r="G44" s="128"/>
      <c r="H44" s="128"/>
      <c r="I44" s="128"/>
      <c r="J44" s="128"/>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40"/>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row>
    <row r="45" spans="1:122" ht="22.5" customHeight="1" x14ac:dyDescent="0.65">
      <c r="A45" s="9"/>
      <c r="B45" s="40"/>
      <c r="C45" s="40"/>
      <c r="D45" s="142" t="s">
        <v>38</v>
      </c>
      <c r="E45" s="142"/>
      <c r="F45" s="142"/>
      <c r="G45" s="142"/>
      <c r="H45" s="142"/>
      <c r="I45" s="142"/>
      <c r="J45" s="97"/>
      <c r="K45" s="79"/>
      <c r="L45" s="80"/>
      <c r="M45" s="80"/>
      <c r="N45" s="80"/>
      <c r="O45" s="80"/>
      <c r="P45" s="80"/>
      <c r="Q45" s="80"/>
      <c r="R45" s="80"/>
      <c r="S45" s="129" t="s">
        <v>39</v>
      </c>
      <c r="T45" s="129"/>
      <c r="U45" s="129"/>
      <c r="V45" s="129"/>
      <c r="W45" s="130"/>
      <c r="X45" s="79"/>
      <c r="Y45" s="80"/>
      <c r="Z45" s="80"/>
      <c r="AA45" s="266" t="s">
        <v>40</v>
      </c>
      <c r="AB45" s="267"/>
      <c r="AC45" s="267"/>
      <c r="AD45" s="267"/>
      <c r="AE45" s="267"/>
      <c r="AF45" s="117"/>
      <c r="AG45" s="117"/>
      <c r="AH45" s="117"/>
      <c r="AI45" s="117"/>
      <c r="AJ45" s="158" t="s">
        <v>41</v>
      </c>
      <c r="AK45" s="159"/>
      <c r="AL45" s="159"/>
      <c r="AM45" s="159"/>
      <c r="AN45" s="159"/>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40"/>
    </row>
    <row r="46" spans="1:122" ht="22.5" customHeight="1" x14ac:dyDescent="0.65">
      <c r="A46" s="9"/>
      <c r="B46" s="40"/>
      <c r="C46" s="40"/>
      <c r="D46" s="314" t="s">
        <v>42</v>
      </c>
      <c r="E46" s="291" t="s">
        <v>43</v>
      </c>
      <c r="F46" s="291"/>
      <c r="G46" s="291"/>
      <c r="H46" s="291"/>
      <c r="I46" s="291"/>
      <c r="J46" s="291"/>
      <c r="K46" s="142" t="s">
        <v>44</v>
      </c>
      <c r="L46" s="142"/>
      <c r="M46" s="142"/>
      <c r="N46" s="142"/>
      <c r="O46" s="142"/>
      <c r="P46" s="142"/>
      <c r="Q46" s="142"/>
      <c r="R46" s="142"/>
      <c r="S46" s="142"/>
      <c r="T46" s="142"/>
      <c r="U46" s="142"/>
      <c r="V46" s="142"/>
      <c r="W46" s="142"/>
      <c r="X46" s="142"/>
      <c r="Y46" s="97"/>
      <c r="Z46" s="128" t="s">
        <v>132</v>
      </c>
      <c r="AA46" s="128"/>
      <c r="AB46" s="128"/>
      <c r="AC46" s="128"/>
      <c r="AD46" s="128"/>
      <c r="AE46" s="128"/>
      <c r="AF46" s="128"/>
      <c r="AG46" s="128"/>
      <c r="AH46" s="128"/>
      <c r="AI46" s="128"/>
      <c r="AJ46" s="128"/>
      <c r="AK46" s="128"/>
      <c r="AL46" s="128"/>
      <c r="AM46" s="128"/>
      <c r="AN46" s="128"/>
      <c r="AO46" s="128"/>
      <c r="AP46" s="128"/>
      <c r="AQ46" s="128"/>
      <c r="AR46" s="128"/>
      <c r="AS46" s="117" t="s">
        <v>45</v>
      </c>
      <c r="AT46" s="117"/>
      <c r="AU46" s="117"/>
      <c r="AV46" s="117"/>
      <c r="AW46" s="117"/>
      <c r="AX46" s="117"/>
      <c r="AY46" s="117"/>
      <c r="AZ46" s="186"/>
      <c r="BA46" s="186"/>
      <c r="BB46" s="186"/>
      <c r="BC46" s="186"/>
      <c r="BD46" s="186"/>
      <c r="BE46" s="186"/>
      <c r="BF46" s="186"/>
      <c r="BG46" s="186"/>
      <c r="BH46" s="186"/>
      <c r="BI46" s="186"/>
      <c r="BJ46" s="186"/>
      <c r="BK46" s="40"/>
    </row>
    <row r="47" spans="1:122" ht="22.5" customHeight="1" x14ac:dyDescent="0.65">
      <c r="A47" s="9"/>
      <c r="B47" s="40"/>
      <c r="C47" s="40"/>
      <c r="D47" s="314"/>
      <c r="E47" s="128" t="s">
        <v>46</v>
      </c>
      <c r="F47" s="128"/>
      <c r="G47" s="128"/>
      <c r="H47" s="128"/>
      <c r="I47" s="128"/>
      <c r="J47" s="128"/>
      <c r="K47" s="128" t="s">
        <v>47</v>
      </c>
      <c r="L47" s="128"/>
      <c r="M47" s="128"/>
      <c r="N47" s="128"/>
      <c r="O47" s="128"/>
      <c r="P47" s="128"/>
      <c r="Q47" s="128"/>
      <c r="R47" s="128"/>
      <c r="S47" s="128"/>
      <c r="T47" s="128"/>
      <c r="U47" s="128"/>
      <c r="V47" s="128"/>
      <c r="W47" s="128"/>
      <c r="X47" s="128"/>
      <c r="Y47" s="187"/>
      <c r="Z47" s="92" t="s">
        <v>132</v>
      </c>
      <c r="AA47" s="93"/>
      <c r="AB47" s="93"/>
      <c r="AC47" s="93"/>
      <c r="AD47" s="93"/>
      <c r="AE47" s="93"/>
      <c r="AF47" s="93"/>
      <c r="AG47" s="93"/>
      <c r="AH47" s="93"/>
      <c r="AI47" s="93"/>
      <c r="AJ47" s="93"/>
      <c r="AK47" s="93"/>
      <c r="AL47" s="93"/>
      <c r="AM47" s="93"/>
      <c r="AN47" s="93"/>
      <c r="AO47" s="93"/>
      <c r="AP47" s="93"/>
      <c r="AQ47" s="93"/>
      <c r="AR47" s="93"/>
      <c r="AS47" s="316" t="s">
        <v>45</v>
      </c>
      <c r="AT47" s="316"/>
      <c r="AU47" s="316"/>
      <c r="AV47" s="316"/>
      <c r="AW47" s="316"/>
      <c r="AX47" s="316"/>
      <c r="AY47" s="316"/>
      <c r="AZ47" s="186"/>
      <c r="BA47" s="186"/>
      <c r="BB47" s="186"/>
      <c r="BC47" s="186"/>
      <c r="BD47" s="186"/>
      <c r="BE47" s="186"/>
      <c r="BF47" s="186"/>
      <c r="BG47" s="186"/>
      <c r="BH47" s="186"/>
      <c r="BI47" s="186"/>
      <c r="BJ47" s="186"/>
      <c r="BK47" s="40"/>
    </row>
    <row r="48" spans="1:122" ht="22.5" customHeight="1" x14ac:dyDescent="0.65">
      <c r="A48" s="9"/>
      <c r="B48" s="320"/>
      <c r="C48" s="320"/>
      <c r="D48" s="193" t="str">
        <f>IF(K45="医療機器","（注）開発する医療機器のクラスに応じた医療機器製造販売業許可証（写）の提出が必要です。",IF(K45="非医療機器","（注）連携相手が医療機器製造販売業または医療機器販売業（貸与業）のいずれかを持っている必要があります。",""))</f>
        <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56"/>
      <c r="BK48" s="40"/>
      <c r="BL48" s="313" t="str">
        <f>IF(K45="非医療機器","（注）臨床現場において診断・治療・予防等に使用される非医療機器が対象となります。","")</f>
        <v/>
      </c>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13"/>
      <c r="DQ48" s="13"/>
      <c r="DR48" s="13"/>
    </row>
    <row r="49" spans="1:122" ht="22.5" customHeight="1" x14ac:dyDescent="0.65">
      <c r="A49" s="9"/>
      <c r="B49" s="320"/>
      <c r="C49" s="320"/>
      <c r="D49" s="126" t="str">
        <f>IF(K45="医療機器",BL49,IF(K45="非医療機器",BL48,""))</f>
        <v/>
      </c>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94"/>
      <c r="BK49" s="11"/>
      <c r="BL49" s="312" t="str">
        <f>IF(X45="Ⅰ","（注）第一種、第二種、第三種のいずれかの医療機器製造販売業許可証（写）の提出が必要です。",IF(X45="Ⅱ","（注）第一種、第二種のいずれかの医療機器製造販売業許可証（写）の提出が必要です。",IF(X45="","","（注）第一種の医療機器製造販売業許可証（写）の提出が必要です。")))</f>
        <v/>
      </c>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row>
    <row r="50" spans="1:122" ht="22.5" customHeight="1" x14ac:dyDescent="0.65">
      <c r="A50" s="9"/>
      <c r="B50" s="41"/>
      <c r="C50" s="41"/>
      <c r="D50" s="126" t="str">
        <f>IF(K45="","","（注）連携相手の医療機器製販企業が必要な業許可を持っていない場合、申請することができません。")</f>
        <v/>
      </c>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94"/>
      <c r="BK50" s="11"/>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row>
    <row r="51" spans="1:122" ht="22.5" customHeight="1" x14ac:dyDescent="0.65">
      <c r="A51" s="9"/>
      <c r="B51" s="40"/>
      <c r="C51" s="96" t="s">
        <v>213</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40"/>
      <c r="AR51" s="40"/>
      <c r="AS51" s="40"/>
      <c r="AT51" s="40"/>
      <c r="AU51" s="40"/>
      <c r="AV51" s="40"/>
      <c r="AW51" s="40"/>
      <c r="AX51" s="40"/>
      <c r="AY51" s="40"/>
      <c r="AZ51" s="40"/>
      <c r="BA51" s="40"/>
      <c r="BB51" s="40"/>
      <c r="BC51" s="40"/>
      <c r="BD51" s="40"/>
      <c r="BE51" s="40"/>
      <c r="BF51" s="40"/>
      <c r="BG51" s="40"/>
      <c r="BH51" s="40"/>
      <c r="BI51" s="40"/>
      <c r="BJ51" s="40"/>
      <c r="BK51" s="40"/>
    </row>
    <row r="52" spans="1:122" ht="22.5" customHeight="1" x14ac:dyDescent="0.65">
      <c r="A52" s="9"/>
      <c r="B52" s="40"/>
      <c r="C52" s="40"/>
      <c r="D52" s="225" t="s">
        <v>48</v>
      </c>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40"/>
    </row>
    <row r="53" spans="1:122" ht="22.5" customHeight="1" x14ac:dyDescent="0.65">
      <c r="A53" s="9"/>
      <c r="B53" s="40"/>
      <c r="C53" s="96" t="s">
        <v>222</v>
      </c>
      <c r="D53" s="96"/>
      <c r="E53" s="96"/>
      <c r="F53" s="96"/>
      <c r="G53" s="96"/>
      <c r="H53" s="96"/>
      <c r="I53" s="96"/>
      <c r="J53" s="96"/>
      <c r="K53" s="96"/>
      <c r="L53" s="96"/>
      <c r="M53" s="96"/>
      <c r="N53" s="96"/>
      <c r="O53" s="96"/>
      <c r="P53" s="96"/>
      <c r="Q53" s="96"/>
      <c r="R53" s="96"/>
      <c r="S53" s="96"/>
      <c r="T53" s="96"/>
      <c r="U53" s="96"/>
      <c r="V53" s="96"/>
      <c r="W53" s="96"/>
      <c r="X53" s="96"/>
      <c r="Y53" s="288" t="s">
        <v>49</v>
      </c>
      <c r="Z53" s="288"/>
      <c r="AA53" s="288"/>
      <c r="AB53" s="288"/>
      <c r="AC53" s="288"/>
      <c r="AD53" s="288"/>
      <c r="AE53" s="288"/>
      <c r="AF53" s="288"/>
      <c r="AG53" s="288"/>
      <c r="AH53" s="288"/>
      <c r="AI53" s="288"/>
      <c r="AJ53" s="288"/>
      <c r="AK53" s="288"/>
      <c r="AL53" s="325">
        <f>D54*1.5</f>
        <v>0</v>
      </c>
      <c r="AM53" s="325"/>
      <c r="AN53" s="325"/>
      <c r="AO53" s="325"/>
      <c r="AP53" s="326" t="s">
        <v>50</v>
      </c>
      <c r="AQ53" s="326"/>
      <c r="AR53" s="326"/>
      <c r="AS53" s="326"/>
      <c r="AT53" s="326"/>
      <c r="AU53" s="326"/>
      <c r="AV53" s="15"/>
      <c r="AW53" s="40"/>
      <c r="AX53" s="40"/>
      <c r="AY53" s="40"/>
      <c r="AZ53" s="40"/>
    </row>
    <row r="54" spans="1:122" ht="22.5" customHeight="1" x14ac:dyDescent="0.65">
      <c r="A54" s="9"/>
      <c r="B54" s="40"/>
      <c r="C54" s="40"/>
      <c r="D54" s="289"/>
      <c r="E54" s="289"/>
      <c r="F54" s="289"/>
      <c r="G54" s="289"/>
      <c r="H54" s="289"/>
      <c r="I54" s="289"/>
      <c r="J54" s="290"/>
      <c r="K54" s="315" t="s">
        <v>51</v>
      </c>
      <c r="L54" s="142"/>
      <c r="M54" s="142"/>
      <c r="N54" s="142"/>
      <c r="O54" s="85" t="str">
        <f>IF(D54&gt;5000,"（注）助成金交付申請額は5,000千円（500万円）以内にしてください。","")</f>
        <v/>
      </c>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6"/>
      <c r="BK54" s="40"/>
    </row>
    <row r="55" spans="1:122" ht="22.5" customHeight="1" x14ac:dyDescent="0.65">
      <c r="A55" s="9"/>
      <c r="B55" s="40"/>
      <c r="C55" s="40"/>
      <c r="D55" s="84" t="str">
        <f>IF(D54="","","（注）助成率が2/3のため、助成金交付申請額の1.5倍の助成対象経費が必要となります。")</f>
        <v/>
      </c>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6"/>
      <c r="BK55" s="8"/>
    </row>
    <row r="56" spans="1:122" ht="22.5" customHeight="1" x14ac:dyDescent="0.65">
      <c r="A56" s="9"/>
      <c r="B56" s="40"/>
      <c r="C56" s="96" t="s">
        <v>214</v>
      </c>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40"/>
    </row>
    <row r="57" spans="1:122" ht="22.5" customHeight="1" x14ac:dyDescent="0.65">
      <c r="A57" s="9"/>
      <c r="B57" s="40"/>
      <c r="C57" s="40"/>
      <c r="D57" s="208" t="s">
        <v>52</v>
      </c>
      <c r="E57" s="208"/>
      <c r="F57" s="208"/>
      <c r="G57" s="208"/>
      <c r="H57" s="208"/>
      <c r="I57" s="208"/>
      <c r="J57" s="208" t="s">
        <v>53</v>
      </c>
      <c r="K57" s="208"/>
      <c r="L57" s="208"/>
      <c r="M57" s="208"/>
      <c r="N57" s="208"/>
      <c r="O57" s="208"/>
      <c r="P57" s="16"/>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row>
    <row r="58" spans="1:122" ht="20.149999999999999" customHeight="1" x14ac:dyDescent="0.65">
      <c r="A58" s="9"/>
      <c r="B58" s="40"/>
      <c r="C58" s="40"/>
      <c r="D58" s="295"/>
      <c r="E58" s="295"/>
      <c r="F58" s="295"/>
      <c r="G58" s="295"/>
      <c r="H58" s="295"/>
      <c r="I58" s="295"/>
      <c r="J58" s="295"/>
      <c r="K58" s="295"/>
      <c r="L58" s="295"/>
      <c r="M58" s="295"/>
      <c r="N58" s="295"/>
      <c r="O58" s="295"/>
      <c r="P58" s="16"/>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17"/>
      <c r="BG58" s="17"/>
      <c r="BH58" s="17"/>
      <c r="BI58" s="17"/>
      <c r="BJ58" s="18"/>
      <c r="BK58" s="18"/>
      <c r="BL58" s="19" t="str">
        <f>IF(D58="○",1,"0")</f>
        <v>0</v>
      </c>
      <c r="BM58" s="19" t="str">
        <f>IF(J58="○",1,"0")</f>
        <v>0</v>
      </c>
      <c r="BN58" s="19">
        <f>SUM(BL58:BM58)</f>
        <v>0</v>
      </c>
      <c r="BO58" s="19"/>
      <c r="BP58" s="20"/>
      <c r="BQ58" s="20"/>
      <c r="BR58" s="20"/>
      <c r="BS58" s="20"/>
      <c r="BT58" s="20"/>
      <c r="BU58" s="20"/>
      <c r="BV58" s="21"/>
      <c r="BW58" s="22"/>
      <c r="BX58" s="22"/>
      <c r="BY58" s="22"/>
      <c r="BZ58" s="22"/>
      <c r="CA58" s="22"/>
      <c r="CB58" s="22"/>
      <c r="CC58" s="13"/>
      <c r="CD58" s="13"/>
      <c r="CE58" s="13"/>
      <c r="CF58" s="13"/>
    </row>
    <row r="59" spans="1:122" ht="22.5" customHeight="1" x14ac:dyDescent="0.65">
      <c r="A59" s="9"/>
      <c r="B59" s="40"/>
      <c r="C59" s="40"/>
      <c r="D59" s="95" t="str">
        <f>IF(BN58&gt;0,"（注）申請書には、申請する各経費について詳細に記入する必要があります。申請までにご検討ください。","")</f>
        <v/>
      </c>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40"/>
    </row>
    <row r="60" spans="1:122" ht="22.5" customHeight="1" x14ac:dyDescent="0.65">
      <c r="A60" s="9"/>
      <c r="B60" s="40"/>
      <c r="C60" s="96" t="s">
        <v>215</v>
      </c>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40"/>
    </row>
    <row r="61" spans="1:122" ht="22.5" customHeight="1" x14ac:dyDescent="0.65">
      <c r="A61" s="9"/>
      <c r="B61" s="40"/>
      <c r="C61" s="40"/>
      <c r="D61" s="224" t="s">
        <v>134</v>
      </c>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40"/>
    </row>
    <row r="62" spans="1:122" ht="22.5" customHeight="1" x14ac:dyDescent="0.65">
      <c r="A62" s="9"/>
      <c r="B62" s="40"/>
      <c r="C62" s="40"/>
      <c r="D62" s="224" t="s">
        <v>133</v>
      </c>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row>
    <row r="63" spans="1:122" ht="22.5" customHeight="1" x14ac:dyDescent="0.65">
      <c r="A63" s="9"/>
      <c r="B63" s="40"/>
      <c r="C63" s="40"/>
      <c r="D63" s="177" t="s">
        <v>119</v>
      </c>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9"/>
      <c r="BK63" s="40"/>
    </row>
    <row r="64" spans="1:122" ht="22.5" customHeight="1" x14ac:dyDescent="0.65">
      <c r="A64" s="9"/>
      <c r="B64" s="40"/>
      <c r="C64" s="40"/>
      <c r="D64" s="128" t="s">
        <v>54</v>
      </c>
      <c r="E64" s="128"/>
      <c r="F64" s="128"/>
      <c r="G64" s="128"/>
      <c r="H64" s="175">
        <v>44620</v>
      </c>
      <c r="I64" s="175"/>
      <c r="J64" s="175"/>
      <c r="K64" s="175"/>
      <c r="L64" s="175"/>
      <c r="M64" s="175"/>
      <c r="N64" s="175"/>
      <c r="O64" s="175"/>
      <c r="P64" s="175"/>
      <c r="Q64" s="175"/>
      <c r="R64" s="175"/>
      <c r="S64" s="175"/>
      <c r="T64" s="175"/>
      <c r="U64" s="117" t="s">
        <v>55</v>
      </c>
      <c r="V64" s="117"/>
      <c r="W64" s="87"/>
      <c r="X64" s="292"/>
      <c r="Y64" s="293"/>
      <c r="Z64" s="293"/>
      <c r="AA64" s="293"/>
      <c r="AB64" s="293"/>
      <c r="AC64" s="293"/>
      <c r="AD64" s="293"/>
      <c r="AE64" s="293"/>
      <c r="AF64" s="293"/>
      <c r="AG64" s="293"/>
      <c r="AH64" s="293"/>
      <c r="AI64" s="293"/>
      <c r="AJ64" s="293"/>
      <c r="AK64" s="294"/>
      <c r="AL64" s="150" t="s">
        <v>56</v>
      </c>
      <c r="AM64" s="117"/>
      <c r="AN64" s="117"/>
      <c r="AO64" s="117" t="str">
        <f>IF(X64="","",DATEDIF(H64,X64+1,"y")&amp;"年"&amp;DATEDIF(H64,X64+1,"ym")&amp;"ヶ月")</f>
        <v/>
      </c>
      <c r="AP64" s="117"/>
      <c r="AQ64" s="117"/>
      <c r="AR64" s="117"/>
      <c r="AS64" s="117"/>
      <c r="AT64" s="117"/>
      <c r="AU64" s="117"/>
      <c r="AV64" s="117"/>
      <c r="AW64" s="117"/>
      <c r="AX64" s="117"/>
      <c r="AY64" s="117"/>
      <c r="AZ64" s="23"/>
      <c r="BA64" s="24"/>
      <c r="BB64" s="24"/>
      <c r="BC64" s="24"/>
      <c r="BD64" s="24"/>
      <c r="BE64" s="24"/>
      <c r="BF64" s="24"/>
      <c r="BG64" s="24"/>
      <c r="BH64" s="24"/>
      <c r="BI64" s="24"/>
      <c r="BJ64" s="24"/>
      <c r="BK64" s="24"/>
    </row>
    <row r="65" spans="1:63" ht="22.5" customHeight="1" x14ac:dyDescent="0.65">
      <c r="A65" s="9"/>
      <c r="B65" s="40"/>
      <c r="C65" s="40"/>
      <c r="D65" s="176" t="str">
        <f>IF(X64="","","(注)期間内に契約～実施～支払を行った経費が助成金の対象経費になります。期間内の上市、量産、出荷はできません。")</f>
        <v/>
      </c>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16"/>
      <c r="BA65" s="116"/>
      <c r="BB65" s="116"/>
      <c r="BC65" s="116"/>
      <c r="BD65" s="116"/>
      <c r="BE65" s="116"/>
      <c r="BF65" s="116"/>
      <c r="BG65" s="116"/>
      <c r="BH65" s="116"/>
      <c r="BI65" s="116"/>
      <c r="BJ65" s="116"/>
      <c r="BK65" s="40"/>
    </row>
    <row r="66" spans="1:63" ht="22.5" customHeight="1" x14ac:dyDescent="0.65">
      <c r="A66" s="9"/>
      <c r="B66" s="40"/>
      <c r="C66" s="40"/>
      <c r="D66" s="126" t="str">
        <f>IF(X64="","","(注)申請書には、達成目標と成果物、取組項目、実施スケジュール、実施方法を記入する必要があります。")</f>
        <v/>
      </c>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94"/>
      <c r="BK66" s="40"/>
    </row>
    <row r="67" spans="1:63" ht="22.5" customHeight="1" x14ac:dyDescent="0.65">
      <c r="A67" s="9"/>
      <c r="B67" s="40"/>
      <c r="C67" s="40"/>
      <c r="D67" s="84" t="str">
        <f>IF(X64="","","(注)目標を達成していない場合は助成金が交付されません。")</f>
        <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6"/>
      <c r="BK67" s="40"/>
    </row>
    <row r="68" spans="1:63" ht="22.5" customHeight="1" x14ac:dyDescent="0.65">
      <c r="A68" s="9"/>
      <c r="B68" s="118" t="s">
        <v>203</v>
      </c>
      <c r="C68" s="118"/>
      <c r="D68" s="118"/>
      <c r="E68" s="118"/>
      <c r="F68" s="118"/>
      <c r="G68" s="118"/>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40"/>
      <c r="BA68" s="40"/>
      <c r="BB68" s="40"/>
      <c r="BC68" s="40"/>
      <c r="BD68" s="40"/>
      <c r="BE68" s="40"/>
      <c r="BF68" s="40"/>
      <c r="BG68" s="40"/>
      <c r="BH68" s="40"/>
      <c r="BI68" s="40"/>
      <c r="BJ68" s="40"/>
      <c r="BK68" s="40"/>
    </row>
    <row r="69" spans="1:63" ht="22.5" customHeight="1" x14ac:dyDescent="0.65">
      <c r="A69" s="9"/>
      <c r="B69" s="11"/>
      <c r="C69" s="146" t="s">
        <v>216</v>
      </c>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40"/>
      <c r="BA69" s="40"/>
      <c r="BB69" s="40"/>
      <c r="BC69" s="40"/>
      <c r="BD69" s="40"/>
      <c r="BE69" s="40"/>
      <c r="BF69" s="40"/>
      <c r="BG69" s="40"/>
      <c r="BH69" s="40"/>
      <c r="BI69" s="40"/>
      <c r="BJ69" s="40"/>
      <c r="BK69" s="40"/>
    </row>
    <row r="70" spans="1:63" ht="22" customHeight="1" x14ac:dyDescent="0.65">
      <c r="A70" s="9"/>
      <c r="B70" s="40"/>
      <c r="C70" s="40"/>
      <c r="D70" s="254" t="s">
        <v>57</v>
      </c>
      <c r="E70" s="254"/>
      <c r="F70" s="254"/>
      <c r="G70" s="254"/>
      <c r="H70" s="254"/>
      <c r="I70" s="254"/>
      <c r="J70" s="255"/>
      <c r="K70" s="248"/>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12" t="str">
        <f>IF(K71="","","（注）申請時に会社概要の提出が必要です。")</f>
        <v/>
      </c>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40"/>
    </row>
    <row r="71" spans="1:63" ht="22.5" customHeight="1" x14ac:dyDescent="0.65">
      <c r="A71" s="9"/>
      <c r="B71" s="40"/>
      <c r="C71" s="40"/>
      <c r="D71" s="117" t="s">
        <v>8</v>
      </c>
      <c r="E71" s="117"/>
      <c r="F71" s="117"/>
      <c r="G71" s="117"/>
      <c r="H71" s="117"/>
      <c r="I71" s="117"/>
      <c r="J71" s="87"/>
      <c r="K71" s="248"/>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58" t="s">
        <v>58</v>
      </c>
      <c r="AM71" s="159"/>
      <c r="AN71" s="159"/>
      <c r="AO71" s="159"/>
      <c r="AP71" s="159"/>
      <c r="AQ71" s="133" t="s">
        <v>23</v>
      </c>
      <c r="AR71" s="133"/>
      <c r="AS71" s="133"/>
      <c r="AT71" s="133"/>
      <c r="AU71" s="133"/>
      <c r="AV71" s="133"/>
      <c r="AW71" s="133"/>
      <c r="AX71" s="133"/>
      <c r="AY71" s="133"/>
      <c r="AZ71" s="133"/>
      <c r="BA71" s="133"/>
      <c r="BB71" s="133"/>
      <c r="BC71" s="133"/>
      <c r="BD71" s="133"/>
      <c r="BE71" s="133"/>
      <c r="BF71" s="133"/>
      <c r="BG71" s="133"/>
      <c r="BH71" s="133"/>
      <c r="BI71" s="133"/>
      <c r="BJ71" s="133"/>
      <c r="BK71" s="40"/>
    </row>
    <row r="72" spans="1:63" ht="22.5" customHeight="1" x14ac:dyDescent="0.65">
      <c r="A72" s="9"/>
      <c r="B72" s="40"/>
      <c r="C72" s="40"/>
      <c r="D72" s="117" t="s">
        <v>59</v>
      </c>
      <c r="E72" s="117"/>
      <c r="F72" s="117"/>
      <c r="G72" s="117"/>
      <c r="H72" s="117"/>
      <c r="I72" s="117"/>
      <c r="J72" s="87"/>
      <c r="K72" s="248"/>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58" t="s">
        <v>60</v>
      </c>
      <c r="AM72" s="159"/>
      <c r="AN72" s="159"/>
      <c r="AO72" s="159"/>
      <c r="AP72" s="159"/>
      <c r="AQ72" s="185"/>
      <c r="AR72" s="185"/>
      <c r="AS72" s="185"/>
      <c r="AT72" s="185"/>
      <c r="AU72" s="185"/>
      <c r="AV72" s="185"/>
      <c r="AW72" s="185"/>
      <c r="AX72" s="185"/>
      <c r="AY72" s="185"/>
      <c r="AZ72" s="185"/>
      <c r="BA72" s="185"/>
      <c r="BB72" s="185"/>
      <c r="BC72" s="185"/>
      <c r="BD72" s="185"/>
      <c r="BE72" s="185"/>
      <c r="BF72" s="185"/>
      <c r="BG72" s="185"/>
      <c r="BH72" s="185"/>
      <c r="BI72" s="185"/>
      <c r="BJ72" s="185"/>
      <c r="BK72" s="40"/>
    </row>
    <row r="73" spans="1:63" ht="22.5" customHeight="1" x14ac:dyDescent="0.65">
      <c r="A73" s="9"/>
      <c r="B73" s="40"/>
      <c r="C73" s="40"/>
      <c r="D73" s="266" t="s">
        <v>61</v>
      </c>
      <c r="E73" s="267"/>
      <c r="F73" s="267"/>
      <c r="G73" s="267"/>
      <c r="H73" s="267"/>
      <c r="I73" s="267"/>
      <c r="J73" s="267"/>
      <c r="K73" s="212" t="s">
        <v>62</v>
      </c>
      <c r="L73" s="212"/>
      <c r="M73" s="249"/>
      <c r="N73" s="249"/>
      <c r="O73" s="249"/>
      <c r="P73" s="43" t="s">
        <v>0</v>
      </c>
      <c r="Q73" s="147"/>
      <c r="R73" s="147"/>
      <c r="S73" s="147"/>
      <c r="T73" s="148"/>
      <c r="U73" s="143"/>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40"/>
    </row>
    <row r="74" spans="1:63" ht="22.5" customHeight="1" x14ac:dyDescent="0.65">
      <c r="A74" s="9"/>
      <c r="B74" s="40"/>
      <c r="C74" s="40"/>
      <c r="D74" s="95" t="str">
        <f>IF(U73="","","（注）本店登記所在地は都外の所在地でも問題ありません。")</f>
        <v/>
      </c>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40"/>
    </row>
    <row r="75" spans="1:63" ht="22.5" customHeight="1" x14ac:dyDescent="0.65">
      <c r="A75" s="9"/>
      <c r="B75" s="40"/>
      <c r="C75" s="40"/>
      <c r="D75" s="266" t="s">
        <v>63</v>
      </c>
      <c r="E75" s="267"/>
      <c r="F75" s="267"/>
      <c r="G75" s="267"/>
      <c r="H75" s="267"/>
      <c r="I75" s="267"/>
      <c r="J75" s="267"/>
      <c r="K75" s="212" t="s">
        <v>62</v>
      </c>
      <c r="L75" s="212"/>
      <c r="M75" s="249"/>
      <c r="N75" s="249"/>
      <c r="O75" s="249"/>
      <c r="P75" s="43" t="s">
        <v>0</v>
      </c>
      <c r="Q75" s="147"/>
      <c r="R75" s="147"/>
      <c r="S75" s="147"/>
      <c r="T75" s="148"/>
      <c r="U75" s="143"/>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40"/>
    </row>
    <row r="76" spans="1:63" ht="22.5" customHeight="1" x14ac:dyDescent="0.65">
      <c r="A76" s="9"/>
      <c r="B76" s="40"/>
      <c r="C76" s="40"/>
      <c r="D76" s="95" t="str">
        <f>IF(U75="","","（注）都内に登記をしている必要があります（支店登記でも可）。登記簿謄本の住所をご記入ください。")</f>
        <v/>
      </c>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40"/>
    </row>
    <row r="77" spans="1:63" ht="22.5" customHeight="1" x14ac:dyDescent="0.65">
      <c r="A77" s="9"/>
      <c r="B77" s="40"/>
      <c r="C77" s="40"/>
      <c r="D77" s="319" t="str">
        <f>IF(U75="","","（注）申請書には、連絡先や連絡担当者の氏名、部署と役職、TEL、メールアドレスを記入する必要があります。")</f>
        <v/>
      </c>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40"/>
    </row>
    <row r="78" spans="1:63" ht="22.5" customHeight="1" x14ac:dyDescent="0.65">
      <c r="A78" s="9"/>
      <c r="B78" s="40"/>
      <c r="C78" s="40"/>
      <c r="D78" s="273" t="s">
        <v>64</v>
      </c>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4"/>
      <c r="AF78" s="213"/>
      <c r="AG78" s="147"/>
      <c r="AH78" s="265"/>
      <c r="AI78" s="268"/>
      <c r="AJ78" s="269"/>
      <c r="AK78" s="270"/>
      <c r="AL78" s="140" t="s">
        <v>65</v>
      </c>
      <c r="AM78" s="256"/>
      <c r="AN78" s="257"/>
      <c r="AO78" s="258"/>
      <c r="AP78" s="259"/>
      <c r="AQ78" s="140" t="s">
        <v>66</v>
      </c>
      <c r="AR78" s="138"/>
      <c r="AS78" s="271" t="s">
        <v>67</v>
      </c>
      <c r="AT78" s="271"/>
      <c r="AU78" s="271"/>
      <c r="AV78" s="271"/>
      <c r="AW78" s="271"/>
      <c r="AX78" s="272"/>
      <c r="AY78" s="260"/>
      <c r="AZ78" s="261"/>
      <c r="BA78" s="261"/>
      <c r="BB78" s="262"/>
      <c r="BC78" s="140" t="s">
        <v>65</v>
      </c>
      <c r="BD78" s="256"/>
      <c r="BE78" s="137"/>
      <c r="BF78" s="138"/>
      <c r="BG78" s="139"/>
      <c r="BH78" s="263" t="s">
        <v>68</v>
      </c>
      <c r="BI78" s="264"/>
      <c r="BJ78" s="264"/>
      <c r="BK78" s="40"/>
    </row>
    <row r="79" spans="1:63" ht="22.5" customHeight="1" x14ac:dyDescent="0.65">
      <c r="A79" s="9"/>
      <c r="B79" s="40"/>
      <c r="C79" s="40"/>
      <c r="D79" s="129" t="s">
        <v>69</v>
      </c>
      <c r="E79" s="129"/>
      <c r="F79" s="129"/>
      <c r="G79" s="129"/>
      <c r="H79" s="129"/>
      <c r="I79" s="129"/>
      <c r="J79" s="130"/>
      <c r="K79" s="79" t="s">
        <v>70</v>
      </c>
      <c r="L79" s="80"/>
      <c r="M79" s="80"/>
      <c r="N79" s="80"/>
      <c r="O79" s="80"/>
      <c r="P79" s="80"/>
      <c r="Q79" s="80"/>
      <c r="R79" s="80"/>
      <c r="S79" s="80"/>
      <c r="T79" s="80"/>
      <c r="U79" s="80"/>
      <c r="V79" s="149"/>
      <c r="W79" s="150" t="s">
        <v>71</v>
      </c>
      <c r="X79" s="117"/>
      <c r="Y79" s="117"/>
      <c r="Z79" s="117"/>
      <c r="AA79" s="117"/>
      <c r="AB79" s="117"/>
      <c r="AC79" s="117"/>
      <c r="AD79" s="87"/>
      <c r="AE79" s="131"/>
      <c r="AF79" s="132"/>
      <c r="AG79" s="132"/>
      <c r="AH79" s="132"/>
      <c r="AI79" s="132"/>
      <c r="AJ79" s="132"/>
      <c r="AK79" s="134"/>
      <c r="AL79" s="152" t="s">
        <v>72</v>
      </c>
      <c r="AM79" s="128"/>
      <c r="AN79" s="128"/>
      <c r="AO79" s="128"/>
      <c r="AP79" s="154" t="s">
        <v>73</v>
      </c>
      <c r="AQ79" s="154"/>
      <c r="AR79" s="154"/>
      <c r="AS79" s="155"/>
      <c r="AT79" s="131" t="s">
        <v>74</v>
      </c>
      <c r="AU79" s="132"/>
      <c r="AV79" s="132"/>
      <c r="AW79" s="132"/>
      <c r="AX79" s="132"/>
      <c r="AY79" s="132"/>
      <c r="AZ79" s="132"/>
      <c r="BA79" s="132"/>
      <c r="BB79" s="132"/>
      <c r="BC79" s="132"/>
      <c r="BD79" s="132"/>
      <c r="BE79" s="132"/>
      <c r="BF79" s="132"/>
      <c r="BG79" s="132"/>
      <c r="BH79" s="132"/>
      <c r="BI79" s="132"/>
      <c r="BJ79" s="132"/>
      <c r="BK79" s="40"/>
    </row>
    <row r="80" spans="1:63" ht="22.5" customHeight="1" x14ac:dyDescent="0.65">
      <c r="A80" s="9"/>
      <c r="B80" s="40"/>
      <c r="C80" s="40"/>
      <c r="D80" s="136" t="str">
        <f>IF(AT79="大企業またはみなし大企業","（注）大企業、みなし大企業に該当する場合、申請することができません。",IF(AT79="創業前の個人","（注）創業前の個人の方は、業種・資本金・従業員数・大企業や投資会社に該当する株主等を記入する必要はありません。",""))</f>
        <v/>
      </c>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40"/>
    </row>
    <row r="81" spans="1:64" ht="22.5" customHeight="1" x14ac:dyDescent="0.65">
      <c r="A81" s="9"/>
      <c r="B81" s="40"/>
      <c r="C81" s="40"/>
      <c r="D81" s="117" t="s">
        <v>75</v>
      </c>
      <c r="E81" s="117"/>
      <c r="F81" s="117"/>
      <c r="G81" s="117"/>
      <c r="H81" s="117"/>
      <c r="I81" s="117"/>
      <c r="J81" s="117"/>
      <c r="K81" s="153"/>
      <c r="L81" s="153"/>
      <c r="M81" s="153"/>
      <c r="N81" s="153"/>
      <c r="O81" s="153"/>
      <c r="P81" s="133" t="s">
        <v>76</v>
      </c>
      <c r="Q81" s="133"/>
      <c r="R81" s="133"/>
      <c r="S81" s="133"/>
      <c r="T81" s="133"/>
      <c r="U81" s="133"/>
      <c r="V81" s="133"/>
      <c r="W81" s="133"/>
      <c r="X81" s="133"/>
      <c r="Y81" s="133"/>
      <c r="Z81" s="133"/>
      <c r="AA81" s="133"/>
      <c r="AB81" s="133"/>
      <c r="AC81" s="133"/>
      <c r="AD81" s="133"/>
      <c r="AE81" s="133"/>
      <c r="AF81" s="133"/>
      <c r="AG81" s="129" t="s">
        <v>77</v>
      </c>
      <c r="AH81" s="129"/>
      <c r="AI81" s="129"/>
      <c r="AJ81" s="129"/>
      <c r="AK81" s="129"/>
      <c r="AL81" s="129"/>
      <c r="AM81" s="129"/>
      <c r="AN81" s="129"/>
      <c r="AO81" s="130"/>
      <c r="AP81" s="131"/>
      <c r="AQ81" s="132"/>
      <c r="AR81" s="132"/>
      <c r="AS81" s="132"/>
      <c r="AT81" s="134"/>
      <c r="AU81" s="141" t="s">
        <v>78</v>
      </c>
      <c r="AV81" s="142"/>
      <c r="AW81" s="117" t="s">
        <v>79</v>
      </c>
      <c r="AX81" s="117"/>
      <c r="AY81" s="117"/>
      <c r="AZ81" s="117"/>
      <c r="BA81" s="117"/>
      <c r="BB81" s="117"/>
      <c r="BC81" s="117"/>
      <c r="BD81" s="153"/>
      <c r="BE81" s="153"/>
      <c r="BF81" s="153"/>
      <c r="BG81" s="153"/>
      <c r="BH81" s="153"/>
      <c r="BI81" s="128" t="s">
        <v>80</v>
      </c>
      <c r="BJ81" s="128"/>
      <c r="BK81" s="40"/>
    </row>
    <row r="82" spans="1:64" ht="22.5" customHeight="1" x14ac:dyDescent="0.65">
      <c r="A82" s="9"/>
      <c r="B82" s="40"/>
      <c r="C82" s="40"/>
      <c r="D82" s="129" t="s">
        <v>81</v>
      </c>
      <c r="E82" s="129"/>
      <c r="F82" s="129"/>
      <c r="G82" s="129"/>
      <c r="H82" s="129"/>
      <c r="I82" s="129"/>
      <c r="J82" s="129"/>
      <c r="K82" s="129"/>
      <c r="L82" s="129"/>
      <c r="M82" s="129"/>
      <c r="N82" s="129"/>
      <c r="O82" s="129"/>
      <c r="P82" s="129"/>
      <c r="Q82" s="129"/>
      <c r="R82" s="129"/>
      <c r="S82" s="129"/>
      <c r="T82" s="129"/>
      <c r="U82" s="129"/>
      <c r="V82" s="129"/>
      <c r="W82" s="129"/>
      <c r="X82" s="129"/>
      <c r="Y82" s="129"/>
      <c r="Z82" s="130"/>
      <c r="AA82" s="79"/>
      <c r="AB82" s="80"/>
      <c r="AC82" s="80"/>
      <c r="AD82" s="80"/>
      <c r="AE82" s="80"/>
      <c r="AF82" s="80"/>
      <c r="AG82" s="129" t="s">
        <v>82</v>
      </c>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30"/>
      <c r="BE82" s="79"/>
      <c r="BF82" s="80"/>
      <c r="BG82" s="80"/>
      <c r="BH82" s="80"/>
      <c r="BI82" s="80"/>
      <c r="BJ82" s="80"/>
      <c r="BK82" s="40"/>
    </row>
    <row r="83" spans="1:64" ht="22.5" customHeight="1" x14ac:dyDescent="0.65">
      <c r="A83" s="9"/>
      <c r="B83" s="40"/>
      <c r="C83" s="40"/>
      <c r="D83" s="151" t="str">
        <f>IF(AA82="いる","（注）大企業が実質的に経営に参画している場合、申請できません。募集要項でご確認ください。",IF(BE82="いる","（注）大企業が実質的に経営に参画している場合、申請できません。募集要項でご確認ください。",""))</f>
        <v/>
      </c>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40"/>
    </row>
    <row r="84" spans="1:64" ht="22.5" customHeight="1" x14ac:dyDescent="0.65">
      <c r="A84" s="9"/>
      <c r="B84" s="40"/>
      <c r="C84" s="146" t="s">
        <v>217</v>
      </c>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40"/>
      <c r="BK84" s="40"/>
    </row>
    <row r="85" spans="1:64" ht="22.5" customHeight="1" x14ac:dyDescent="0.65">
      <c r="A85" s="9"/>
      <c r="B85" s="40"/>
      <c r="C85" s="40"/>
      <c r="D85" s="129" t="s">
        <v>83</v>
      </c>
      <c r="E85" s="129"/>
      <c r="F85" s="129"/>
      <c r="G85" s="129"/>
      <c r="H85" s="129"/>
      <c r="I85" s="129"/>
      <c r="J85" s="129"/>
      <c r="K85" s="145" t="s">
        <v>84</v>
      </c>
      <c r="L85" s="145"/>
      <c r="M85" s="199"/>
      <c r="N85" s="199"/>
      <c r="O85" s="199"/>
      <c r="P85" s="43" t="s">
        <v>0</v>
      </c>
      <c r="Q85" s="147"/>
      <c r="R85" s="147"/>
      <c r="S85" s="147"/>
      <c r="T85" s="148"/>
      <c r="U85" s="143"/>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40"/>
    </row>
    <row r="86" spans="1:64" ht="22.5" customHeight="1" x14ac:dyDescent="0.65">
      <c r="A86" s="9"/>
      <c r="B86" s="40"/>
      <c r="C86" s="40"/>
      <c r="D86" s="95" t="str">
        <f>IF(U85="","","（注）開発の実施場所は自社の事業所等をご記入ください。所在地は首都圏であれば問題ありません。")</f>
        <v/>
      </c>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40"/>
    </row>
    <row r="87" spans="1:64" ht="22.5" customHeight="1" x14ac:dyDescent="0.65">
      <c r="A87" s="9"/>
      <c r="B87" s="214"/>
      <c r="C87" s="215"/>
      <c r="D87" s="115" t="str">
        <f>IF(U85="","","（注）申請書には、開発実施場所の「名称」「面積」「実施業務」「開発者数」「機器設備」「最寄交通機関」を")</f>
        <v/>
      </c>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40"/>
    </row>
    <row r="88" spans="1:64" ht="22.5" customHeight="1" x14ac:dyDescent="0.65">
      <c r="A88" s="9"/>
      <c r="B88" s="44"/>
      <c r="C88" s="45"/>
      <c r="D88" s="115" t="str">
        <f>IF(U85="","","　　　記入する必要があります。")</f>
        <v/>
      </c>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40"/>
    </row>
    <row r="89" spans="1:64" ht="22.5" customHeight="1" x14ac:dyDescent="0.65">
      <c r="A89" s="9"/>
      <c r="B89" s="40"/>
      <c r="C89" s="135" t="s">
        <v>195</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row>
    <row r="90" spans="1:64" ht="22.5" customHeight="1" x14ac:dyDescent="0.65">
      <c r="A90" s="9"/>
      <c r="B90" s="40"/>
      <c r="C90" s="40"/>
      <c r="D90" s="200" t="s">
        <v>135</v>
      </c>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40"/>
    </row>
    <row r="91" spans="1:64" ht="22.5" customHeight="1" x14ac:dyDescent="0.65">
      <c r="A91" s="9"/>
      <c r="B91" s="40"/>
      <c r="C91" s="40"/>
      <c r="D91" s="200" t="s">
        <v>85</v>
      </c>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40"/>
    </row>
    <row r="92" spans="1:64" ht="22.5" customHeight="1" x14ac:dyDescent="0.65">
      <c r="A92" s="9"/>
      <c r="B92" s="40"/>
      <c r="C92" s="40"/>
      <c r="D92" s="195" t="s">
        <v>121</v>
      </c>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40"/>
    </row>
    <row r="93" spans="1:64" ht="22.5" customHeight="1" x14ac:dyDescent="0.65">
      <c r="A93" s="9"/>
      <c r="B93" s="40"/>
      <c r="C93" s="40"/>
      <c r="D93" s="196" t="s">
        <v>86</v>
      </c>
      <c r="E93" s="197"/>
      <c r="F93" s="197"/>
      <c r="G93" s="197"/>
      <c r="H93" s="197"/>
      <c r="I93" s="197"/>
      <c r="J93" s="198"/>
      <c r="K93" s="317" t="s">
        <v>87</v>
      </c>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40"/>
      <c r="BL93" s="25"/>
    </row>
    <row r="94" spans="1:64" ht="22.5" customHeight="1" x14ac:dyDescent="0.65">
      <c r="A94" s="9"/>
      <c r="B94" s="40"/>
      <c r="C94" s="40"/>
      <c r="D94" s="116" t="str">
        <f>IF(K93="Ａ 交付決定を受けたことがある、または現在申請している","（注）同一テーマで公的な助成金の交付決定を受けている場合は申請ができません。","")</f>
        <v/>
      </c>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40"/>
      <c r="BL94" s="25"/>
    </row>
    <row r="95" spans="1:64" ht="22.5" customHeight="1" x14ac:dyDescent="0.65">
      <c r="A95" s="9"/>
      <c r="B95" s="40"/>
      <c r="C95" s="40"/>
      <c r="D95" s="116" t="str">
        <f>IF(K93="Ａ 交付決定を受けたことがある、または現在申請している","（注）同一テーマで他の東京都中小企業振興公社の助成金を申請している場合は申請ができません。","")</f>
        <v/>
      </c>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40"/>
      <c r="BL95" s="25"/>
    </row>
    <row r="96" spans="1:64" ht="22.5" customHeight="1" x14ac:dyDescent="0.65">
      <c r="A96" s="9"/>
      <c r="B96" s="40"/>
      <c r="C96" s="40"/>
      <c r="D96" s="116" t="str">
        <f>IF(K93="Ａ 交付決定を受けたことがある、または現在申請している","（注）申請テーマ名の文言が異なっていても、開発内容が同じ場合は同一テーマとして扱います。","")</f>
        <v/>
      </c>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40"/>
      <c r="BL96" s="25"/>
    </row>
    <row r="97" spans="1:101" ht="22.5" customHeight="1" x14ac:dyDescent="0.65">
      <c r="A97" s="9"/>
      <c r="B97" s="40"/>
      <c r="C97" s="40"/>
      <c r="D97" s="116" t="str">
        <f>IF(K93="Ａ 交付決定を受けたことがある、または現在申請している","　　　なお、同一のテーマであっても開発ステージや対象経費が明確に区分できる場合は本項目に該当しません。","")</f>
        <v/>
      </c>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40"/>
      <c r="BL97" s="25"/>
    </row>
    <row r="98" spans="1:101" ht="22.5" customHeight="1" x14ac:dyDescent="0.65">
      <c r="A98" s="9"/>
      <c r="B98" s="40"/>
      <c r="C98" s="40"/>
      <c r="D98" s="115" t="str">
        <f>IF(K93="Ａ 交付決定を受けたことがある、または現在申請している","（注）申請書には公的な助成金の交付状況や申請状況を記入する必要があります。","")</f>
        <v/>
      </c>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26"/>
      <c r="BL98" s="25"/>
    </row>
    <row r="99" spans="1:101" ht="22.5" customHeight="1" x14ac:dyDescent="0.65">
      <c r="A99" s="9"/>
      <c r="B99" s="118" t="s">
        <v>202</v>
      </c>
      <c r="C99" s="118"/>
      <c r="D99" s="118"/>
      <c r="E99" s="118"/>
      <c r="F99" s="118"/>
      <c r="G99" s="118"/>
      <c r="H99" s="118"/>
      <c r="I99" s="118"/>
      <c r="J99" s="118"/>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11"/>
    </row>
    <row r="100" spans="1:101" ht="22.5" customHeight="1" x14ac:dyDescent="0.65">
      <c r="A100" s="9"/>
      <c r="B100" s="40"/>
      <c r="C100" s="96" t="s">
        <v>218</v>
      </c>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40"/>
      <c r="BL100" s="25"/>
      <c r="BM100" s="25"/>
      <c r="BN100" s="25"/>
      <c r="BO100" s="25"/>
      <c r="BP100" s="25"/>
      <c r="BQ100" s="25"/>
      <c r="BR100" s="25"/>
      <c r="BS100" s="25"/>
      <c r="BT100" s="25"/>
      <c r="BU100" s="25"/>
      <c r="BV100" s="25"/>
      <c r="BW100" s="25"/>
      <c r="BX100" s="25"/>
      <c r="BY100" s="25"/>
      <c r="BZ100" s="25"/>
    </row>
    <row r="101" spans="1:101" ht="22.5" customHeight="1" x14ac:dyDescent="0.65">
      <c r="A101" s="9"/>
      <c r="B101" s="40"/>
      <c r="C101" s="40"/>
      <c r="D101" s="196" t="s">
        <v>88</v>
      </c>
      <c r="E101" s="196"/>
      <c r="F101" s="196"/>
      <c r="G101" s="196"/>
      <c r="H101" s="196"/>
      <c r="I101" s="196"/>
      <c r="J101" s="216"/>
      <c r="K101" s="204"/>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40"/>
      <c r="BL101" s="25"/>
      <c r="BM101" s="25"/>
      <c r="BN101" s="25"/>
      <c r="BO101" s="25"/>
      <c r="BP101" s="25"/>
      <c r="BQ101" s="25"/>
      <c r="BR101" s="25"/>
      <c r="BS101" s="25"/>
      <c r="BT101" s="25"/>
      <c r="BU101" s="25"/>
      <c r="BV101" s="25"/>
      <c r="BW101" s="25"/>
      <c r="BX101" s="25"/>
      <c r="BY101" s="25"/>
      <c r="BZ101" s="25"/>
    </row>
    <row r="102" spans="1:101" ht="22.5" customHeight="1" x14ac:dyDescent="0.65">
      <c r="A102" s="9"/>
      <c r="B102" s="40"/>
      <c r="C102" s="40"/>
      <c r="D102" s="116" t="str">
        <f>IF(K101="","","（注）貴社が本事業において開発の主たる部分を担う必要があります。")</f>
        <v/>
      </c>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40"/>
      <c r="BL102" s="25"/>
      <c r="BM102" s="25"/>
      <c r="BN102" s="25"/>
      <c r="BO102" s="25"/>
      <c r="BP102" s="25"/>
      <c r="BQ102" s="25"/>
      <c r="BR102" s="25"/>
      <c r="BS102" s="25"/>
      <c r="BT102" s="25"/>
      <c r="BU102" s="25"/>
      <c r="BV102" s="25"/>
      <c r="BW102" s="25"/>
      <c r="BX102" s="25"/>
      <c r="BY102" s="25"/>
      <c r="BZ102" s="25"/>
    </row>
    <row r="103" spans="1:101" ht="22.5" customHeight="1" x14ac:dyDescent="0.65">
      <c r="A103" s="9"/>
      <c r="B103" s="40"/>
      <c r="C103" s="40"/>
      <c r="D103" s="218" t="s">
        <v>89</v>
      </c>
      <c r="E103" s="219"/>
      <c r="F103" s="219"/>
      <c r="G103" s="219"/>
      <c r="H103" s="219"/>
      <c r="I103" s="219"/>
      <c r="J103" s="220"/>
      <c r="K103" s="213" t="s">
        <v>90</v>
      </c>
      <c r="L103" s="147"/>
      <c r="M103" s="147"/>
      <c r="N103" s="147"/>
      <c r="O103" s="147"/>
      <c r="P103" s="147"/>
      <c r="Q103" s="147"/>
      <c r="R103" s="147"/>
      <c r="S103" s="147"/>
      <c r="T103" s="147"/>
      <c r="U103" s="147"/>
      <c r="V103" s="147"/>
      <c r="W103" s="147"/>
      <c r="X103" s="147"/>
      <c r="Y103" s="147"/>
      <c r="Z103" s="147"/>
      <c r="AA103" s="117" t="s">
        <v>91</v>
      </c>
      <c r="AB103" s="117"/>
      <c r="AC103" s="117"/>
      <c r="AD103" s="117"/>
      <c r="AE103" s="117"/>
      <c r="AF103" s="117"/>
      <c r="AG103" s="117"/>
      <c r="AH103" s="117"/>
      <c r="AI103" s="221"/>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40"/>
      <c r="BL103" s="25"/>
      <c r="BM103" s="25"/>
      <c r="BN103" s="25"/>
      <c r="BO103" s="25"/>
      <c r="BP103" s="25"/>
      <c r="BQ103" s="25"/>
      <c r="BR103" s="25"/>
      <c r="BS103" s="25"/>
      <c r="BT103" s="25"/>
      <c r="BU103" s="25"/>
      <c r="BV103" s="25"/>
      <c r="BW103" s="25"/>
      <c r="BX103" s="25"/>
      <c r="BY103" s="25"/>
      <c r="BZ103" s="25"/>
    </row>
    <row r="104" spans="1:101" ht="22.5" customHeight="1" x14ac:dyDescent="0.65">
      <c r="A104" s="9"/>
      <c r="B104" s="40"/>
      <c r="C104" s="40"/>
      <c r="D104" s="217" t="str">
        <f>IF(K103="会員登録なし","（注）申請までに医療機器産業参入支援事業（公社）に会員登録してください。","")</f>
        <v/>
      </c>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40"/>
      <c r="BL104" s="25"/>
      <c r="BM104" s="25"/>
      <c r="BN104" s="25"/>
      <c r="BO104" s="25"/>
      <c r="BP104" s="25"/>
      <c r="BQ104" s="25"/>
      <c r="BR104" s="25"/>
      <c r="BS104" s="25"/>
      <c r="BT104" s="25"/>
      <c r="BU104" s="25"/>
      <c r="BV104" s="25"/>
      <c r="BW104" s="25"/>
      <c r="BX104" s="25"/>
      <c r="BY104" s="25"/>
      <c r="BZ104" s="25"/>
    </row>
    <row r="105" spans="1:101" ht="22.5" customHeight="1" x14ac:dyDescent="0.65">
      <c r="A105" s="9"/>
      <c r="B105" s="40"/>
      <c r="C105" s="40"/>
      <c r="D105" s="201" t="s">
        <v>92</v>
      </c>
      <c r="E105" s="202"/>
      <c r="F105" s="202"/>
      <c r="G105" s="202"/>
      <c r="H105" s="202"/>
      <c r="I105" s="202"/>
      <c r="J105" s="203"/>
      <c r="K105" s="204"/>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40"/>
    </row>
    <row r="106" spans="1:101" ht="22.5" customHeight="1" x14ac:dyDescent="0.65">
      <c r="A106" s="9"/>
      <c r="B106" s="40"/>
      <c r="C106" s="40"/>
      <c r="D106" s="201" t="s">
        <v>93</v>
      </c>
      <c r="E106" s="202"/>
      <c r="F106" s="202"/>
      <c r="G106" s="202"/>
      <c r="H106" s="202"/>
      <c r="I106" s="202"/>
      <c r="J106" s="203"/>
      <c r="K106" s="204"/>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40"/>
    </row>
    <row r="107" spans="1:101" ht="22.5" customHeight="1" x14ac:dyDescent="0.3">
      <c r="A107" s="9"/>
      <c r="B107" s="40"/>
      <c r="C107" s="40"/>
      <c r="D107" s="157" t="str">
        <f>IF(K106="","","（注）申請書には貴社の「売上高」「主要取引先」「保有資格・受賞歴」等も記入する必要があります。")</f>
        <v/>
      </c>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27"/>
      <c r="BL107" s="25"/>
    </row>
    <row r="108" spans="1:101" ht="22.5" customHeight="1" x14ac:dyDescent="0.65">
      <c r="A108" s="9"/>
      <c r="B108" s="40"/>
      <c r="C108" s="96" t="s">
        <v>219</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311" t="str">
        <f>IF(AF27=1,"（注）連携予定企業の情報は不要です。",IF(AF27=2,"（注）（２）販路開拓を担う医療機器製販企業について、記入は不要です。","（注）連携相手の企業についてご記入ください。"))</f>
        <v>（注）連携相手の企業についてご記入ください。</v>
      </c>
      <c r="BL108" s="311"/>
      <c r="BM108" s="311"/>
      <c r="BN108" s="311"/>
      <c r="BO108" s="311"/>
      <c r="BP108" s="311"/>
      <c r="BQ108" s="311"/>
      <c r="BR108" s="311"/>
      <c r="BS108" s="311"/>
      <c r="BT108" s="311"/>
      <c r="BU108" s="311"/>
      <c r="BV108" s="311"/>
      <c r="BW108" s="311"/>
      <c r="BX108" s="311"/>
      <c r="BY108" s="311"/>
      <c r="BZ108" s="311"/>
      <c r="CA108" s="311"/>
      <c r="CB108" s="311"/>
      <c r="CC108" s="311"/>
      <c r="CD108" s="311"/>
      <c r="CE108" s="311"/>
      <c r="CF108" s="311"/>
      <c r="CG108" s="311"/>
      <c r="CH108" s="311"/>
      <c r="CI108" s="311"/>
      <c r="CJ108" s="311"/>
      <c r="CK108" s="311"/>
      <c r="CL108" s="311"/>
      <c r="CM108" s="311"/>
      <c r="CN108" s="311"/>
      <c r="CO108" s="311"/>
      <c r="CP108" s="311"/>
      <c r="CQ108" s="311"/>
      <c r="CR108" s="311"/>
      <c r="CS108" s="311"/>
      <c r="CT108" s="311"/>
      <c r="CU108" s="311"/>
      <c r="CV108" s="311"/>
      <c r="CW108" s="311"/>
    </row>
    <row r="109" spans="1:101" ht="22.5" customHeight="1" x14ac:dyDescent="0.65">
      <c r="A109" s="9"/>
      <c r="B109" s="40"/>
      <c r="C109" s="40"/>
      <c r="D109" s="247" t="s">
        <v>94</v>
      </c>
      <c r="E109" s="129"/>
      <c r="F109" s="129"/>
      <c r="G109" s="129"/>
      <c r="H109" s="129"/>
      <c r="I109" s="129"/>
      <c r="J109" s="130"/>
      <c r="K109" s="248"/>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12" t="str">
        <f>IF(K110="","","（注）申請時に会社概要の提出が必要です。")</f>
        <v/>
      </c>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8"/>
      <c r="BL109" s="28"/>
      <c r="BM109" s="28"/>
      <c r="BN109" s="25"/>
      <c r="BO109" s="25"/>
      <c r="BP109" s="25"/>
      <c r="BQ109" s="25"/>
      <c r="BR109" s="25"/>
      <c r="BS109" s="25"/>
      <c r="BT109" s="25"/>
      <c r="BU109" s="25"/>
      <c r="BV109" s="25"/>
      <c r="BW109" s="25"/>
      <c r="BX109" s="25"/>
      <c r="BY109" s="25"/>
      <c r="BZ109" s="25"/>
      <c r="CA109" s="25"/>
      <c r="CB109" s="25"/>
      <c r="CC109" s="25"/>
      <c r="CD109" s="25"/>
    </row>
    <row r="110" spans="1:101" ht="22.5" customHeight="1" x14ac:dyDescent="0.65">
      <c r="A110" s="9"/>
      <c r="B110" s="40"/>
      <c r="C110" s="40"/>
      <c r="D110" s="208" t="s">
        <v>95</v>
      </c>
      <c r="E110" s="208"/>
      <c r="F110" s="208"/>
      <c r="G110" s="208"/>
      <c r="H110" s="208"/>
      <c r="I110" s="208"/>
      <c r="J110" s="209"/>
      <c r="K110" s="210"/>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50" t="s">
        <v>96</v>
      </c>
      <c r="AP110" s="250"/>
      <c r="AQ110" s="250"/>
      <c r="AR110" s="250"/>
      <c r="AS110" s="251"/>
      <c r="AT110" s="252" t="s">
        <v>97</v>
      </c>
      <c r="AU110" s="253"/>
      <c r="AV110" s="253"/>
      <c r="AW110" s="253"/>
      <c r="AX110" s="253"/>
      <c r="AY110" s="253"/>
      <c r="AZ110" s="253"/>
      <c r="BA110" s="253"/>
      <c r="BB110" s="253"/>
      <c r="BC110" s="253"/>
      <c r="BD110" s="253"/>
      <c r="BE110" s="253"/>
      <c r="BF110" s="253"/>
      <c r="BG110" s="253"/>
      <c r="BH110" s="253"/>
      <c r="BI110" s="253"/>
      <c r="BJ110" s="253"/>
      <c r="BK110" s="40"/>
      <c r="BL110" s="25"/>
      <c r="BM110" s="25"/>
      <c r="BN110" s="25"/>
      <c r="BO110" s="25"/>
      <c r="BP110" s="25"/>
      <c r="BQ110" s="25"/>
      <c r="BR110" s="25"/>
      <c r="BS110" s="25"/>
      <c r="BT110" s="25"/>
      <c r="BU110" s="25"/>
      <c r="BV110" s="25"/>
      <c r="BW110" s="25"/>
      <c r="BX110" s="25"/>
      <c r="BY110" s="25"/>
      <c r="BZ110" s="25"/>
      <c r="CA110" s="25"/>
      <c r="CB110" s="25"/>
      <c r="CC110" s="25"/>
      <c r="CD110" s="25"/>
    </row>
    <row r="111" spans="1:101" ht="22.5" customHeight="1" x14ac:dyDescent="0.65">
      <c r="A111" s="9"/>
      <c r="B111" s="40"/>
      <c r="C111" s="40"/>
      <c r="D111" s="206" t="s">
        <v>59</v>
      </c>
      <c r="E111" s="206"/>
      <c r="F111" s="206"/>
      <c r="G111" s="206"/>
      <c r="H111" s="206"/>
      <c r="I111" s="206"/>
      <c r="J111" s="207"/>
      <c r="K111" s="248"/>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241" t="s">
        <v>98</v>
      </c>
      <c r="AP111" s="242"/>
      <c r="AQ111" s="242"/>
      <c r="AR111" s="242"/>
      <c r="AS111" s="243"/>
      <c r="AT111" s="244"/>
      <c r="AU111" s="245"/>
      <c r="AV111" s="245"/>
      <c r="AW111" s="245"/>
      <c r="AX111" s="245"/>
      <c r="AY111" s="245"/>
      <c r="AZ111" s="245"/>
      <c r="BA111" s="245"/>
      <c r="BB111" s="245"/>
      <c r="BC111" s="245"/>
      <c r="BD111" s="245"/>
      <c r="BE111" s="245"/>
      <c r="BF111" s="246"/>
      <c r="BG111" s="280" t="s">
        <v>99</v>
      </c>
      <c r="BH111" s="281"/>
      <c r="BI111" s="281"/>
      <c r="BJ111" s="281"/>
      <c r="BK111" s="40"/>
      <c r="BL111" s="25"/>
      <c r="BM111" s="25"/>
      <c r="BN111" s="25"/>
      <c r="BO111" s="25"/>
      <c r="BP111" s="25"/>
      <c r="BQ111" s="25"/>
      <c r="BR111" s="25"/>
      <c r="BS111" s="25"/>
      <c r="BT111" s="25"/>
      <c r="BU111" s="25"/>
      <c r="BV111" s="25"/>
      <c r="BW111" s="25"/>
      <c r="BX111" s="25"/>
      <c r="BY111" s="25"/>
      <c r="BZ111" s="25"/>
      <c r="CA111" s="25"/>
      <c r="CB111" s="25"/>
      <c r="CC111" s="25"/>
      <c r="CD111" s="25"/>
    </row>
    <row r="112" spans="1:101" ht="22.5" customHeight="1" x14ac:dyDescent="0.65">
      <c r="A112" s="9"/>
      <c r="B112" s="40"/>
      <c r="C112" s="40"/>
      <c r="D112" s="116" t="str">
        <f>IF(K110="","","（注）貴社の関連会社（資本関係がある企業、役員を兼任する企業）を連携相手にすることはできません。")</f>
        <v/>
      </c>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40"/>
      <c r="BL112" s="25"/>
      <c r="BM112" s="25"/>
      <c r="BN112" s="25"/>
      <c r="BO112" s="25"/>
      <c r="BP112" s="25"/>
      <c r="BQ112" s="25"/>
      <c r="BR112" s="25"/>
      <c r="BS112" s="25"/>
      <c r="BT112" s="25"/>
      <c r="BU112" s="25"/>
      <c r="BV112" s="25"/>
      <c r="BW112" s="25"/>
      <c r="BX112" s="25"/>
      <c r="BY112" s="25"/>
      <c r="BZ112" s="25"/>
      <c r="CA112" s="25"/>
      <c r="CB112" s="25"/>
      <c r="CC112" s="25"/>
      <c r="CD112" s="25"/>
    </row>
    <row r="113" spans="1:133" ht="22.5" customHeight="1" x14ac:dyDescent="0.65">
      <c r="A113" s="9"/>
      <c r="B113" s="40"/>
      <c r="C113" s="40"/>
      <c r="D113" s="129" t="s">
        <v>83</v>
      </c>
      <c r="E113" s="129"/>
      <c r="F113" s="129"/>
      <c r="G113" s="129"/>
      <c r="H113" s="129"/>
      <c r="I113" s="129"/>
      <c r="J113" s="129"/>
      <c r="K113" s="212" t="s">
        <v>62</v>
      </c>
      <c r="L113" s="212"/>
      <c r="M113" s="249"/>
      <c r="N113" s="249"/>
      <c r="O113" s="249"/>
      <c r="P113" s="43" t="s">
        <v>0</v>
      </c>
      <c r="Q113" s="147"/>
      <c r="R113" s="147"/>
      <c r="S113" s="147"/>
      <c r="T113" s="148"/>
      <c r="U113" s="143"/>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40"/>
      <c r="BL113" s="25"/>
      <c r="BM113" s="25"/>
      <c r="BN113" s="25"/>
      <c r="BO113" s="25"/>
      <c r="BP113" s="25"/>
      <c r="BQ113" s="25"/>
      <c r="BR113" s="25"/>
      <c r="BS113" s="25"/>
      <c r="BT113" s="25"/>
      <c r="BU113" s="25"/>
      <c r="BV113" s="25"/>
      <c r="BW113" s="25"/>
      <c r="BX113" s="25"/>
      <c r="BY113" s="25"/>
      <c r="BZ113" s="25"/>
    </row>
    <row r="114" spans="1:133" ht="22.5" customHeight="1" x14ac:dyDescent="0.65">
      <c r="A114" s="9"/>
      <c r="B114" s="40"/>
      <c r="C114" s="40"/>
      <c r="D114" s="217" t="str">
        <f>IF(U113="","","（注）連携相手である製販企業の登記場所は問いません。登記簿謄本の住所をご記入ください。")</f>
        <v/>
      </c>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c r="BJ114" s="217"/>
      <c r="BK114" s="40"/>
      <c r="BL114" s="25"/>
      <c r="BM114" s="25"/>
      <c r="BN114" s="25"/>
      <c r="BO114" s="25"/>
      <c r="BP114" s="25"/>
      <c r="BQ114" s="25"/>
      <c r="BR114" s="25"/>
      <c r="BS114" s="25"/>
      <c r="BT114" s="25"/>
      <c r="BU114" s="25"/>
      <c r="BV114" s="25"/>
      <c r="BW114" s="25"/>
      <c r="BX114" s="25"/>
      <c r="BY114" s="25"/>
      <c r="BZ114" s="25"/>
    </row>
    <row r="115" spans="1:133" ht="22.5" customHeight="1" x14ac:dyDescent="0.65">
      <c r="A115" s="9"/>
      <c r="B115" s="40"/>
      <c r="C115" s="40"/>
      <c r="D115" s="196" t="s">
        <v>88</v>
      </c>
      <c r="E115" s="196"/>
      <c r="F115" s="196"/>
      <c r="G115" s="196"/>
      <c r="H115" s="196"/>
      <c r="I115" s="196"/>
      <c r="J115" s="216"/>
      <c r="K115" s="204"/>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40"/>
    </row>
    <row r="116" spans="1:133" ht="22.5" customHeight="1" x14ac:dyDescent="0.65">
      <c r="A116" s="9"/>
      <c r="B116" s="40"/>
      <c r="C116" s="40"/>
      <c r="D116" s="116" t="str">
        <f>IF(K115="","","（注）本事業で開発する製品等の販路開拓を連携相手の医療機器製販企業が担う必要があります。")</f>
        <v/>
      </c>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40"/>
    </row>
    <row r="117" spans="1:133" ht="22.5" customHeight="1" x14ac:dyDescent="0.65">
      <c r="A117" s="9"/>
      <c r="B117" s="40"/>
      <c r="C117" s="40"/>
      <c r="D117" s="218" t="s">
        <v>100</v>
      </c>
      <c r="E117" s="219"/>
      <c r="F117" s="219"/>
      <c r="G117" s="219"/>
      <c r="H117" s="219"/>
      <c r="I117" s="219"/>
      <c r="J117" s="220"/>
      <c r="K117" s="213" t="s">
        <v>90</v>
      </c>
      <c r="L117" s="147"/>
      <c r="M117" s="147"/>
      <c r="N117" s="147"/>
      <c r="O117" s="147"/>
      <c r="P117" s="147"/>
      <c r="Q117" s="147"/>
      <c r="R117" s="147"/>
      <c r="S117" s="147"/>
      <c r="T117" s="147"/>
      <c r="U117" s="147"/>
      <c r="V117" s="147"/>
      <c r="W117" s="147"/>
      <c r="X117" s="147"/>
      <c r="Y117" s="147"/>
      <c r="Z117" s="147"/>
      <c r="AA117" s="117" t="s">
        <v>91</v>
      </c>
      <c r="AB117" s="117"/>
      <c r="AC117" s="117"/>
      <c r="AD117" s="117"/>
      <c r="AE117" s="117"/>
      <c r="AF117" s="117"/>
      <c r="AG117" s="117"/>
      <c r="AH117" s="117"/>
      <c r="AI117" s="221"/>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40"/>
    </row>
    <row r="118" spans="1:133" ht="22.5" customHeight="1" x14ac:dyDescent="0.65">
      <c r="A118" s="9"/>
      <c r="B118" s="40"/>
      <c r="C118" s="40"/>
      <c r="D118" s="95" t="str">
        <f>IF(K117="会員登録なし","（注）申請までに東京都医工連携HUB機構に会員登録するように連携相手に依頼してください。","")</f>
        <v/>
      </c>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40"/>
    </row>
    <row r="119" spans="1:133" ht="22.5" customHeight="1" x14ac:dyDescent="0.65">
      <c r="A119" s="9"/>
      <c r="B119" s="40"/>
      <c r="C119" s="40"/>
      <c r="D119" s="201" t="s">
        <v>101</v>
      </c>
      <c r="E119" s="202"/>
      <c r="F119" s="202"/>
      <c r="G119" s="202"/>
      <c r="H119" s="202"/>
      <c r="I119" s="202"/>
      <c r="J119" s="203"/>
      <c r="K119" s="204"/>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40"/>
    </row>
    <row r="120" spans="1:133" ht="22.5" customHeight="1" x14ac:dyDescent="0.65">
      <c r="A120" s="9"/>
      <c r="B120" s="40"/>
      <c r="C120" s="40"/>
      <c r="D120" s="201" t="s">
        <v>102</v>
      </c>
      <c r="E120" s="202"/>
      <c r="F120" s="202"/>
      <c r="G120" s="202"/>
      <c r="H120" s="202"/>
      <c r="I120" s="202"/>
      <c r="J120" s="203"/>
      <c r="K120" s="204"/>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40"/>
    </row>
    <row r="121" spans="1:133" s="31" customFormat="1" ht="22.5" customHeight="1" x14ac:dyDescent="0.65">
      <c r="A121" s="29"/>
      <c r="B121" s="30"/>
      <c r="C121" s="30"/>
      <c r="D121" s="95" t="str">
        <f>IF(K120="","","（注）申請書には連携相手の「直近売上高」「主要取引先、販路」「保有資格」等を記入する必要があります。")</f>
        <v/>
      </c>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30"/>
    </row>
    <row r="122" spans="1:133" s="31" customFormat="1" ht="22.5" customHeight="1" x14ac:dyDescent="0.3">
      <c r="A122" s="29"/>
      <c r="B122" s="69" t="s">
        <v>196</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2"/>
      <c r="BI122" s="32"/>
      <c r="BJ122" s="32"/>
      <c r="BK122" s="32"/>
      <c r="BL122" s="33"/>
    </row>
    <row r="123" spans="1:133" s="31" customFormat="1" ht="22.5" customHeight="1" x14ac:dyDescent="0.3">
      <c r="A123" s="29"/>
      <c r="B123" s="42"/>
      <c r="C123" s="42"/>
      <c r="D123" s="282" t="s">
        <v>131</v>
      </c>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c r="BJ123" s="224"/>
      <c r="BK123" s="32"/>
      <c r="BL123" s="33"/>
    </row>
    <row r="124" spans="1:133" s="31" customFormat="1" ht="22.5" customHeight="1" x14ac:dyDescent="0.65">
      <c r="A124" s="29"/>
      <c r="B124" s="42"/>
      <c r="C124" s="42"/>
      <c r="D124" s="284" t="s">
        <v>130</v>
      </c>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c r="BE124" s="285"/>
      <c r="BF124" s="285"/>
      <c r="BG124" s="285"/>
      <c r="BH124" s="285"/>
      <c r="BI124" s="285"/>
      <c r="BJ124" s="285"/>
      <c r="BK124" s="50"/>
      <c r="BL124" s="33"/>
    </row>
    <row r="125" spans="1:133" s="33" customFormat="1" ht="22.5" customHeight="1" x14ac:dyDescent="0.65">
      <c r="A125" s="29"/>
      <c r="B125" s="227" t="s">
        <v>197</v>
      </c>
      <c r="C125" s="227"/>
      <c r="D125" s="227"/>
      <c r="E125" s="227"/>
      <c r="F125" s="227"/>
      <c r="G125" s="227"/>
      <c r="H125" s="227"/>
      <c r="I125" s="227"/>
      <c r="J125" s="227"/>
      <c r="K125" s="227"/>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row>
    <row r="126" spans="1:133" s="33" customFormat="1" ht="22.5" customHeight="1" x14ac:dyDescent="0.3">
      <c r="A126" s="29"/>
      <c r="B126" s="30"/>
      <c r="C126" s="96" t="s">
        <v>220</v>
      </c>
      <c r="D126" s="96"/>
      <c r="E126" s="96"/>
      <c r="F126" s="96"/>
      <c r="G126" s="96"/>
      <c r="H126" s="96"/>
      <c r="I126" s="96"/>
      <c r="J126" s="96"/>
      <c r="K126" s="96"/>
      <c r="L126" s="96"/>
      <c r="M126" s="96"/>
      <c r="N126" s="96"/>
      <c r="O126" s="96"/>
      <c r="P126" s="96"/>
      <c r="Q126" s="96"/>
      <c r="R126" s="96"/>
      <c r="S126" s="96"/>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5"/>
      <c r="AU126" s="35" t="s">
        <v>103</v>
      </c>
      <c r="AV126" s="35"/>
      <c r="AW126" s="35"/>
      <c r="AX126" s="35"/>
      <c r="AY126" s="35"/>
      <c r="AZ126" s="35"/>
      <c r="BA126" s="35"/>
      <c r="BB126" s="35"/>
      <c r="BC126" s="35" t="s">
        <v>104</v>
      </c>
      <c r="BD126" s="35"/>
      <c r="BE126" s="35"/>
      <c r="BF126" s="35"/>
      <c r="BG126" s="30"/>
      <c r="BH126" s="30"/>
      <c r="BI126" s="30"/>
      <c r="BJ126" s="30"/>
      <c r="BK126" s="30"/>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row>
    <row r="127" spans="1:133" s="37" customFormat="1" ht="22.5" customHeight="1" x14ac:dyDescent="0.65">
      <c r="A127" s="9"/>
      <c r="B127" s="40"/>
      <c r="C127" s="40"/>
      <c r="D127" s="142" t="s">
        <v>105</v>
      </c>
      <c r="E127" s="142"/>
      <c r="F127" s="142"/>
      <c r="G127" s="142"/>
      <c r="H127" s="142"/>
      <c r="I127" s="142"/>
      <c r="J127" s="97"/>
      <c r="K127" s="79"/>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201" t="s">
        <v>106</v>
      </c>
      <c r="AJ127" s="201"/>
      <c r="AK127" s="201"/>
      <c r="AL127" s="201"/>
      <c r="AM127" s="201"/>
      <c r="AN127" s="201"/>
      <c r="AO127" s="201"/>
      <c r="AP127" s="283"/>
      <c r="AQ127" s="79"/>
      <c r="AR127" s="80"/>
      <c r="AS127" s="80"/>
      <c r="AT127" s="80"/>
      <c r="AU127" s="80"/>
      <c r="AV127" s="80"/>
      <c r="AW127" s="80"/>
      <c r="AX127" s="80"/>
      <c r="AY127" s="286"/>
      <c r="AZ127" s="79"/>
      <c r="BA127" s="80"/>
      <c r="BB127" s="80"/>
      <c r="BC127" s="80"/>
      <c r="BD127" s="80"/>
      <c r="BE127" s="80"/>
      <c r="BF127" s="80"/>
      <c r="BG127" s="80"/>
      <c r="BH127" s="80"/>
      <c r="BI127" s="80"/>
      <c r="BJ127" s="80"/>
      <c r="BK127" s="40"/>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row>
    <row r="128" spans="1:133" s="37" customFormat="1" ht="22.5" customHeight="1" x14ac:dyDescent="0.65">
      <c r="A128" s="9"/>
      <c r="B128" s="40"/>
      <c r="C128" s="40"/>
      <c r="D128" s="95" t="str">
        <f>IF(K127="","","（注）組織名称には、医療提供施設名（病院、診療所等）の名前をご記入ください。大学医学部は該当しません。")</f>
        <v/>
      </c>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40"/>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row>
    <row r="129" spans="1:129" s="37" customFormat="1" ht="22.5" customHeight="1" x14ac:dyDescent="0.65">
      <c r="A129" s="9"/>
      <c r="B129" s="40"/>
      <c r="C129" s="40"/>
      <c r="D129" s="116" t="str">
        <f>IF(AQ127="","","（注）確認者の氏名は左側にご記入ください。確認者の同意を得たうえでご記入ください。")</f>
        <v/>
      </c>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40"/>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row>
    <row r="130" spans="1:129" s="37" customFormat="1" ht="22.5" customHeight="1" x14ac:dyDescent="0.65">
      <c r="A130" s="9"/>
      <c r="B130" s="40"/>
      <c r="C130" s="40"/>
      <c r="D130" s="95" t="str">
        <f>IF(AZ127="","","（注）右側には医療提供者の職業（医師、看護師、臨床工学技士等）をご記入ください。医学部の教授は該当しません。")</f>
        <v/>
      </c>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40"/>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row>
    <row r="131" spans="1:129" s="37" customFormat="1" ht="22.5" customHeight="1" x14ac:dyDescent="0.65">
      <c r="A131" s="9"/>
      <c r="B131" s="40"/>
      <c r="C131" s="40"/>
      <c r="D131" s="115" t="str">
        <f>IF(K127="","","（注）臨床ニーズに基づいた開発でなければ申請ができません。")</f>
        <v/>
      </c>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40"/>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row>
    <row r="132" spans="1:129" s="37" customFormat="1" ht="22.5" customHeight="1" x14ac:dyDescent="0.65">
      <c r="A132" s="9"/>
      <c r="B132" s="40"/>
      <c r="C132" s="40"/>
      <c r="D132" s="128" t="s">
        <v>107</v>
      </c>
      <c r="E132" s="128"/>
      <c r="F132" s="128"/>
      <c r="G132" s="128"/>
      <c r="H132" s="128"/>
      <c r="I132" s="128"/>
      <c r="J132" s="128"/>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129" t="s">
        <v>108</v>
      </c>
      <c r="AJ132" s="129"/>
      <c r="AK132" s="129"/>
      <c r="AL132" s="129"/>
      <c r="AM132" s="129"/>
      <c r="AN132" s="129"/>
      <c r="AO132" s="129"/>
      <c r="AP132" s="130"/>
      <c r="AQ132" s="79" t="s">
        <v>109</v>
      </c>
      <c r="AR132" s="80"/>
      <c r="AS132" s="80"/>
      <c r="AT132" s="80"/>
      <c r="AU132" s="80"/>
      <c r="AV132" s="80"/>
      <c r="AW132" s="80"/>
      <c r="AX132" s="80"/>
      <c r="AY132" s="80"/>
      <c r="AZ132" s="80"/>
      <c r="BA132" s="80"/>
      <c r="BB132" s="80"/>
      <c r="BC132" s="80"/>
      <c r="BD132" s="80"/>
      <c r="BE132" s="80"/>
      <c r="BF132" s="80"/>
      <c r="BG132" s="80"/>
      <c r="BH132" s="80"/>
      <c r="BI132" s="80"/>
      <c r="BJ132" s="80"/>
      <c r="BK132" s="40"/>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row>
    <row r="133" spans="1:129" s="37" customFormat="1" ht="22.5" customHeight="1" x14ac:dyDescent="0.65">
      <c r="A133" s="9"/>
      <c r="B133" s="40"/>
      <c r="C133" s="40"/>
      <c r="D133" s="95" t="str">
        <f>IF(AQ132="HUB機構データベース","（注）「HUB機構のデータベース」は東京都医工連携HUB機構のデータベースを使用した場合のみ、選択してください。","")</f>
        <v/>
      </c>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40"/>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row>
    <row r="134" spans="1:129" s="37" customFormat="1" ht="22.5" customHeight="1" x14ac:dyDescent="0.65">
      <c r="A134" s="9"/>
      <c r="B134" s="40"/>
      <c r="C134" s="40"/>
      <c r="D134" s="226" t="str">
        <f>IF(K127="","","（注）申請書には「ニーズの確認方法」「ニーズのヒアリング内容（臨床ニーズ、市場ニーズ）」「競合品の状況及び課題」")</f>
        <v/>
      </c>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40"/>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row>
    <row r="135" spans="1:129" s="34" customFormat="1" ht="22.5" customHeight="1" x14ac:dyDescent="0.65">
      <c r="A135" s="29"/>
      <c r="B135" s="30"/>
      <c r="C135" s="30"/>
      <c r="D135" s="115" t="str">
        <f>IF(K127="","","　　　を記入する必要があります。")</f>
        <v/>
      </c>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30"/>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row>
    <row r="136" spans="1:129" s="34" customFormat="1" ht="22.5" customHeight="1" x14ac:dyDescent="0.65">
      <c r="A136" s="29"/>
      <c r="B136" s="227" t="s">
        <v>198</v>
      </c>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30"/>
      <c r="BH136" s="30"/>
      <c r="BI136" s="30"/>
      <c r="BJ136" s="30"/>
      <c r="BK136" s="30"/>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row>
    <row r="137" spans="1:129" s="34" customFormat="1" ht="22.5" customHeight="1" x14ac:dyDescent="0.65">
      <c r="A137" s="29"/>
      <c r="B137" s="30"/>
      <c r="C137" s="96" t="s">
        <v>221</v>
      </c>
      <c r="D137" s="96"/>
      <c r="E137" s="96"/>
      <c r="F137" s="96"/>
      <c r="G137" s="96"/>
      <c r="H137" s="96"/>
      <c r="I137" s="96"/>
      <c r="J137" s="96"/>
      <c r="K137" s="96"/>
      <c r="L137" s="96"/>
      <c r="M137" s="96"/>
      <c r="N137" s="96"/>
      <c r="O137" s="96"/>
      <c r="P137" s="96"/>
      <c r="Q137" s="96"/>
      <c r="R137" s="96"/>
      <c r="S137" s="96"/>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row>
    <row r="138" spans="1:129" s="34" customFormat="1" ht="22.5" customHeight="1" x14ac:dyDescent="0.65">
      <c r="A138" s="29"/>
      <c r="B138" s="30"/>
      <c r="C138" s="42"/>
      <c r="D138" s="275" t="s">
        <v>110</v>
      </c>
      <c r="E138" s="276"/>
      <c r="F138" s="276"/>
      <c r="G138" s="276"/>
      <c r="H138" s="276"/>
      <c r="I138" s="276"/>
      <c r="J138" s="276"/>
      <c r="K138" s="276"/>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8"/>
      <c r="BK138" s="30"/>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row>
    <row r="139" spans="1:129" s="34" customFormat="1" ht="22.5" customHeight="1" x14ac:dyDescent="0.65">
      <c r="A139" s="29"/>
      <c r="B139" s="30"/>
      <c r="C139" s="42"/>
      <c r="D139" s="239" t="s">
        <v>111</v>
      </c>
      <c r="E139" s="231"/>
      <c r="F139" s="231"/>
      <c r="G139" s="231"/>
      <c r="H139" s="231"/>
      <c r="I139" s="231"/>
      <c r="J139" s="231"/>
      <c r="K139" s="231"/>
      <c r="L139" s="279"/>
      <c r="M139" s="279"/>
      <c r="N139" s="279"/>
      <c r="O139" s="279"/>
      <c r="P139" s="279"/>
      <c r="Q139" s="279"/>
      <c r="R139" s="279"/>
      <c r="S139" s="231" t="s">
        <v>112</v>
      </c>
      <c r="T139" s="238"/>
      <c r="U139" s="239" t="s">
        <v>113</v>
      </c>
      <c r="V139" s="231"/>
      <c r="W139" s="231"/>
      <c r="X139" s="231"/>
      <c r="Y139" s="231"/>
      <c r="Z139" s="231"/>
      <c r="AA139" s="231"/>
      <c r="AB139" s="231"/>
      <c r="AC139" s="231"/>
      <c r="AD139" s="231"/>
      <c r="AE139" s="231"/>
      <c r="AF139" s="228"/>
      <c r="AG139" s="228"/>
      <c r="AH139" s="228"/>
      <c r="AI139" s="229"/>
      <c r="AJ139" s="230" t="s">
        <v>114</v>
      </c>
      <c r="AK139" s="231"/>
      <c r="AL139" s="231"/>
      <c r="AM139" s="231"/>
      <c r="AN139" s="231"/>
      <c r="AO139" s="231"/>
      <c r="AP139" s="231"/>
      <c r="AQ139" s="231"/>
      <c r="AR139" s="231"/>
      <c r="AS139" s="231"/>
      <c r="AT139" s="231"/>
      <c r="AU139" s="232"/>
      <c r="AV139" s="232"/>
      <c r="AW139" s="232"/>
      <c r="AX139" s="232"/>
      <c r="AY139" s="232"/>
      <c r="AZ139" s="232"/>
      <c r="BA139" s="232"/>
      <c r="BB139" s="232"/>
      <c r="BC139" s="232"/>
      <c r="BD139" s="232"/>
      <c r="BE139" s="232"/>
      <c r="BF139" s="232"/>
      <c r="BG139" s="232"/>
      <c r="BH139" s="232"/>
      <c r="BI139" s="232"/>
      <c r="BJ139" s="233"/>
      <c r="BK139" s="30"/>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row>
    <row r="140" spans="1:129" s="34" customFormat="1" ht="22.5" customHeight="1" x14ac:dyDescent="0.65">
      <c r="A140" s="29"/>
      <c r="B140" s="30"/>
      <c r="C140" s="42"/>
      <c r="D140" s="234" t="s">
        <v>115</v>
      </c>
      <c r="E140" s="235"/>
      <c r="F140" s="235"/>
      <c r="G140" s="235"/>
      <c r="H140" s="235"/>
      <c r="I140" s="235"/>
      <c r="J140" s="235"/>
      <c r="K140" s="235"/>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6"/>
      <c r="BD140" s="236"/>
      <c r="BE140" s="236"/>
      <c r="BF140" s="236"/>
      <c r="BG140" s="236"/>
      <c r="BH140" s="236"/>
      <c r="BI140" s="236"/>
      <c r="BJ140" s="237"/>
      <c r="BK140" s="30"/>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row>
    <row r="141" spans="1:129" s="34" customFormat="1" ht="22.5" customHeight="1" x14ac:dyDescent="0.65">
      <c r="A141" s="29"/>
      <c r="B141" s="30"/>
      <c r="C141" s="30"/>
      <c r="D141" s="116" t="str">
        <f>IF(L138="","","（注）申請書には「先行技術調査結果」「開発品に必要な産業財産権」を記入する必要があります。")</f>
        <v/>
      </c>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30"/>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row>
    <row r="142" spans="1:129" s="34" customFormat="1" ht="22.5" customHeight="1" x14ac:dyDescent="0.65">
      <c r="A142" s="29"/>
      <c r="B142" s="227" t="s">
        <v>199</v>
      </c>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c r="AK142" s="227"/>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row>
    <row r="143" spans="1:129" s="34" customFormat="1" ht="45" customHeight="1" x14ac:dyDescent="0.3">
      <c r="A143" s="29"/>
      <c r="B143" s="30"/>
      <c r="C143" s="30"/>
      <c r="D143" s="223" t="s">
        <v>120</v>
      </c>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35"/>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row>
    <row r="144" spans="1:129" s="34" customFormat="1" ht="22.5" customHeight="1" x14ac:dyDescent="0.3">
      <c r="A144" s="29"/>
      <c r="B144" s="30"/>
      <c r="C144" s="30"/>
      <c r="D144" s="223" t="s">
        <v>122</v>
      </c>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35"/>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row>
    <row r="145" spans="1:129" s="34" customFormat="1" ht="22.5" customHeight="1" x14ac:dyDescent="0.3">
      <c r="A145" s="29"/>
      <c r="B145" s="30"/>
      <c r="C145" s="30"/>
      <c r="D145" s="225" t="s">
        <v>116</v>
      </c>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35"/>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row>
    <row r="146" spans="1:129" s="33" customFormat="1" ht="22.5" customHeight="1" x14ac:dyDescent="0.65">
      <c r="A146" s="29"/>
      <c r="B146" s="227" t="s">
        <v>200</v>
      </c>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30"/>
      <c r="AW146" s="30"/>
      <c r="AX146" s="30"/>
      <c r="AY146" s="30"/>
      <c r="AZ146" s="30"/>
      <c r="BA146" s="30"/>
      <c r="BB146" s="30"/>
      <c r="BC146" s="30"/>
      <c r="BD146" s="30"/>
      <c r="BE146" s="30"/>
      <c r="BF146" s="30"/>
      <c r="BG146" s="30"/>
      <c r="BH146" s="30"/>
      <c r="BI146" s="30"/>
      <c r="BJ146" s="30"/>
      <c r="BK146" s="30"/>
    </row>
    <row r="147" spans="1:129" s="33" customFormat="1" ht="22.5" customHeight="1" x14ac:dyDescent="0.65">
      <c r="A147" s="29"/>
      <c r="B147" s="38"/>
      <c r="C147" s="30"/>
      <c r="D147" s="223" t="s">
        <v>117</v>
      </c>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30"/>
    </row>
    <row r="148" spans="1:129" s="33" customFormat="1" ht="30" customHeight="1" x14ac:dyDescent="0.65">
      <c r="A148" s="29"/>
      <c r="B148" s="30"/>
      <c r="C148" s="30"/>
      <c r="D148" s="223" t="s">
        <v>118</v>
      </c>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30"/>
    </row>
    <row r="149" spans="1:129" ht="21.75" customHeight="1" x14ac:dyDescent="0.65">
      <c r="B149" s="69" t="s">
        <v>201</v>
      </c>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4"/>
      <c r="AR149" s="4"/>
      <c r="AS149" s="4"/>
      <c r="AT149" s="4"/>
      <c r="AU149" s="4"/>
      <c r="AV149" s="4"/>
      <c r="AW149" s="4"/>
      <c r="AX149" s="4"/>
      <c r="AY149" s="4"/>
      <c r="AZ149" s="4"/>
      <c r="BA149" s="4"/>
      <c r="BB149" s="4"/>
      <c r="BC149" s="4"/>
      <c r="BD149" s="4"/>
      <c r="BE149" s="4"/>
      <c r="BF149" s="4"/>
      <c r="BG149" s="4"/>
      <c r="BH149" s="4"/>
      <c r="BI149" s="4"/>
      <c r="BJ149" s="4"/>
      <c r="BK149" s="4"/>
    </row>
    <row r="150" spans="1:129" ht="21.75" customHeight="1" x14ac:dyDescent="0.65">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
      <c r="AR150" s="4"/>
      <c r="AS150" s="4"/>
      <c r="AT150" s="4"/>
      <c r="AU150" s="4"/>
      <c r="AV150" s="4"/>
      <c r="AW150" s="4"/>
      <c r="AX150" s="4"/>
      <c r="AY150" s="4"/>
      <c r="AZ150" s="4"/>
      <c r="BA150" s="4"/>
      <c r="BB150" s="4"/>
      <c r="BC150" s="4"/>
      <c r="BD150" s="4"/>
      <c r="BE150" s="4"/>
      <c r="BF150" s="4"/>
      <c r="BG150" s="4"/>
      <c r="BH150" s="4"/>
      <c r="BI150" s="4"/>
      <c r="BJ150" s="4"/>
      <c r="BK150" s="4"/>
    </row>
    <row r="151" spans="1:129" ht="21.75" customHeight="1" x14ac:dyDescent="0.65">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
      <c r="AR151" s="4"/>
      <c r="AS151" s="4"/>
      <c r="AT151" s="4"/>
      <c r="AU151" s="4"/>
      <c r="AV151" s="4"/>
      <c r="AW151" s="4"/>
      <c r="AX151" s="4"/>
      <c r="AY151" s="4"/>
      <c r="AZ151" s="4"/>
      <c r="BA151" s="4"/>
      <c r="BB151" s="4"/>
      <c r="BC151" s="4"/>
      <c r="BD151" s="4"/>
      <c r="BE151" s="4"/>
      <c r="BF151" s="4"/>
      <c r="BG151" s="4"/>
      <c r="BH151" s="4"/>
      <c r="BI151" s="4"/>
      <c r="BJ151" s="4"/>
      <c r="BK151" s="4"/>
    </row>
    <row r="152" spans="1:129" ht="21.75" customHeight="1" x14ac:dyDescent="0.65">
      <c r="B152" s="48"/>
      <c r="C152" s="48"/>
      <c r="D152" s="48"/>
      <c r="E152" s="48"/>
      <c r="F152" s="48"/>
      <c r="G152" s="48"/>
      <c r="H152" s="48"/>
      <c r="I152" s="48"/>
      <c r="J152" s="48"/>
      <c r="K152" s="49" t="s">
        <v>125</v>
      </c>
      <c r="L152" s="52"/>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48"/>
      <c r="AO152" s="48"/>
      <c r="AP152" s="48"/>
      <c r="AQ152" s="4"/>
      <c r="AR152" s="4"/>
      <c r="AS152" s="4"/>
      <c r="AT152" s="4"/>
      <c r="AU152" s="4"/>
      <c r="AV152" s="4"/>
      <c r="AW152" s="4"/>
      <c r="AX152" s="4"/>
      <c r="AY152" s="4"/>
      <c r="AZ152" s="4"/>
      <c r="BA152" s="4"/>
      <c r="BB152" s="4"/>
      <c r="BC152" s="4"/>
      <c r="BD152" s="4"/>
      <c r="BE152" s="4"/>
      <c r="BF152" s="4"/>
      <c r="BG152" s="4"/>
      <c r="BH152" s="4"/>
      <c r="BI152" s="4"/>
      <c r="BJ152" s="4"/>
      <c r="BK152" s="4"/>
    </row>
    <row r="153" spans="1:129" ht="21.75" customHeight="1" x14ac:dyDescent="0.6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129" ht="21.75" customHeight="1" x14ac:dyDescent="0.65">
      <c r="B154" s="4"/>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4"/>
      <c r="BD154" s="4"/>
      <c r="BE154" s="4"/>
      <c r="BF154" s="4"/>
      <c r="BG154" s="4"/>
      <c r="BH154" s="4"/>
      <c r="BI154" s="4"/>
      <c r="BJ154" s="4"/>
      <c r="BK154" s="4"/>
    </row>
    <row r="155" spans="1:129" ht="21.75" customHeight="1" x14ac:dyDescent="0.65">
      <c r="B155" s="4"/>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4"/>
      <c r="BD155" s="4"/>
      <c r="BE155" s="4"/>
      <c r="BF155" s="4"/>
      <c r="BG155" s="4"/>
      <c r="BH155" s="4"/>
      <c r="BI155" s="4"/>
      <c r="BJ155" s="4"/>
      <c r="BK155" s="4"/>
    </row>
    <row r="156" spans="1:129" ht="21.75" customHeight="1" x14ac:dyDescent="0.6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row>
    <row r="157" spans="1:129" ht="7.5" customHeight="1" x14ac:dyDescent="0.6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row>
  </sheetData>
  <sheetProtection algorithmName="SHA-512" hashValue="WYsf2rAVO0YY+mfz69plsS1fS3tJbNcW8VsTfMeccf6GNwDrNor4/XPR7hutCSYxELAaeZBrE4KpSvx7EuctYQ==" saltValue="OcAyOj5Hy/5Fe1W5XInxyw==" spinCount="100000" sheet="1" objects="1" scenarios="1"/>
  <mergeCells count="317">
    <mergeCell ref="C53:X53"/>
    <mergeCell ref="D36:J36"/>
    <mergeCell ref="K36:AM36"/>
    <mergeCell ref="C60:BJ60"/>
    <mergeCell ref="B48:C48"/>
    <mergeCell ref="B49:C49"/>
    <mergeCell ref="D58:I58"/>
    <mergeCell ref="AP36:AZ36"/>
    <mergeCell ref="BA36:BE36"/>
    <mergeCell ref="C56:BJ56"/>
    <mergeCell ref="D59:BJ59"/>
    <mergeCell ref="AL53:AO53"/>
    <mergeCell ref="C43:N43"/>
    <mergeCell ref="K45:R45"/>
    <mergeCell ref="S45:W45"/>
    <mergeCell ref="D41:BJ41"/>
    <mergeCell ref="AO45:BJ45"/>
    <mergeCell ref="AA45:AE45"/>
    <mergeCell ref="AJ45:AN45"/>
    <mergeCell ref="AF45:AI45"/>
    <mergeCell ref="AP53:AU53"/>
    <mergeCell ref="BK108:CW108"/>
    <mergeCell ref="X45:Z45"/>
    <mergeCell ref="K46:Y46"/>
    <mergeCell ref="BL49:DR49"/>
    <mergeCell ref="BL48:DO48"/>
    <mergeCell ref="D48:BJ48"/>
    <mergeCell ref="D46:D47"/>
    <mergeCell ref="D49:BJ49"/>
    <mergeCell ref="D61:BJ61"/>
    <mergeCell ref="K54:N54"/>
    <mergeCell ref="K73:L73"/>
    <mergeCell ref="M73:O73"/>
    <mergeCell ref="K70:AK70"/>
    <mergeCell ref="AQ71:BJ71"/>
    <mergeCell ref="D76:BJ76"/>
    <mergeCell ref="D74:BJ74"/>
    <mergeCell ref="Q75:T75"/>
    <mergeCell ref="AL70:BJ70"/>
    <mergeCell ref="AS47:AY47"/>
    <mergeCell ref="AZ47:BJ47"/>
    <mergeCell ref="K93:BJ93"/>
    <mergeCell ref="D94:BJ94"/>
    <mergeCell ref="D95:BJ95"/>
    <mergeCell ref="D77:BJ77"/>
    <mergeCell ref="C35:AZ35"/>
    <mergeCell ref="A24:BK24"/>
    <mergeCell ref="F32:BJ32"/>
    <mergeCell ref="F33:BJ33"/>
    <mergeCell ref="F30:BJ30"/>
    <mergeCell ref="F31:BJ31"/>
    <mergeCell ref="D34:BJ34"/>
    <mergeCell ref="D27:AE27"/>
    <mergeCell ref="AF27:AG27"/>
    <mergeCell ref="F28:BJ28"/>
    <mergeCell ref="F29:BJ29"/>
    <mergeCell ref="B25:G25"/>
    <mergeCell ref="C26:P26"/>
    <mergeCell ref="D66:BJ66"/>
    <mergeCell ref="D67:BJ67"/>
    <mergeCell ref="AN36:AO36"/>
    <mergeCell ref="D38:BJ38"/>
    <mergeCell ref="D39:BJ39"/>
    <mergeCell ref="D40:BJ40"/>
    <mergeCell ref="E47:J47"/>
    <mergeCell ref="K47:Y47"/>
    <mergeCell ref="Z47:AR47"/>
    <mergeCell ref="D57:I57"/>
    <mergeCell ref="J57:O57"/>
    <mergeCell ref="O54:BJ54"/>
    <mergeCell ref="Y53:AK53"/>
    <mergeCell ref="D54:J54"/>
    <mergeCell ref="E46:J46"/>
    <mergeCell ref="AS46:AY46"/>
    <mergeCell ref="D50:BJ50"/>
    <mergeCell ref="D62:BK62"/>
    <mergeCell ref="D52:BJ52"/>
    <mergeCell ref="X64:AK64"/>
    <mergeCell ref="U64:W64"/>
    <mergeCell ref="J58:O58"/>
    <mergeCell ref="D55:BJ55"/>
    <mergeCell ref="C51:AP51"/>
    <mergeCell ref="AQ132:BJ132"/>
    <mergeCell ref="C137:S137"/>
    <mergeCell ref="D138:K138"/>
    <mergeCell ref="L138:BJ138"/>
    <mergeCell ref="D139:K139"/>
    <mergeCell ref="L139:R139"/>
    <mergeCell ref="B125:K125"/>
    <mergeCell ref="D121:BJ121"/>
    <mergeCell ref="D96:BJ96"/>
    <mergeCell ref="K101:BJ101"/>
    <mergeCell ref="D101:J101"/>
    <mergeCell ref="BG111:BJ111"/>
    <mergeCell ref="AZ127:BJ127"/>
    <mergeCell ref="K127:AH127"/>
    <mergeCell ref="D127:J127"/>
    <mergeCell ref="K119:BJ119"/>
    <mergeCell ref="D119:J119"/>
    <mergeCell ref="D123:BJ123"/>
    <mergeCell ref="AI127:AP127"/>
    <mergeCell ref="D131:BJ131"/>
    <mergeCell ref="D124:BJ124"/>
    <mergeCell ref="AQ127:AY127"/>
    <mergeCell ref="D102:BJ102"/>
    <mergeCell ref="D117:J117"/>
    <mergeCell ref="K71:AK71"/>
    <mergeCell ref="K72:AK72"/>
    <mergeCell ref="AL78:AM78"/>
    <mergeCell ref="AN78:AP78"/>
    <mergeCell ref="AY78:BB78"/>
    <mergeCell ref="BH78:BJ78"/>
    <mergeCell ref="AF78:AH78"/>
    <mergeCell ref="M75:O75"/>
    <mergeCell ref="D73:J73"/>
    <mergeCell ref="D75:J75"/>
    <mergeCell ref="D71:J71"/>
    <mergeCell ref="AI78:AK78"/>
    <mergeCell ref="AS78:AX78"/>
    <mergeCell ref="D78:AE78"/>
    <mergeCell ref="BC78:BD78"/>
    <mergeCell ref="K75:L75"/>
    <mergeCell ref="U75:BJ75"/>
    <mergeCell ref="C69:AY69"/>
    <mergeCell ref="D128:BJ128"/>
    <mergeCell ref="AA117:AH117"/>
    <mergeCell ref="AI117:BJ117"/>
    <mergeCell ref="AO111:AS111"/>
    <mergeCell ref="AT111:BF111"/>
    <mergeCell ref="C126:S126"/>
    <mergeCell ref="D116:BJ116"/>
    <mergeCell ref="D109:J109"/>
    <mergeCell ref="K109:AN109"/>
    <mergeCell ref="AO109:BJ109"/>
    <mergeCell ref="K111:AN111"/>
    <mergeCell ref="D114:BJ114"/>
    <mergeCell ref="M113:O113"/>
    <mergeCell ref="Q113:T113"/>
    <mergeCell ref="U113:BJ113"/>
    <mergeCell ref="AO110:AS110"/>
    <mergeCell ref="AT110:BJ110"/>
    <mergeCell ref="D70:J70"/>
    <mergeCell ref="U73:BJ73"/>
    <mergeCell ref="D118:BJ118"/>
    <mergeCell ref="AL71:AP71"/>
    <mergeCell ref="D82:Z82"/>
    <mergeCell ref="C100:BJ100"/>
    <mergeCell ref="D148:BJ148"/>
    <mergeCell ref="D147:BJ147"/>
    <mergeCell ref="D145:BJ145"/>
    <mergeCell ref="D130:BJ130"/>
    <mergeCell ref="D129:BJ129"/>
    <mergeCell ref="D133:BJ133"/>
    <mergeCell ref="D135:BJ135"/>
    <mergeCell ref="D134:BJ134"/>
    <mergeCell ref="D141:BJ141"/>
    <mergeCell ref="B142:AK142"/>
    <mergeCell ref="B146:AU146"/>
    <mergeCell ref="D144:BJ144"/>
    <mergeCell ref="D143:BJ143"/>
    <mergeCell ref="AF139:AI139"/>
    <mergeCell ref="AJ139:AT139"/>
    <mergeCell ref="AU139:BJ139"/>
    <mergeCell ref="D140:K140"/>
    <mergeCell ref="L140:BJ140"/>
    <mergeCell ref="B136:BF136"/>
    <mergeCell ref="S139:T139"/>
    <mergeCell ref="U139:AE139"/>
    <mergeCell ref="D132:J132"/>
    <mergeCell ref="K132:AH132"/>
    <mergeCell ref="AI132:AP132"/>
    <mergeCell ref="D107:BJ107"/>
    <mergeCell ref="D104:BJ104"/>
    <mergeCell ref="D103:J103"/>
    <mergeCell ref="K103:Z103"/>
    <mergeCell ref="AI103:BJ103"/>
    <mergeCell ref="D105:J105"/>
    <mergeCell ref="K105:BJ105"/>
    <mergeCell ref="AA103:AH103"/>
    <mergeCell ref="D112:BJ112"/>
    <mergeCell ref="D92:BJ92"/>
    <mergeCell ref="AA82:AF82"/>
    <mergeCell ref="D93:J93"/>
    <mergeCell ref="D98:BJ98"/>
    <mergeCell ref="D97:BJ97"/>
    <mergeCell ref="M85:O85"/>
    <mergeCell ref="D90:BJ90"/>
    <mergeCell ref="D91:BJ91"/>
    <mergeCell ref="D120:J120"/>
    <mergeCell ref="K120:BJ120"/>
    <mergeCell ref="D113:J113"/>
    <mergeCell ref="D111:J111"/>
    <mergeCell ref="D110:J110"/>
    <mergeCell ref="K110:AN110"/>
    <mergeCell ref="K113:L113"/>
    <mergeCell ref="C108:Z108"/>
    <mergeCell ref="K117:Z117"/>
    <mergeCell ref="B87:C87"/>
    <mergeCell ref="D85:J85"/>
    <mergeCell ref="D87:BJ87"/>
    <mergeCell ref="D106:J106"/>
    <mergeCell ref="K106:BJ106"/>
    <mergeCell ref="D115:J115"/>
    <mergeCell ref="K115:BJ115"/>
    <mergeCell ref="A2:BK2"/>
    <mergeCell ref="C4:BJ4"/>
    <mergeCell ref="D5:G5"/>
    <mergeCell ref="AQ72:BJ72"/>
    <mergeCell ref="AZ46:BJ46"/>
    <mergeCell ref="Z46:AR46"/>
    <mergeCell ref="D64:G64"/>
    <mergeCell ref="AL64:AN64"/>
    <mergeCell ref="D6:G6"/>
    <mergeCell ref="H6:J6"/>
    <mergeCell ref="K6:U6"/>
    <mergeCell ref="V6:X6"/>
    <mergeCell ref="Y6:BJ6"/>
    <mergeCell ref="D9:J9"/>
    <mergeCell ref="K9:S9"/>
    <mergeCell ref="T9:AL9"/>
    <mergeCell ref="AM9:AR9"/>
    <mergeCell ref="AS9:BJ9"/>
    <mergeCell ref="BK5:BM5"/>
    <mergeCell ref="H5:AC5"/>
    <mergeCell ref="D7:BJ7"/>
    <mergeCell ref="C8:AP8"/>
    <mergeCell ref="AO64:AY64"/>
    <mergeCell ref="B68:G68"/>
    <mergeCell ref="D10:J10"/>
    <mergeCell ref="K10:S10"/>
    <mergeCell ref="T10:AL10"/>
    <mergeCell ref="AM10:BJ10"/>
    <mergeCell ref="D72:J72"/>
    <mergeCell ref="Q73:T73"/>
    <mergeCell ref="AL72:AP72"/>
    <mergeCell ref="AH13:AO13"/>
    <mergeCell ref="AP13:BA13"/>
    <mergeCell ref="BB13:BI13"/>
    <mergeCell ref="D28:E29"/>
    <mergeCell ref="D30:E31"/>
    <mergeCell ref="D32:E33"/>
    <mergeCell ref="D37:J37"/>
    <mergeCell ref="K37:BE37"/>
    <mergeCell ref="BF37:BK37"/>
    <mergeCell ref="D23:BJ23"/>
    <mergeCell ref="H64:T64"/>
    <mergeCell ref="D65:BJ65"/>
    <mergeCell ref="D63:BJ63"/>
    <mergeCell ref="D16:BJ16"/>
    <mergeCell ref="D44:J44"/>
    <mergeCell ref="D45:J45"/>
    <mergeCell ref="K44:BJ44"/>
    <mergeCell ref="AU81:AV81"/>
    <mergeCell ref="U85:BJ85"/>
    <mergeCell ref="K85:L85"/>
    <mergeCell ref="C84:BI84"/>
    <mergeCell ref="AG82:BD82"/>
    <mergeCell ref="Q85:T85"/>
    <mergeCell ref="K79:V79"/>
    <mergeCell ref="W79:AD79"/>
    <mergeCell ref="BE82:BJ82"/>
    <mergeCell ref="AE79:AK79"/>
    <mergeCell ref="D83:BJ83"/>
    <mergeCell ref="AL79:AO79"/>
    <mergeCell ref="K81:O81"/>
    <mergeCell ref="BD81:BH81"/>
    <mergeCell ref="D79:J79"/>
    <mergeCell ref="AP79:AS79"/>
    <mergeCell ref="AW81:BC81"/>
    <mergeCell ref="C15:BJ15"/>
    <mergeCell ref="D88:BJ88"/>
    <mergeCell ref="D86:BJ86"/>
    <mergeCell ref="D81:J81"/>
    <mergeCell ref="B99:J99"/>
    <mergeCell ref="D17:BJ17"/>
    <mergeCell ref="D18:BJ18"/>
    <mergeCell ref="C19:BJ19"/>
    <mergeCell ref="D20:H20"/>
    <mergeCell ref="I20:Q20"/>
    <mergeCell ref="R20:W20"/>
    <mergeCell ref="X20:AF20"/>
    <mergeCell ref="AG20:AL20"/>
    <mergeCell ref="AM20:AU20"/>
    <mergeCell ref="AV20:BJ20"/>
    <mergeCell ref="BI81:BJ81"/>
    <mergeCell ref="AG81:AO81"/>
    <mergeCell ref="AT79:BJ79"/>
    <mergeCell ref="P81:AF81"/>
    <mergeCell ref="AP81:AT81"/>
    <mergeCell ref="C89:AJ89"/>
    <mergeCell ref="D80:BJ80"/>
    <mergeCell ref="BE78:BG78"/>
    <mergeCell ref="AQ78:AR78"/>
    <mergeCell ref="C154:BB155"/>
    <mergeCell ref="BN5:BX5"/>
    <mergeCell ref="BY5:CA5"/>
    <mergeCell ref="CB5:CL5"/>
    <mergeCell ref="AI5:AK5"/>
    <mergeCell ref="AL5:AV5"/>
    <mergeCell ref="AW5:AY5"/>
    <mergeCell ref="AZ5:BJ5"/>
    <mergeCell ref="AD5:AH5"/>
    <mergeCell ref="D22:BJ22"/>
    <mergeCell ref="D11:J11"/>
    <mergeCell ref="K11:S11"/>
    <mergeCell ref="T11:AL11"/>
    <mergeCell ref="AM11:BJ11"/>
    <mergeCell ref="C12:BA12"/>
    <mergeCell ref="D13:M13"/>
    <mergeCell ref="N13:U13"/>
    <mergeCell ref="V13:AG13"/>
    <mergeCell ref="B21:C21"/>
    <mergeCell ref="D21:Q21"/>
    <mergeCell ref="R21:AF21"/>
    <mergeCell ref="AG21:AU21"/>
    <mergeCell ref="AV21:BJ21"/>
    <mergeCell ref="D14:BJ14"/>
  </mergeCells>
  <phoneticPr fontId="2"/>
  <conditionalFormatting sqref="D21:Q21">
    <cfRule type="cellIs" dxfId="70" priority="72" operator="equal">
      <formula>"申請書提出期限は4月8日(金)"</formula>
    </cfRule>
    <cfRule type="cellIs" dxfId="69" priority="73" operator="equal">
      <formula>"申請書提出期限は4月1日(金)"</formula>
    </cfRule>
  </conditionalFormatting>
  <conditionalFormatting sqref="R21:AF21">
    <cfRule type="cellIs" dxfId="68" priority="70" operator="equal">
      <formula>"申請書提出期限は4月8日(金)"</formula>
    </cfRule>
    <cfRule type="cellIs" dxfId="67" priority="71" operator="equal">
      <formula>"申請書提出期限は4月1日(金)"</formula>
    </cfRule>
  </conditionalFormatting>
  <conditionalFormatting sqref="AG21:AU21">
    <cfRule type="cellIs" dxfId="66" priority="68" operator="equal">
      <formula>"申請書提出期限は4月8日(金)"</formula>
    </cfRule>
    <cfRule type="cellIs" dxfId="65" priority="69" operator="equal">
      <formula>"申請書提出期限は4月1日(金)"</formula>
    </cfRule>
  </conditionalFormatting>
  <conditionalFormatting sqref="D7:BJ7">
    <cfRule type="cellIs" dxfId="64" priority="67" operator="equal">
      <formula>"（注）他企業の方やコンサルタントの方はヒアリングに参加できません。参加できるのは貴社の方のみです。"</formula>
    </cfRule>
  </conditionalFormatting>
  <conditionalFormatting sqref="AM11:BJ11">
    <cfRule type="cellIs" dxfId="63" priority="65" operator="equal">
      <formula>"（注）日時はご希望に沿えない場合があります。"</formula>
    </cfRule>
  </conditionalFormatting>
  <conditionalFormatting sqref="D14:BJ14">
    <cfRule type="cellIs" dxfId="62" priority="64" operator="equal">
      <formula>"（注）事前ヒアリングの申込前に、公社ホームページ・概要説明動画・募集要項を必ずご確認ください。"</formula>
    </cfRule>
  </conditionalFormatting>
  <conditionalFormatting sqref="AV20:BJ20">
    <cfRule type="cellIs" dxfId="61" priority="63" operator="equal">
      <formula>"（注）対面受付日はご希望に"</formula>
    </cfRule>
  </conditionalFormatting>
  <conditionalFormatting sqref="AV21:BJ21">
    <cfRule type="cellIs" dxfId="60" priority="62" operator="equal">
      <formula>"　　沿えない場合があります。"</formula>
    </cfRule>
  </conditionalFormatting>
  <conditionalFormatting sqref="D22:BJ22">
    <cfRule type="cellIs" dxfId="59" priority="61" operator="equal">
      <formula>"（注）事前ヒアリングで申請要件を満たしていないことが発覚した場合、申請できません。"</formula>
    </cfRule>
  </conditionalFormatting>
  <conditionalFormatting sqref="D23:BJ23">
    <cfRule type="cellIs" dxfId="58" priority="60" operator="equal">
      <formula>"（注）事前ヒアリングで申請要件の確認を終えた方から対面受付日を決めさせていただきます。"</formula>
    </cfRule>
  </conditionalFormatting>
  <conditionalFormatting sqref="D135:BJ135">
    <cfRule type="cellIs" dxfId="57" priority="59" operator="equal">
      <formula>"　　　を記入する必要があります。"</formula>
    </cfRule>
  </conditionalFormatting>
  <conditionalFormatting sqref="D133:BJ133">
    <cfRule type="cellIs" dxfId="56" priority="58" operator="equal">
      <formula>"（注）「HUB機構のデータベース」は東京都医工連携HUB機構のデータベースを使用した場合のみ、選択してください。"</formula>
    </cfRule>
  </conditionalFormatting>
  <conditionalFormatting sqref="D134:BJ134">
    <cfRule type="cellIs" dxfId="55" priority="57" operator="equal">
      <formula>"（注）申請書には「ニーズの確認方法」「ニーズのヒアリング内容（臨床ニーズ、市場ニーズ）」「競合品の状況及び課題」"</formula>
    </cfRule>
  </conditionalFormatting>
  <conditionalFormatting sqref="D128:BJ128">
    <cfRule type="cellIs" dxfId="54" priority="56" operator="equal">
      <formula>"（注）組織名称には、医療提供施設名（病院、診療所等）の名前をご記入ください。大学医学部は該当しません。"</formula>
    </cfRule>
  </conditionalFormatting>
  <conditionalFormatting sqref="D131:BJ131">
    <cfRule type="cellIs" dxfId="53" priority="55" operator="equal">
      <formula>"（注）臨床ニーズに基づいた開発でなければ申請ができません。"</formula>
    </cfRule>
  </conditionalFormatting>
  <conditionalFormatting sqref="D129:BJ129">
    <cfRule type="cellIs" dxfId="52" priority="54" operator="equal">
      <formula>"（注）確認者の氏名は左側にご記入ください。確認者の同意を得たうえでご記入ください。"</formula>
    </cfRule>
  </conditionalFormatting>
  <conditionalFormatting sqref="D130:BJ130">
    <cfRule type="cellIs" dxfId="51" priority="53" operator="equal">
      <formula>"（注）右側には医療提供者の職業（医師、看護師、臨床工学技士等）をご記入ください。医学部の教授は該当しません。"</formula>
    </cfRule>
  </conditionalFormatting>
  <conditionalFormatting sqref="D121:BJ121">
    <cfRule type="cellIs" dxfId="50" priority="52" operator="equal">
      <formula>"（注）申請書には連携相手の「直近売上高」「主要取引先、販路」「保有資格」等を記入する必要があります。"</formula>
    </cfRule>
  </conditionalFormatting>
  <conditionalFormatting sqref="D34:BJ34">
    <cfRule type="cellIs" dxfId="49" priority="51" operator="equal">
      <formula>"（注）申請時点で連携体を構築している必要があります。"</formula>
    </cfRule>
  </conditionalFormatting>
  <conditionalFormatting sqref="BF37">
    <cfRule type="cellIs" dxfId="48" priority="50" operator="equal">
      <formula>"（注）20文字以内に修正してください。"</formula>
    </cfRule>
  </conditionalFormatting>
  <conditionalFormatting sqref="D41:BJ41">
    <cfRule type="cellIs" dxfId="47" priority="49" operator="equal">
      <formula>"（注）申請時には具体的な達成目標を設定していただきます。目標が未達成の場合、助成金が交付されません。"</formula>
    </cfRule>
  </conditionalFormatting>
  <conditionalFormatting sqref="D38:BJ38">
    <cfRule type="cellIs" dxfId="46" priority="47" operator="equal">
      <formula>"（注）●の試作、●の事前検証 という申請テーマにしてください。"</formula>
    </cfRule>
  </conditionalFormatting>
  <conditionalFormatting sqref="D39:BJ39">
    <cfRule type="cellIs" dxfId="45" priority="46" operator="equal">
      <formula>"（注）助成金に採択された場合、申請テーマは公社HPに公開されます。技術的な開発要素のないもの、既製品の模倣や改良を"</formula>
    </cfRule>
  </conditionalFormatting>
  <conditionalFormatting sqref="D40:BJ40">
    <cfRule type="cellIs" dxfId="44" priority="45" operator="equal">
      <formula>"　　　するものは申請テーマに設定できません（申請できません）。"</formula>
    </cfRule>
  </conditionalFormatting>
  <conditionalFormatting sqref="D50:BJ50">
    <cfRule type="cellIs" dxfId="43" priority="44" operator="equal">
      <formula>"（注）連携相手の医療機器製販企業が必要な業許可を持っていない場合、申請することができません。"</formula>
    </cfRule>
  </conditionalFormatting>
  <conditionalFormatting sqref="D48:BJ48">
    <cfRule type="cellIs" dxfId="42" priority="42" operator="equal">
      <formula>"（注）連携相手が医療機器製造販売業または医療機器販売業（貸与業）のいずれかを持っている必要があります。"</formula>
    </cfRule>
    <cfRule type="cellIs" dxfId="41" priority="43" operator="equal">
      <formula>"（注）開発する医療機器のクラスに応じた医療機器製造販売業許可証（写）の提出が必要です。"</formula>
    </cfRule>
  </conditionalFormatting>
  <conditionalFormatting sqref="D49:BJ49">
    <cfRule type="cellIs" dxfId="40" priority="38" operator="equal">
      <formula>"（注）第一種の医療機器製造販売業許可証（写）の提出が必要です。"</formula>
    </cfRule>
    <cfRule type="cellIs" dxfId="39" priority="39" operator="equal">
      <formula>"（注）第一種、第二種のいずれかの医療機器製造販売業許可証（写）の提出が必要です。"</formula>
    </cfRule>
    <cfRule type="cellIs" dxfId="38" priority="40" operator="equal">
      <formula>"（注）第一種、第二種、第三種のいずれかの医療機器製造販売業許可証（写）の提出が必要です。"</formula>
    </cfRule>
    <cfRule type="cellIs" dxfId="37" priority="41" operator="equal">
      <formula>"（注）臨床現場において診断・治療・予防等に使用される非医療機器が対象となります。"</formula>
    </cfRule>
  </conditionalFormatting>
  <conditionalFormatting sqref="D55:BJ55">
    <cfRule type="cellIs" dxfId="36" priority="37" operator="equal">
      <formula>"（注）助成率が2/3のため、助成金交付申請額の1.5倍の助成対象経費が必要となります。"</formula>
    </cfRule>
  </conditionalFormatting>
  <conditionalFormatting sqref="O54:BJ54">
    <cfRule type="cellIs" dxfId="35" priority="36" operator="equal">
      <formula>"（注）助成金交付申請額は5,000千円（500万円）以内にしてください。"</formula>
    </cfRule>
  </conditionalFormatting>
  <conditionalFormatting sqref="D59:BJ59">
    <cfRule type="cellIs" dxfId="34" priority="35" operator="equal">
      <formula>"（注）申請書には、申請する各経費について詳細に記入する必要があります。申請までにご検討ください。"</formula>
    </cfRule>
  </conditionalFormatting>
  <conditionalFormatting sqref="D67:BJ67">
    <cfRule type="cellIs" dxfId="33" priority="34" operator="equal">
      <formula>"（注）目標を達成していない場合は助成金が交付されません。"</formula>
    </cfRule>
  </conditionalFormatting>
  <conditionalFormatting sqref="D66:BJ66">
    <cfRule type="cellIs" dxfId="32" priority="33" operator="equal">
      <formula>"（注）申請書には、達成目標と成果物、取組項目、実施スケジュール、実施方法を記入する必要があります。"</formula>
    </cfRule>
  </conditionalFormatting>
  <conditionalFormatting sqref="D65:BJ65">
    <cfRule type="cellIs" dxfId="31" priority="32" operator="equal">
      <formula>"（注）期間内に契約～実施～支払を行った経費が助成金の対象経費になります。期間内の上市、量産、出荷はできません。"</formula>
    </cfRule>
  </conditionalFormatting>
  <conditionalFormatting sqref="AL70:BJ70">
    <cfRule type="cellIs" dxfId="30" priority="31" operator="equal">
      <formula>"（注）申請時に会社概要の提出が必要です。"</formula>
    </cfRule>
  </conditionalFormatting>
  <conditionalFormatting sqref="D118:BJ118">
    <cfRule type="cellIs" dxfId="29" priority="30" operator="equal">
      <formula>"（注）申請までに東京都医工連携HUB機構に会員登録するように連携相手に依頼してください。"</formula>
    </cfRule>
  </conditionalFormatting>
  <conditionalFormatting sqref="D116:BJ116">
    <cfRule type="cellIs" dxfId="28" priority="29" operator="equal">
      <formula>"（注）本事業で開発する製品等の販路開拓を連携相手の医療機器製販企業が担う必要があります。"</formula>
    </cfRule>
  </conditionalFormatting>
  <conditionalFormatting sqref="D114:BJ114">
    <cfRule type="cellIs" dxfId="27" priority="28" operator="equal">
      <formula>"（注）連携相手は都内に登記をしている必要があります（支店登記でも可）。登記簿謄本の住所をご記入ください。"</formula>
    </cfRule>
  </conditionalFormatting>
  <conditionalFormatting sqref="AA108:BJ108">
    <cfRule type="cellIs" dxfId="26" priority="25" operator="equal">
      <formula>"（注）連携予定企業の情報は不要です。"</formula>
    </cfRule>
    <cfRule type="cellIs" dxfId="25" priority="26" operator="equal">
      <formula>"（注）（２）販路開拓を担う医療機器製販企業について、記入は不要です。"</formula>
    </cfRule>
    <cfRule type="cellIs" dxfId="24" priority="27" operator="equal">
      <formula>"（注）連携予定の相手企業についてご記入ください。"</formula>
    </cfRule>
  </conditionalFormatting>
  <conditionalFormatting sqref="BN112">
    <cfRule type="cellIs" dxfId="23" priority="24" operator="equal">
      <formula>"（注）貴社の関連会社（資本関係がある企業、役員を兼任する企業）を連携相手にすることはできません。"</formula>
    </cfRule>
  </conditionalFormatting>
  <conditionalFormatting sqref="D112:BJ112">
    <cfRule type="cellIs" dxfId="22" priority="23" operator="equal">
      <formula>"（注）貴社の関連会社（資本関係がある企業、役員を兼任する企業）を連携相手にすることはできません。"</formula>
    </cfRule>
  </conditionalFormatting>
  <conditionalFormatting sqref="AO109:BJ109">
    <cfRule type="cellIs" dxfId="21" priority="22" operator="equal">
      <formula>"（注）申請時に会社概要の提出が必要です。"</formula>
    </cfRule>
  </conditionalFormatting>
  <conditionalFormatting sqref="D107:BJ107">
    <cfRule type="cellIs" dxfId="20" priority="21" operator="equal">
      <formula>"（注）申請書には貴社の「売上高」「主要取引先」「保有資格・受賞歴」等も記入する必要があります。"</formula>
    </cfRule>
  </conditionalFormatting>
  <conditionalFormatting sqref="D104:BJ104">
    <cfRule type="cellIs" dxfId="19" priority="20" operator="equal">
      <formula>"（注）申請までに医療機器産業参入支援事業（公社）に会員登録してください。"</formula>
    </cfRule>
  </conditionalFormatting>
  <conditionalFormatting sqref="D102:BJ102">
    <cfRule type="cellIs" dxfId="18" priority="19" operator="equal">
      <formula>"（注）貴社が本事業において開発の主たる部分を担う必要があります。"</formula>
    </cfRule>
  </conditionalFormatting>
  <conditionalFormatting sqref="D94:BJ94">
    <cfRule type="cellIs" dxfId="17" priority="18" operator="equal">
      <formula>"（注）同一テーマで公的な助成金の交付決定を受けている場合は申請ができません。"</formula>
    </cfRule>
  </conditionalFormatting>
  <conditionalFormatting sqref="D98:BJ98">
    <cfRule type="cellIs" dxfId="16" priority="17" operator="equal">
      <formula>"（注）申請書には公的な助成金の交付状況や申請状況を記入する必要があります。"</formula>
    </cfRule>
  </conditionalFormatting>
  <conditionalFormatting sqref="D97:BJ97">
    <cfRule type="cellIs" dxfId="15" priority="16" operator="equal">
      <formula>"　　　なお、同一のテーマであっても開発ステージや対象経費が明確に区分できる場合は本項目に該当しません。"</formula>
    </cfRule>
  </conditionalFormatting>
  <conditionalFormatting sqref="D96:BJ96">
    <cfRule type="cellIs" dxfId="14" priority="15" operator="equal">
      <formula>"（注）申請テーマ名の文言が異なっていても、開発内容が同じ場合は同一テーマとして扱います。"</formula>
    </cfRule>
  </conditionalFormatting>
  <conditionalFormatting sqref="D95:BJ95">
    <cfRule type="cellIs" dxfId="13" priority="14" operator="equal">
      <formula>"（注）同一テーマで他の東京都中小企業振興公社の助成金を申請している場合は申請ができません。"</formula>
    </cfRule>
  </conditionalFormatting>
  <conditionalFormatting sqref="D74:BJ74">
    <cfRule type="cellIs" dxfId="12" priority="13" operator="equal">
      <formula>"（注）本店登記所在地は都外の所在地でも問題ありません。"</formula>
    </cfRule>
  </conditionalFormatting>
  <conditionalFormatting sqref="D76:BJ76">
    <cfRule type="cellIs" dxfId="11" priority="12" operator="equal">
      <formula>"（注）都内に登記をしている必要があります（支店登記でも可）。登記簿謄本の住所をご記入ください。"</formula>
    </cfRule>
  </conditionalFormatting>
  <conditionalFormatting sqref="D77:BJ77">
    <cfRule type="cellIs" dxfId="10" priority="11" operator="equal">
      <formula>"（注）申請書には、連絡先や連絡担当者の氏名、部署と役職、TEL、メールアドレスを記入する必要があります。"</formula>
    </cfRule>
  </conditionalFormatting>
  <conditionalFormatting sqref="D80:BJ80">
    <cfRule type="cellIs" dxfId="9" priority="2" operator="equal">
      <formula>"（注）創業前の個人の方は、業種・資本金・従業員数・大企業や投資会社に該当する株主等を記入する必要はありません。"</formula>
    </cfRule>
    <cfRule type="cellIs" dxfId="8" priority="3" operator="equal">
      <formula>"（注）大企業、みなし大企業に該当する場合、申請することができません。"</formula>
    </cfRule>
    <cfRule type="cellIs" dxfId="7" priority="10" operator="equal">
      <formula>"（注）大企業、みなし大企業に該当する場合、申請することができません。"</formula>
    </cfRule>
  </conditionalFormatting>
  <conditionalFormatting sqref="D83:BJ83">
    <cfRule type="cellIs" dxfId="6" priority="7" operator="equal">
      <formula>"（注）大企業が実質的に経営に参画している場合、申請できません。募集要項でご確認ください。"</formula>
    </cfRule>
    <cfRule type="cellIs" dxfId="5" priority="8" operator="equal">
      <formula>"（注）大企業が実質的に経営に参画している場合、申請できません。募集要項でご確認ください。"</formula>
    </cfRule>
    <cfRule type="cellIs" dxfId="4" priority="9" operator="equal">
      <formula>"（注）大企業、みなし大企業に該当する場合、申請することができません。"</formula>
    </cfRule>
  </conditionalFormatting>
  <conditionalFormatting sqref="D88:BJ88">
    <cfRule type="cellIs" dxfId="3" priority="6" operator="equal">
      <formula>"　　　記入する必要があります。"</formula>
    </cfRule>
  </conditionalFormatting>
  <conditionalFormatting sqref="D87:BJ87">
    <cfRule type="cellIs" dxfId="2" priority="5" operator="equal">
      <formula>"（注）申請書には、開発実施場所の「名称」「面積」「実施業務」「開発者数」「機器設備」「最寄交通機関」を"</formula>
    </cfRule>
  </conditionalFormatting>
  <conditionalFormatting sqref="D86:BJ86">
    <cfRule type="cellIs" dxfId="1" priority="4" operator="equal">
      <formula>"（注）開発の実施場所は自社の事業所等をご記入ください。所在地は首都圏であれば問題ありません。"</formula>
    </cfRule>
  </conditionalFormatting>
  <conditionalFormatting sqref="D141:BJ141">
    <cfRule type="cellIs" dxfId="0" priority="1" operator="equal">
      <formula>"（注）申請書には「先行技術調査」「開発品に必要な産業財産権」を記入する必要があります。"</formula>
    </cfRule>
  </conditionalFormatting>
  <dataValidations count="24">
    <dataValidation type="list" allowBlank="1" showInputMessage="1" showErrorMessage="1" sqref="BE82:BJ82 AA82:AF82">
      <formula1>"いない,いる"</formula1>
    </dataValidation>
    <dataValidation type="list" allowBlank="1" showInputMessage="1" showErrorMessage="1" sqref="K79:V79">
      <formula1>"業種を選択してください,製造業,建設業,運輸業,情報通信業,卸売業,サービス業,小売業,その他"</formula1>
    </dataValidation>
    <dataValidation type="list" allowBlank="1" showInputMessage="1" showErrorMessage="1" sqref="AQ71:BJ71">
      <formula1>"選択してください,中小企業者,中小企業団体,中小企業グループ（共同申請）"</formula1>
    </dataValidation>
    <dataValidation type="list" allowBlank="1" showInputMessage="1" showErrorMessage="1" sqref="AF78:AH78">
      <formula1>"昭和,平成,令和,大正,明治"</formula1>
    </dataValidation>
    <dataValidation type="list" allowBlank="1" showInputMessage="1" showErrorMessage="1" sqref="K103:Z103 K117:Z117">
      <formula1>"登録状況を選択してください,会員登録あり,会員登録なし"</formula1>
    </dataValidation>
    <dataValidation type="list" allowBlank="1" showInputMessage="1" showErrorMessage="1" sqref="AF45">
      <formula1>"新規,改良,後発"</formula1>
    </dataValidation>
    <dataValidation type="list" allowBlank="1" showInputMessage="1" showErrorMessage="1" sqref="K45:R45">
      <formula1>"医療機器,非医療機器"</formula1>
    </dataValidation>
    <dataValidation type="list" allowBlank="1" showInputMessage="1" showErrorMessage="1" sqref="X45">
      <formula1>"Ⅰ,Ⅱ,Ⅲ,Ⅳ"</formula1>
    </dataValidation>
    <dataValidation type="list" allowBlank="1" showInputMessage="1" showErrorMessage="1" sqref="AN78:AP78">
      <formula1>"1,2,3,4,5,6,7,8,9,10,11,12"</formula1>
    </dataValidation>
    <dataValidation type="list" allowBlank="1" showInputMessage="1" showErrorMessage="1" sqref="BE78:BG78">
      <formula1>"0,1,2,3,4,5,6,7,8,9,10,11"</formula1>
    </dataValidation>
    <dataValidation type="list" allowBlank="1" showInputMessage="1" showErrorMessage="1" sqref="Z47:AR47">
      <formula1>"選択してください,第一種医療機器製造販売業,第二種医療機器製造販売業,第三種医療機器製造販売業,業許可なし"</formula1>
    </dataValidation>
    <dataValidation imeMode="off" allowBlank="1" showInputMessage="1" showErrorMessage="1" sqref="AZ46:BJ47 K81:O81 BD81:BH81 AT111:BF111"/>
    <dataValidation type="list" allowBlank="1" showInputMessage="1" showErrorMessage="1" sqref="AS9">
      <formula1>"方法を選択してください,リモート（ZOOM）,対面実施"</formula1>
    </dataValidation>
    <dataValidation imeMode="disabled" allowBlank="1" showInputMessage="1" showErrorMessage="1" sqref="Q85:T85 D54:J54 M73:O73 Q73:T73 M75:O75 Q75:T75 AI78:AK78 AY78:BB78 AE79:AK79 AP81:AT81 M85:O85 M113:O113 Q113:T113 Y6:BJ6 K6:U6"/>
    <dataValidation type="list" allowBlank="1" showInputMessage="1" showErrorMessage="1" sqref="D58:O58">
      <formula1>"○"</formula1>
    </dataValidation>
    <dataValidation type="list" allowBlank="1" showInputMessage="1" showErrorMessage="1" sqref="AQ132:BJ132">
      <formula1>"臨床ニーズ元を選択してください,HUB機構データベース,その他"</formula1>
    </dataValidation>
    <dataValidation type="list" allowBlank="1" showInputMessage="1" showErrorMessage="1" sqref="AT110:BJ110">
      <formula1>"企業分類を選択してください,中小企業者,大企業またはみなし大企業"</formula1>
    </dataValidation>
    <dataValidation type="list" allowBlank="1" showInputMessage="1" showErrorMessage="1" sqref="K93:BJ93">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9:BJ79">
      <formula1>"分類を選択してください,中小企業者,創業前の個人,大企業またはみなし大企業"</formula1>
    </dataValidation>
    <dataValidation type="list" allowBlank="1" showInputMessage="1" showErrorMessage="1" sqref="AF27:AG27">
      <formula1>"1,2,3"</formula1>
    </dataValidation>
    <dataValidation type="list" allowBlank="1" showInputMessage="1" showErrorMessage="1" sqref="AH13:AO13">
      <formula1>"選択してください,閲覧した,閲覧していない"</formula1>
    </dataValidation>
    <dataValidation type="list" allowBlank="1" showInputMessage="1" showErrorMessage="1" sqref="BB13:BI13 N13:U13">
      <formula1>"選択してください,確認した,確認していない"</formula1>
    </dataValidation>
    <dataValidation type="textLength" operator="lessThanOrEqual" allowBlank="1" showInputMessage="1" showErrorMessage="1" errorTitle="文字数制限" error="20文字以内に修正してください。" sqref="K36:AM36">
      <formula1>20</formula1>
    </dataValidation>
    <dataValidation type="list" allowBlank="1" showInputMessage="1" showErrorMessage="1" sqref="Z46:AR46">
      <formula1>"選択してください,第一種医療機器製造販売業,第二種医療機器製造販売業,第三種医療機器製造販売業,業許可なし"</formula1>
    </dataValidation>
  </dataValidations>
  <printOptions horizontalCentered="1"/>
  <pageMargins left="0" right="0" top="0" bottom="0" header="0" footer="0"/>
  <pageSetup paperSize="9" orientation="portrait" r:id="rId1"/>
  <rowBreaks count="4" manualBreakCount="4">
    <brk id="34" max="62" man="1"/>
    <brk id="67" max="62" man="1"/>
    <brk id="98" max="62" man="1"/>
    <brk id="124"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381000</xdr:colOff>
                    <xdr:row>149</xdr:row>
                    <xdr:rowOff>10886</xdr:rowOff>
                  </from>
                  <to>
                    <xdr:col>14</xdr:col>
                    <xdr:colOff>21771</xdr:colOff>
                    <xdr:row>149</xdr:row>
                    <xdr:rowOff>255814</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10886</xdr:colOff>
                    <xdr:row>149</xdr:row>
                    <xdr:rowOff>0</xdr:rowOff>
                  </from>
                  <to>
                    <xdr:col>25</xdr:col>
                    <xdr:colOff>27214</xdr:colOff>
                    <xdr:row>149</xdr:row>
                    <xdr:rowOff>239486</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87086</xdr:colOff>
                    <xdr:row>148</xdr:row>
                    <xdr:rowOff>277586</xdr:rowOff>
                  </from>
                  <to>
                    <xdr:col>46</xdr:col>
                    <xdr:colOff>48986</xdr:colOff>
                    <xdr:row>149</xdr:row>
                    <xdr:rowOff>250371</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150</xdr:row>
                    <xdr:rowOff>27214</xdr:rowOff>
                  </from>
                  <to>
                    <xdr:col>15</xdr:col>
                    <xdr:colOff>48986</xdr:colOff>
                    <xdr:row>150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21771</xdr:colOff>
                    <xdr:row>150</xdr:row>
                    <xdr:rowOff>21771</xdr:rowOff>
                  </from>
                  <to>
                    <xdr:col>34</xdr:col>
                    <xdr:colOff>59871</xdr:colOff>
                    <xdr:row>150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381000</xdr:colOff>
                    <xdr:row>151</xdr:row>
                    <xdr:rowOff>27214</xdr:rowOff>
                  </from>
                  <to>
                    <xdr:col>9</xdr:col>
                    <xdr:colOff>0</xdr:colOff>
                    <xdr:row>152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事務局使用欄!$I$3:$I$4</xm:f>
          </x14:formula1>
          <xm:sqref>BA36:BE36</xm:sqref>
        </x14:dataValidation>
        <x14:dataValidation type="list" allowBlank="1" showInputMessage="1" showErrorMessage="1">
          <x14:formula1>
            <xm:f>事務局使用欄!$B$2:$B$38</xm:f>
          </x14:formula1>
          <xm:sqref>K9:S11</xm:sqref>
        </x14:dataValidation>
        <x14:dataValidation type="list" allowBlank="1" showInputMessage="1" showErrorMessage="1">
          <x14:formula1>
            <xm:f>事務局使用欄!$F$2:$F$16</xm:f>
          </x14:formula1>
          <xm:sqref>I20:Q20 X20:AF20 AM20:AU20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N30" sqref="N30"/>
    </sheetView>
  </sheetViews>
  <sheetFormatPr defaultRowHeight="18.45" x14ac:dyDescent="0.65"/>
  <sheetData>
    <row r="1" spans="1:16" x14ac:dyDescent="0.65">
      <c r="A1" s="58" t="s">
        <v>174</v>
      </c>
      <c r="B1" s="59"/>
      <c r="C1" s="59"/>
      <c r="D1" s="59"/>
      <c r="E1" s="59"/>
      <c r="F1" s="59"/>
      <c r="G1" s="59"/>
      <c r="H1" s="59"/>
      <c r="I1" s="59"/>
      <c r="J1" s="59"/>
      <c r="K1" s="59"/>
      <c r="L1" s="59"/>
      <c r="M1" s="59"/>
    </row>
    <row r="2" spans="1:16" x14ac:dyDescent="0.65">
      <c r="A2" s="59"/>
      <c r="B2" s="60"/>
      <c r="C2" s="59"/>
      <c r="D2" s="59"/>
      <c r="E2" s="59"/>
      <c r="F2" s="59"/>
      <c r="G2" s="59"/>
      <c r="H2" s="59"/>
      <c r="I2" s="59"/>
      <c r="J2" s="59"/>
      <c r="K2" s="59"/>
      <c r="L2" s="59"/>
      <c r="M2" s="59"/>
    </row>
    <row r="3" spans="1:16" x14ac:dyDescent="0.65">
      <c r="A3" s="54" t="s">
        <v>183</v>
      </c>
      <c r="B3" s="60"/>
      <c r="C3" s="59"/>
      <c r="D3" s="59"/>
      <c r="E3" s="59"/>
      <c r="F3" s="59"/>
      <c r="G3" s="59"/>
      <c r="H3" s="59"/>
      <c r="I3" s="59"/>
      <c r="J3" s="59"/>
      <c r="K3" s="59"/>
      <c r="L3" s="59"/>
      <c r="M3" s="59"/>
    </row>
    <row r="4" spans="1:16" x14ac:dyDescent="0.65">
      <c r="A4" s="54" t="s">
        <v>175</v>
      </c>
      <c r="B4" s="59"/>
      <c r="C4" s="59"/>
      <c r="D4" s="59"/>
      <c r="E4" s="59"/>
      <c r="F4" s="59"/>
      <c r="G4" s="59"/>
      <c r="H4" s="59"/>
      <c r="I4" s="59"/>
      <c r="J4" s="59"/>
      <c r="K4" s="59"/>
      <c r="L4" s="59"/>
      <c r="M4" s="59"/>
    </row>
    <row r="5" spans="1:16" x14ac:dyDescent="0.65">
      <c r="A5" s="55" t="s">
        <v>176</v>
      </c>
      <c r="B5" s="59"/>
      <c r="C5" s="59"/>
      <c r="D5" s="59"/>
      <c r="E5" s="59"/>
      <c r="F5" s="59"/>
      <c r="G5" s="59"/>
      <c r="H5" s="59"/>
      <c r="I5" s="59"/>
      <c r="J5" s="59"/>
      <c r="K5" s="59"/>
      <c r="L5" s="59"/>
      <c r="M5" s="59"/>
    </row>
    <row r="6" spans="1:16" x14ac:dyDescent="0.65">
      <c r="A6" s="54" t="s">
        <v>177</v>
      </c>
      <c r="B6" s="59"/>
      <c r="C6" s="59"/>
      <c r="D6" s="59"/>
      <c r="E6" s="59"/>
      <c r="F6" s="59"/>
      <c r="G6" s="59"/>
      <c r="H6" s="59"/>
      <c r="I6" s="59"/>
      <c r="J6" s="59"/>
      <c r="K6" s="59"/>
      <c r="L6" s="59"/>
      <c r="M6" s="59"/>
    </row>
    <row r="7" spans="1:16" x14ac:dyDescent="0.65">
      <c r="A7" s="56"/>
      <c r="B7" s="59"/>
      <c r="C7" s="59"/>
      <c r="D7" s="59"/>
      <c r="E7" s="59"/>
      <c r="F7" s="59"/>
      <c r="G7" s="59"/>
      <c r="H7" s="59"/>
      <c r="I7" s="59"/>
      <c r="J7" s="59"/>
      <c r="K7" s="59"/>
      <c r="L7" s="59"/>
      <c r="M7" s="59"/>
    </row>
    <row r="8" spans="1:16" x14ac:dyDescent="0.65">
      <c r="A8" s="55" t="s">
        <v>178</v>
      </c>
      <c r="B8" s="59"/>
      <c r="C8" s="59"/>
      <c r="D8" s="59"/>
      <c r="E8" s="59"/>
      <c r="F8" s="59"/>
      <c r="G8" s="59"/>
      <c r="H8" s="59"/>
      <c r="I8" s="59"/>
      <c r="J8" s="59"/>
      <c r="K8" s="59"/>
      <c r="L8" s="59"/>
      <c r="M8" s="59"/>
    </row>
    <row r="9" spans="1:16" x14ac:dyDescent="0.65">
      <c r="A9" s="55" t="s">
        <v>179</v>
      </c>
      <c r="B9" s="59"/>
      <c r="C9" s="59"/>
      <c r="D9" s="59"/>
      <c r="E9" s="59"/>
      <c r="F9" s="59"/>
      <c r="G9" s="59"/>
      <c r="H9" s="59"/>
      <c r="I9" s="59"/>
      <c r="J9" s="59"/>
      <c r="K9" s="59"/>
      <c r="L9" s="59"/>
      <c r="M9" s="59"/>
    </row>
    <row r="10" spans="1:16" x14ac:dyDescent="0.65">
      <c r="A10" s="55" t="s">
        <v>180</v>
      </c>
      <c r="B10" s="59"/>
      <c r="C10" s="59"/>
      <c r="D10" s="59"/>
      <c r="E10" s="59"/>
      <c r="F10" s="59"/>
      <c r="G10" s="59"/>
      <c r="H10" s="59"/>
      <c r="I10" s="59"/>
      <c r="J10" s="59"/>
      <c r="K10" s="59"/>
      <c r="L10" s="59"/>
      <c r="M10" s="59"/>
    </row>
    <row r="11" spans="1:16" x14ac:dyDescent="0.65">
      <c r="A11" s="55" t="s">
        <v>181</v>
      </c>
      <c r="B11" s="59"/>
      <c r="C11" s="59"/>
      <c r="D11" s="59"/>
      <c r="E11" s="59"/>
      <c r="F11" s="59"/>
      <c r="G11" s="59"/>
      <c r="H11" s="59"/>
      <c r="I11" s="59"/>
      <c r="J11" s="59"/>
      <c r="K11" s="59"/>
      <c r="L11" s="59"/>
      <c r="M11" s="59"/>
    </row>
    <row r="12" spans="1:16" x14ac:dyDescent="0.65">
      <c r="A12" s="54" t="s">
        <v>182</v>
      </c>
      <c r="B12" s="59"/>
      <c r="C12" s="59"/>
      <c r="D12" s="59"/>
      <c r="E12" s="59"/>
      <c r="F12" s="59"/>
      <c r="G12" s="59"/>
      <c r="H12" s="59"/>
      <c r="I12" s="59"/>
      <c r="J12" s="59"/>
      <c r="K12" s="59"/>
      <c r="L12" s="59"/>
      <c r="M12" s="59"/>
    </row>
    <row r="13" spans="1:16" x14ac:dyDescent="0.65">
      <c r="A13" s="63"/>
      <c r="B13" s="59"/>
      <c r="C13" s="59"/>
      <c r="D13" s="59"/>
      <c r="E13" s="59"/>
      <c r="F13" s="59"/>
      <c r="G13" s="59"/>
      <c r="H13" s="59"/>
      <c r="I13" s="59"/>
      <c r="J13" s="59"/>
      <c r="K13" s="59"/>
      <c r="L13" s="59"/>
      <c r="M13" s="59"/>
    </row>
    <row r="14" spans="1:16" x14ac:dyDescent="0.65">
      <c r="A14" s="55" t="s">
        <v>184</v>
      </c>
      <c r="B14" s="61"/>
      <c r="C14" s="61"/>
      <c r="D14" s="61"/>
      <c r="E14" s="61"/>
      <c r="F14" s="61"/>
      <c r="G14" s="61"/>
      <c r="H14" s="61"/>
      <c r="I14" s="61"/>
      <c r="J14" s="61"/>
      <c r="K14" s="61"/>
      <c r="L14" s="61"/>
      <c r="M14" s="61"/>
      <c r="N14" s="53"/>
      <c r="O14" s="53"/>
      <c r="P14" s="53"/>
    </row>
    <row r="15" spans="1:16" x14ac:dyDescent="0.65">
      <c r="A15" s="55" t="s">
        <v>185</v>
      </c>
      <c r="B15" s="64"/>
      <c r="C15" s="64"/>
      <c r="D15" s="64"/>
      <c r="E15" s="64"/>
      <c r="F15" s="64"/>
      <c r="G15" s="64"/>
      <c r="H15" s="64"/>
      <c r="I15" s="64"/>
      <c r="J15" s="64"/>
      <c r="K15" s="64"/>
      <c r="L15" s="64"/>
      <c r="M15" s="64"/>
      <c r="N15" s="65"/>
      <c r="O15" s="65"/>
      <c r="P15" s="65"/>
    </row>
    <row r="16" spans="1:16" x14ac:dyDescent="0.65">
      <c r="A16" s="55" t="s">
        <v>186</v>
      </c>
      <c r="B16" s="64"/>
      <c r="C16" s="64"/>
      <c r="D16" s="64"/>
      <c r="E16" s="64"/>
      <c r="F16" s="64"/>
      <c r="G16" s="64"/>
      <c r="H16" s="64"/>
      <c r="I16" s="64"/>
      <c r="J16" s="64"/>
      <c r="K16" s="64"/>
      <c r="L16" s="64"/>
      <c r="M16" s="64"/>
      <c r="N16" s="65"/>
      <c r="O16" s="65"/>
      <c r="P16" s="65"/>
    </row>
    <row r="17" spans="1:16" x14ac:dyDescent="0.65">
      <c r="A17" s="55" t="s">
        <v>187</v>
      </c>
      <c r="B17" s="64"/>
      <c r="C17" s="64"/>
      <c r="D17" s="64"/>
      <c r="E17" s="64"/>
      <c r="F17" s="64"/>
      <c r="G17" s="64"/>
      <c r="H17" s="64"/>
      <c r="I17" s="64"/>
      <c r="J17" s="64"/>
      <c r="K17" s="64"/>
      <c r="L17" s="64"/>
      <c r="M17" s="64"/>
      <c r="N17" s="65"/>
      <c r="O17" s="65"/>
      <c r="P17" s="65"/>
    </row>
    <row r="18" spans="1:16" x14ac:dyDescent="0.65">
      <c r="A18" s="66" t="s">
        <v>190</v>
      </c>
      <c r="B18" s="64"/>
      <c r="C18" s="64"/>
      <c r="D18" s="64"/>
      <c r="E18" s="64"/>
      <c r="F18" s="64"/>
      <c r="G18" s="64"/>
      <c r="H18" s="64"/>
      <c r="I18" s="64"/>
      <c r="J18" s="64"/>
      <c r="K18" s="64"/>
      <c r="L18" s="64"/>
      <c r="M18" s="64"/>
      <c r="N18" s="65"/>
      <c r="O18" s="65"/>
      <c r="P18" s="65"/>
    </row>
    <row r="19" spans="1:16" x14ac:dyDescent="0.65">
      <c r="A19" s="54" t="s">
        <v>188</v>
      </c>
      <c r="B19" s="62"/>
      <c r="C19" s="64"/>
      <c r="D19" s="64"/>
      <c r="E19" s="64"/>
      <c r="F19" s="64"/>
      <c r="G19" s="64"/>
      <c r="H19" s="64"/>
      <c r="I19" s="64"/>
      <c r="J19" s="64"/>
      <c r="K19" s="64"/>
      <c r="L19" s="64"/>
      <c r="M19" s="64"/>
      <c r="N19" s="65"/>
      <c r="O19" s="65"/>
      <c r="P19" s="65"/>
    </row>
    <row r="20" spans="1:16" x14ac:dyDescent="0.65">
      <c r="A20" s="55" t="s">
        <v>189</v>
      </c>
      <c r="B20" s="64"/>
      <c r="C20" s="64"/>
      <c r="D20" s="64"/>
      <c r="E20" s="64"/>
      <c r="F20" s="64"/>
      <c r="G20" s="64"/>
      <c r="H20" s="64"/>
      <c r="I20" s="64"/>
      <c r="J20" s="64"/>
      <c r="K20" s="64"/>
      <c r="L20" s="64"/>
      <c r="M20" s="64"/>
      <c r="N20" s="65"/>
      <c r="O20" s="65"/>
      <c r="P20" s="65"/>
    </row>
    <row r="21" spans="1:16" x14ac:dyDescent="0.65">
      <c r="A21" s="64"/>
      <c r="B21" s="64"/>
      <c r="C21" s="64"/>
      <c r="D21" s="64"/>
      <c r="E21" s="64"/>
      <c r="F21" s="64"/>
      <c r="G21" s="64"/>
      <c r="H21" s="64"/>
      <c r="I21" s="64"/>
      <c r="J21" s="64"/>
      <c r="K21" s="64"/>
      <c r="L21" s="64"/>
      <c r="M21" s="64"/>
      <c r="N21" s="65"/>
      <c r="O21" s="65"/>
      <c r="P21" s="65"/>
    </row>
    <row r="22" spans="1:16" x14ac:dyDescent="0.65">
      <c r="A22" s="61" t="s">
        <v>191</v>
      </c>
      <c r="B22" s="67"/>
      <c r="C22" s="64"/>
      <c r="D22" s="64"/>
      <c r="E22" s="64"/>
      <c r="F22" s="64"/>
      <c r="G22" s="64"/>
      <c r="H22" s="64"/>
      <c r="I22" s="64"/>
      <c r="J22" s="64"/>
      <c r="K22" s="64"/>
      <c r="L22" s="64"/>
      <c r="M22" s="64"/>
      <c r="N22" s="65"/>
      <c r="O22" s="65"/>
      <c r="P22" s="65"/>
    </row>
    <row r="23" spans="1:16" x14ac:dyDescent="0.65">
      <c r="A23" s="57" t="s">
        <v>192</v>
      </c>
      <c r="B23" s="64"/>
      <c r="C23" s="64"/>
      <c r="D23" s="64"/>
      <c r="E23" s="64"/>
      <c r="F23" s="64"/>
      <c r="G23" s="64"/>
      <c r="H23" s="64"/>
      <c r="I23" s="64"/>
      <c r="J23" s="64"/>
      <c r="K23" s="64"/>
      <c r="L23" s="64"/>
      <c r="M23" s="64"/>
      <c r="N23" s="65"/>
      <c r="O23" s="65"/>
      <c r="P23" s="65"/>
    </row>
    <row r="24" spans="1:16" x14ac:dyDescent="0.65">
      <c r="A24" s="55" t="s">
        <v>193</v>
      </c>
      <c r="B24" s="64"/>
      <c r="C24" s="64"/>
      <c r="D24" s="64"/>
      <c r="E24" s="64"/>
      <c r="F24" s="64"/>
      <c r="G24" s="64"/>
      <c r="H24" s="64"/>
      <c r="I24" s="64"/>
      <c r="J24" s="64"/>
      <c r="K24" s="64"/>
      <c r="L24" s="64"/>
      <c r="M24" s="64"/>
      <c r="N24" s="65"/>
      <c r="O24" s="65"/>
      <c r="P24" s="65"/>
    </row>
    <row r="25" spans="1:16" x14ac:dyDescent="0.65">
      <c r="A25" s="68" t="s">
        <v>194</v>
      </c>
      <c r="B25" s="64"/>
      <c r="C25" s="64"/>
      <c r="D25" s="64"/>
      <c r="E25" s="64"/>
      <c r="F25" s="64"/>
      <c r="G25" s="64"/>
      <c r="H25" s="64"/>
      <c r="I25" s="64"/>
      <c r="J25" s="64"/>
      <c r="K25" s="64"/>
      <c r="L25" s="64"/>
      <c r="M25" s="64"/>
      <c r="N25" s="65"/>
      <c r="O25" s="65"/>
      <c r="P25" s="65"/>
    </row>
    <row r="26" spans="1:16" x14ac:dyDescent="0.65">
      <c r="A26" s="64"/>
      <c r="B26" s="64"/>
      <c r="C26" s="64"/>
      <c r="D26" s="64"/>
      <c r="E26" s="64"/>
      <c r="F26" s="64"/>
      <c r="G26" s="64"/>
      <c r="H26" s="64"/>
      <c r="I26" s="64"/>
      <c r="J26" s="64"/>
      <c r="K26" s="64"/>
      <c r="L26" s="64"/>
      <c r="M26" s="64"/>
      <c r="N26" s="65"/>
      <c r="O26" s="65"/>
      <c r="P26" s="65"/>
    </row>
    <row r="27" spans="1:16" x14ac:dyDescent="0.65">
      <c r="A27" s="64"/>
      <c r="B27" s="64"/>
      <c r="C27" s="64"/>
      <c r="D27" s="64"/>
      <c r="E27" s="64"/>
      <c r="F27" s="64"/>
      <c r="G27" s="64"/>
      <c r="H27" s="64"/>
      <c r="I27" s="64"/>
      <c r="J27" s="64"/>
      <c r="K27" s="64"/>
      <c r="L27" s="64"/>
      <c r="M27" s="64"/>
      <c r="N27" s="65"/>
      <c r="O27" s="65"/>
      <c r="P27" s="65"/>
    </row>
    <row r="28" spans="1:16" x14ac:dyDescent="0.65">
      <c r="A28" s="59"/>
      <c r="B28" s="59"/>
      <c r="C28" s="59"/>
      <c r="D28" s="59"/>
      <c r="E28" s="59"/>
      <c r="F28" s="59"/>
      <c r="G28" s="59"/>
      <c r="H28" s="59"/>
      <c r="I28" s="59"/>
      <c r="J28" s="59"/>
      <c r="K28" s="59"/>
      <c r="L28" s="59"/>
      <c r="M28" s="59"/>
    </row>
    <row r="29" spans="1:16" x14ac:dyDescent="0.65">
      <c r="A29" s="59"/>
      <c r="B29" s="59"/>
      <c r="C29" s="59"/>
      <c r="D29" s="59"/>
      <c r="E29" s="59"/>
      <c r="F29" s="59"/>
      <c r="G29" s="59"/>
      <c r="H29" s="59"/>
      <c r="I29" s="59"/>
      <c r="J29" s="59"/>
      <c r="K29" s="59"/>
      <c r="L29" s="59"/>
      <c r="M29" s="59"/>
    </row>
    <row r="30" spans="1:16" x14ac:dyDescent="0.65">
      <c r="A30" s="59"/>
      <c r="B30" s="59"/>
      <c r="C30" s="59"/>
      <c r="D30" s="59"/>
      <c r="E30" s="59"/>
      <c r="F30" s="59"/>
      <c r="G30" s="59"/>
      <c r="H30" s="59"/>
      <c r="I30" s="59"/>
      <c r="J30" s="59"/>
      <c r="K30" s="59"/>
      <c r="L30" s="59"/>
      <c r="M30" s="59"/>
    </row>
    <row r="31" spans="1:16" x14ac:dyDescent="0.65">
      <c r="A31" s="59"/>
      <c r="B31" s="59"/>
      <c r="C31" s="59"/>
      <c r="D31" s="59"/>
      <c r="E31" s="59"/>
      <c r="F31" s="59"/>
      <c r="G31" s="59"/>
      <c r="H31" s="59"/>
      <c r="I31" s="59"/>
      <c r="J31" s="59"/>
      <c r="K31" s="59"/>
      <c r="L31" s="59"/>
      <c r="M31" s="59"/>
    </row>
    <row r="32" spans="1:16" x14ac:dyDescent="0.65">
      <c r="A32" s="59"/>
      <c r="B32" s="59"/>
      <c r="C32" s="59"/>
      <c r="D32" s="59"/>
      <c r="E32" s="59"/>
      <c r="F32" s="59"/>
      <c r="G32" s="59"/>
      <c r="H32" s="59"/>
      <c r="I32" s="59"/>
      <c r="J32" s="59"/>
      <c r="K32" s="59"/>
      <c r="L32" s="59"/>
      <c r="M32" s="59"/>
    </row>
    <row r="33" spans="1:13" x14ac:dyDescent="0.65">
      <c r="A33" s="59"/>
      <c r="B33" s="59"/>
      <c r="C33" s="59"/>
      <c r="D33" s="59"/>
      <c r="E33" s="59"/>
      <c r="F33" s="59"/>
      <c r="G33" s="59"/>
      <c r="H33" s="59"/>
      <c r="I33" s="59"/>
      <c r="J33" s="59"/>
      <c r="K33" s="59"/>
      <c r="L33" s="59"/>
      <c r="M33" s="59"/>
    </row>
    <row r="34" spans="1:13" x14ac:dyDescent="0.65">
      <c r="A34" s="59"/>
      <c r="B34" s="59"/>
      <c r="C34" s="59"/>
      <c r="D34" s="59"/>
      <c r="E34" s="59"/>
      <c r="F34" s="59"/>
      <c r="G34" s="59"/>
      <c r="H34" s="59"/>
      <c r="I34" s="59"/>
      <c r="J34" s="59"/>
      <c r="K34" s="59"/>
      <c r="L34" s="59"/>
      <c r="M34" s="59"/>
    </row>
    <row r="35" spans="1:13" x14ac:dyDescent="0.65">
      <c r="A35" s="59"/>
      <c r="B35" s="59"/>
      <c r="C35" s="59"/>
      <c r="D35" s="59"/>
      <c r="E35" s="59"/>
      <c r="F35" s="59"/>
      <c r="G35" s="59"/>
      <c r="H35" s="59"/>
      <c r="I35" s="59"/>
      <c r="J35" s="59"/>
      <c r="K35" s="59"/>
      <c r="L35" s="59"/>
      <c r="M35" s="59"/>
    </row>
    <row r="36" spans="1:13" x14ac:dyDescent="0.65">
      <c r="A36" s="59"/>
      <c r="B36" s="59"/>
      <c r="C36" s="59"/>
      <c r="D36" s="59"/>
      <c r="E36" s="59"/>
      <c r="F36" s="59"/>
      <c r="G36" s="59"/>
      <c r="H36" s="59"/>
      <c r="I36" s="59"/>
      <c r="J36" s="59"/>
      <c r="K36" s="59"/>
      <c r="L36" s="59"/>
      <c r="M36" s="59"/>
    </row>
    <row r="37" spans="1:13" x14ac:dyDescent="0.65">
      <c r="A37" s="59"/>
      <c r="B37" s="59"/>
      <c r="C37" s="59"/>
      <c r="D37" s="59"/>
      <c r="E37" s="59"/>
      <c r="F37" s="59"/>
      <c r="G37" s="59"/>
      <c r="H37" s="59"/>
      <c r="I37" s="59"/>
      <c r="J37" s="59"/>
      <c r="K37" s="59"/>
      <c r="L37" s="59"/>
      <c r="M37" s="59"/>
    </row>
    <row r="38" spans="1:13" x14ac:dyDescent="0.65">
      <c r="A38" s="59"/>
      <c r="B38" s="59"/>
      <c r="C38" s="59"/>
      <c r="D38" s="59"/>
      <c r="E38" s="59"/>
      <c r="F38" s="59"/>
      <c r="G38" s="59"/>
      <c r="H38" s="59"/>
      <c r="I38" s="59"/>
      <c r="J38" s="59"/>
      <c r="K38" s="59"/>
      <c r="L38" s="59"/>
      <c r="M38" s="59"/>
    </row>
    <row r="39" spans="1:13" x14ac:dyDescent="0.65">
      <c r="A39" s="59"/>
      <c r="B39" s="59"/>
      <c r="C39" s="59"/>
      <c r="D39" s="59"/>
      <c r="E39" s="59"/>
      <c r="F39" s="59"/>
      <c r="G39" s="59"/>
      <c r="H39" s="59"/>
      <c r="I39" s="59"/>
      <c r="J39" s="59"/>
      <c r="K39" s="59"/>
      <c r="L39" s="59"/>
      <c r="M39" s="59"/>
    </row>
    <row r="40" spans="1:13" x14ac:dyDescent="0.65">
      <c r="A40" s="59"/>
      <c r="B40" s="59"/>
      <c r="C40" s="59"/>
      <c r="D40" s="59"/>
      <c r="E40" s="59"/>
      <c r="F40" s="59"/>
      <c r="G40" s="59"/>
      <c r="H40" s="59"/>
      <c r="I40" s="59"/>
      <c r="J40" s="59"/>
      <c r="K40" s="59"/>
      <c r="L40" s="59"/>
      <c r="M40" s="59"/>
    </row>
    <row r="41" spans="1:13" x14ac:dyDescent="0.65">
      <c r="A41" s="59"/>
      <c r="B41" s="59"/>
      <c r="C41" s="59"/>
      <c r="D41" s="59"/>
      <c r="E41" s="59"/>
      <c r="F41" s="59"/>
      <c r="G41" s="59"/>
      <c r="H41" s="59"/>
      <c r="I41" s="59"/>
      <c r="J41" s="59"/>
      <c r="K41" s="59"/>
      <c r="L41" s="59"/>
      <c r="M41" s="59"/>
    </row>
    <row r="42" spans="1:13" x14ac:dyDescent="0.65">
      <c r="A42" s="59"/>
      <c r="B42" s="59"/>
      <c r="C42" s="59"/>
      <c r="D42" s="59"/>
      <c r="E42" s="59"/>
      <c r="F42" s="59"/>
      <c r="G42" s="59"/>
      <c r="H42" s="59"/>
      <c r="I42" s="59"/>
      <c r="J42" s="59"/>
      <c r="K42" s="59"/>
      <c r="L42" s="59"/>
      <c r="M42" s="59"/>
    </row>
    <row r="43" spans="1:13" x14ac:dyDescent="0.65">
      <c r="A43" s="59"/>
      <c r="B43" s="59"/>
      <c r="C43" s="59"/>
      <c r="D43" s="59"/>
      <c r="E43" s="59"/>
      <c r="F43" s="59"/>
      <c r="G43" s="59"/>
      <c r="H43" s="59"/>
      <c r="I43" s="59"/>
      <c r="J43" s="59"/>
      <c r="K43" s="59"/>
      <c r="L43" s="59"/>
      <c r="M43" s="59"/>
    </row>
    <row r="44" spans="1:13" x14ac:dyDescent="0.65">
      <c r="A44" s="59"/>
      <c r="B44" s="59"/>
      <c r="C44" s="59"/>
      <c r="D44" s="59"/>
      <c r="E44" s="59"/>
      <c r="F44" s="59"/>
      <c r="G44" s="59"/>
      <c r="H44" s="59"/>
      <c r="I44" s="59"/>
      <c r="J44" s="59"/>
      <c r="K44" s="59"/>
      <c r="L44" s="59"/>
      <c r="M44" s="59"/>
    </row>
    <row r="45" spans="1:13" x14ac:dyDescent="0.65">
      <c r="A45" s="59"/>
      <c r="B45" s="59"/>
      <c r="C45" s="59"/>
      <c r="D45" s="59"/>
      <c r="E45" s="59"/>
      <c r="F45" s="59"/>
      <c r="G45" s="59"/>
      <c r="H45" s="59"/>
      <c r="I45" s="59"/>
      <c r="J45" s="59"/>
      <c r="K45" s="59"/>
      <c r="L45" s="59"/>
      <c r="M45" s="59"/>
    </row>
    <row r="46" spans="1:13" x14ac:dyDescent="0.65">
      <c r="A46" s="59"/>
      <c r="B46" s="59"/>
      <c r="C46" s="59"/>
      <c r="D46" s="59"/>
      <c r="E46" s="59"/>
      <c r="F46" s="59"/>
      <c r="G46" s="59"/>
      <c r="H46" s="59"/>
      <c r="I46" s="59"/>
      <c r="J46" s="59"/>
      <c r="K46" s="59"/>
      <c r="L46" s="59"/>
      <c r="M46" s="59"/>
    </row>
    <row r="47" spans="1:13" x14ac:dyDescent="0.65">
      <c r="A47" s="59"/>
      <c r="B47" s="59"/>
      <c r="C47" s="59"/>
      <c r="D47" s="59"/>
      <c r="E47" s="59"/>
      <c r="F47" s="59"/>
      <c r="G47" s="59"/>
      <c r="H47" s="59"/>
      <c r="I47" s="59"/>
      <c r="J47" s="59"/>
      <c r="K47" s="59"/>
      <c r="L47" s="59"/>
      <c r="M47" s="59"/>
    </row>
    <row r="48" spans="1:13" x14ac:dyDescent="0.65">
      <c r="A48" s="59"/>
      <c r="B48" s="59"/>
      <c r="C48" s="59"/>
      <c r="D48" s="59"/>
      <c r="E48" s="59"/>
      <c r="F48" s="59"/>
      <c r="G48" s="59"/>
      <c r="H48" s="59"/>
      <c r="I48" s="59"/>
      <c r="J48" s="59"/>
      <c r="K48" s="59"/>
      <c r="L48" s="59"/>
      <c r="M48" s="59"/>
    </row>
    <row r="49" spans="1:13" x14ac:dyDescent="0.65">
      <c r="A49" s="59"/>
      <c r="B49" s="59"/>
      <c r="C49" s="59"/>
      <c r="D49" s="59"/>
      <c r="E49" s="59"/>
      <c r="F49" s="59"/>
      <c r="G49" s="59"/>
      <c r="H49" s="59"/>
      <c r="I49" s="59"/>
      <c r="J49" s="59"/>
      <c r="K49" s="59"/>
      <c r="L49" s="59"/>
      <c r="M49" s="59"/>
    </row>
    <row r="50" spans="1:13" x14ac:dyDescent="0.65">
      <c r="A50" s="59"/>
      <c r="B50" s="59"/>
      <c r="C50" s="59"/>
      <c r="D50" s="59"/>
      <c r="E50" s="59"/>
      <c r="F50" s="59"/>
      <c r="G50" s="59"/>
      <c r="H50" s="59"/>
      <c r="I50" s="59"/>
      <c r="J50" s="59"/>
      <c r="K50" s="59"/>
      <c r="L50" s="59"/>
      <c r="M50" s="59"/>
    </row>
    <row r="51" spans="1:13" x14ac:dyDescent="0.65">
      <c r="A51" s="59"/>
      <c r="B51" s="59"/>
      <c r="C51" s="59"/>
      <c r="D51" s="59"/>
      <c r="E51" s="59"/>
      <c r="F51" s="59"/>
      <c r="G51" s="59"/>
      <c r="H51" s="59"/>
      <c r="I51" s="59"/>
      <c r="J51" s="59"/>
      <c r="K51" s="59"/>
      <c r="L51" s="59"/>
      <c r="M51" s="59"/>
    </row>
    <row r="52" spans="1:13" x14ac:dyDescent="0.65">
      <c r="A52" s="59"/>
      <c r="B52" s="59"/>
      <c r="C52" s="59"/>
      <c r="D52" s="59"/>
      <c r="E52" s="59"/>
      <c r="F52" s="59"/>
      <c r="G52" s="59"/>
      <c r="H52" s="59"/>
      <c r="I52" s="59"/>
      <c r="J52" s="59"/>
      <c r="K52" s="59"/>
      <c r="L52" s="59"/>
      <c r="M52" s="59"/>
    </row>
    <row r="53" spans="1:13" x14ac:dyDescent="0.65">
      <c r="A53" s="59"/>
      <c r="B53" s="59"/>
      <c r="C53" s="59"/>
      <c r="D53" s="59"/>
      <c r="E53" s="59"/>
      <c r="F53" s="59"/>
      <c r="G53" s="59"/>
      <c r="H53" s="59"/>
      <c r="I53" s="59"/>
      <c r="J53" s="59"/>
      <c r="K53" s="59"/>
      <c r="L53" s="59"/>
      <c r="M53" s="59"/>
    </row>
    <row r="54" spans="1:13" x14ac:dyDescent="0.65">
      <c r="A54" s="59"/>
      <c r="B54" s="59"/>
      <c r="C54" s="59"/>
      <c r="D54" s="59"/>
      <c r="E54" s="59"/>
      <c r="F54" s="59"/>
      <c r="G54" s="59"/>
      <c r="H54" s="59"/>
      <c r="I54" s="59"/>
      <c r="J54" s="59"/>
      <c r="K54" s="59"/>
      <c r="L54" s="59"/>
      <c r="M54" s="59"/>
    </row>
    <row r="55" spans="1:13" x14ac:dyDescent="0.65">
      <c r="A55" s="59"/>
      <c r="B55" s="59"/>
      <c r="C55" s="59"/>
      <c r="D55" s="59"/>
      <c r="E55" s="59"/>
      <c r="F55" s="59"/>
      <c r="G55" s="59"/>
      <c r="H55" s="59"/>
      <c r="I55" s="59"/>
      <c r="J55" s="59"/>
      <c r="K55" s="59"/>
      <c r="L55" s="59"/>
      <c r="M55" s="59"/>
    </row>
    <row r="56" spans="1:13" x14ac:dyDescent="0.65">
      <c r="A56" s="59"/>
      <c r="B56" s="59"/>
      <c r="C56" s="59"/>
      <c r="D56" s="59"/>
      <c r="E56" s="59"/>
      <c r="F56" s="59"/>
      <c r="G56" s="59"/>
      <c r="H56" s="59"/>
      <c r="I56" s="59"/>
      <c r="J56" s="59"/>
      <c r="K56" s="59"/>
      <c r="L56" s="59"/>
      <c r="M56" s="59"/>
    </row>
    <row r="57" spans="1:13" x14ac:dyDescent="0.65">
      <c r="A57" s="59"/>
      <c r="B57" s="59"/>
      <c r="C57" s="59"/>
      <c r="D57" s="59"/>
      <c r="E57" s="59"/>
      <c r="F57" s="59"/>
      <c r="G57" s="59"/>
      <c r="H57" s="59"/>
      <c r="I57" s="59"/>
      <c r="J57" s="59"/>
      <c r="K57" s="59"/>
      <c r="L57" s="59"/>
      <c r="M57" s="59"/>
    </row>
    <row r="58" spans="1:13" x14ac:dyDescent="0.65">
      <c r="A58" s="59"/>
      <c r="B58" s="59"/>
      <c r="C58" s="59"/>
      <c r="D58" s="59"/>
      <c r="E58" s="59"/>
      <c r="F58" s="59"/>
      <c r="G58" s="59"/>
      <c r="H58" s="59"/>
      <c r="I58" s="59"/>
      <c r="J58" s="59"/>
      <c r="K58" s="59"/>
      <c r="L58" s="59"/>
      <c r="M58" s="59"/>
    </row>
    <row r="59" spans="1:13" x14ac:dyDescent="0.65">
      <c r="A59" s="59"/>
      <c r="B59" s="59"/>
      <c r="C59" s="59"/>
      <c r="D59" s="59"/>
      <c r="E59" s="59"/>
      <c r="F59" s="59"/>
      <c r="G59" s="59"/>
      <c r="H59" s="59"/>
      <c r="I59" s="59"/>
      <c r="J59" s="59"/>
      <c r="K59" s="59"/>
      <c r="L59" s="59"/>
      <c r="M59" s="59"/>
    </row>
    <row r="60" spans="1:13" x14ac:dyDescent="0.65">
      <c r="A60" s="59"/>
      <c r="B60" s="59"/>
      <c r="C60" s="59"/>
      <c r="D60" s="59"/>
      <c r="E60" s="59"/>
      <c r="F60" s="59"/>
      <c r="G60" s="59"/>
      <c r="H60" s="59"/>
      <c r="I60" s="59"/>
      <c r="J60" s="59"/>
      <c r="K60" s="59"/>
      <c r="L60" s="59"/>
      <c r="M60" s="59"/>
    </row>
    <row r="61" spans="1:13" x14ac:dyDescent="0.65">
      <c r="A61" s="59"/>
      <c r="B61" s="59"/>
      <c r="C61" s="59"/>
      <c r="D61" s="59"/>
      <c r="E61" s="59"/>
      <c r="F61" s="59"/>
      <c r="G61" s="59"/>
      <c r="H61" s="59"/>
      <c r="I61" s="59"/>
      <c r="J61" s="59"/>
      <c r="K61" s="59"/>
      <c r="L61" s="59"/>
      <c r="M61" s="59"/>
    </row>
    <row r="62" spans="1:13" x14ac:dyDescent="0.65">
      <c r="A62" s="59"/>
      <c r="B62" s="59"/>
      <c r="C62" s="59"/>
      <c r="D62" s="59"/>
      <c r="E62" s="59"/>
      <c r="F62" s="59"/>
      <c r="G62" s="59"/>
      <c r="H62" s="59"/>
      <c r="I62" s="59"/>
      <c r="J62" s="59"/>
      <c r="K62" s="59"/>
      <c r="L62" s="59"/>
      <c r="M62" s="59"/>
    </row>
    <row r="63" spans="1:13" x14ac:dyDescent="0.65">
      <c r="A63" s="59"/>
      <c r="B63" s="59"/>
      <c r="C63" s="59"/>
      <c r="D63" s="59"/>
      <c r="E63" s="59"/>
      <c r="F63" s="59"/>
      <c r="G63" s="59"/>
      <c r="H63" s="59"/>
      <c r="I63" s="59"/>
      <c r="J63" s="59"/>
      <c r="K63" s="59"/>
      <c r="L63" s="59"/>
      <c r="M63" s="59"/>
    </row>
    <row r="64" spans="1:13" x14ac:dyDescent="0.65">
      <c r="A64" s="59"/>
      <c r="B64" s="59"/>
      <c r="C64" s="59"/>
      <c r="D64" s="59"/>
      <c r="E64" s="59"/>
      <c r="F64" s="59"/>
      <c r="G64" s="59"/>
      <c r="H64" s="59"/>
      <c r="I64" s="59"/>
      <c r="J64" s="59"/>
      <c r="K64" s="59"/>
      <c r="L64" s="59"/>
      <c r="M64" s="59"/>
    </row>
    <row r="65" spans="1:13" x14ac:dyDescent="0.65">
      <c r="A65" s="59"/>
      <c r="B65" s="59"/>
      <c r="C65" s="59"/>
      <c r="D65" s="59"/>
      <c r="E65" s="59"/>
      <c r="F65" s="59"/>
      <c r="G65" s="59"/>
      <c r="H65" s="59"/>
      <c r="I65" s="59"/>
      <c r="J65" s="59"/>
      <c r="K65" s="59"/>
      <c r="L65" s="59"/>
      <c r="M65" s="59"/>
    </row>
    <row r="66" spans="1:13" x14ac:dyDescent="0.65">
      <c r="A66" s="59"/>
      <c r="B66" s="59"/>
      <c r="C66" s="59"/>
      <c r="D66" s="59"/>
      <c r="E66" s="59"/>
      <c r="F66" s="59"/>
      <c r="G66" s="59"/>
      <c r="H66" s="59"/>
      <c r="I66" s="59"/>
      <c r="J66" s="59"/>
      <c r="K66" s="59"/>
      <c r="L66" s="59"/>
      <c r="M66" s="59"/>
    </row>
    <row r="67" spans="1:13" x14ac:dyDescent="0.65">
      <c r="A67" s="59"/>
      <c r="B67" s="59"/>
      <c r="C67" s="59"/>
      <c r="D67" s="59"/>
      <c r="E67" s="59"/>
      <c r="F67" s="59"/>
      <c r="G67" s="59"/>
      <c r="H67" s="59"/>
      <c r="I67" s="59"/>
      <c r="J67" s="59"/>
      <c r="K67" s="59"/>
      <c r="L67" s="59"/>
      <c r="M67" s="59"/>
    </row>
    <row r="68" spans="1:13" x14ac:dyDescent="0.65">
      <c r="A68" s="59"/>
      <c r="B68" s="59"/>
      <c r="C68" s="59"/>
      <c r="D68" s="59"/>
      <c r="E68" s="59"/>
      <c r="F68" s="59"/>
      <c r="G68" s="59"/>
      <c r="H68" s="59"/>
      <c r="I68" s="59"/>
      <c r="J68" s="59"/>
      <c r="K68" s="59"/>
      <c r="L68" s="59"/>
      <c r="M68" s="59"/>
    </row>
    <row r="69" spans="1:13" x14ac:dyDescent="0.65">
      <c r="A69" s="59"/>
      <c r="B69" s="59"/>
      <c r="C69" s="59"/>
      <c r="D69" s="59"/>
      <c r="E69" s="59"/>
      <c r="F69" s="59"/>
      <c r="G69" s="59"/>
      <c r="H69" s="59"/>
      <c r="I69" s="59"/>
      <c r="J69" s="59"/>
      <c r="K69" s="59"/>
      <c r="L69" s="59"/>
      <c r="M69" s="59"/>
    </row>
    <row r="70" spans="1:13" x14ac:dyDescent="0.65">
      <c r="A70" s="59"/>
      <c r="B70" s="59"/>
      <c r="C70" s="59"/>
      <c r="D70" s="59"/>
      <c r="E70" s="59"/>
      <c r="F70" s="59"/>
      <c r="G70" s="59"/>
      <c r="H70" s="59"/>
      <c r="I70" s="59"/>
      <c r="J70" s="59"/>
      <c r="K70" s="59"/>
      <c r="L70" s="59"/>
      <c r="M70" s="59"/>
    </row>
    <row r="71" spans="1:13" x14ac:dyDescent="0.65">
      <c r="A71" s="59"/>
      <c r="B71" s="59"/>
      <c r="C71" s="59"/>
      <c r="D71" s="59"/>
      <c r="E71" s="59"/>
      <c r="F71" s="59"/>
      <c r="G71" s="59"/>
      <c r="H71" s="59"/>
      <c r="I71" s="59"/>
      <c r="J71" s="59"/>
      <c r="K71" s="59"/>
      <c r="L71" s="59"/>
      <c r="M71" s="59"/>
    </row>
  </sheetData>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51"/>
  <sheetViews>
    <sheetView topLeftCell="A6" workbookViewId="0">
      <selection activeCell="G16" sqref="G16"/>
    </sheetView>
  </sheetViews>
  <sheetFormatPr defaultColWidth="8.85546875" defaultRowHeight="18.45" x14ac:dyDescent="0.65"/>
  <cols>
    <col min="1" max="1" width="2.640625" customWidth="1"/>
    <col min="2" max="2" width="14.640625" style="1" customWidth="1"/>
    <col min="3" max="3" width="1.85546875" customWidth="1"/>
    <col min="4" max="4" width="28.140625" customWidth="1"/>
    <col min="5" max="5" width="1.85546875" customWidth="1"/>
    <col min="6" max="6" width="17.140625" customWidth="1"/>
    <col min="7" max="7" width="26.140625" style="1" customWidth="1"/>
    <col min="8" max="8" width="3.640625" customWidth="1"/>
  </cols>
  <sheetData>
    <row r="2" spans="2:9" x14ac:dyDescent="0.65">
      <c r="B2" s="1" t="s">
        <v>3</v>
      </c>
      <c r="D2" s="1" t="s">
        <v>7</v>
      </c>
      <c r="F2" s="1" t="s">
        <v>3</v>
      </c>
      <c r="G2" s="1" t="s">
        <v>0</v>
      </c>
      <c r="I2" s="1" t="s">
        <v>126</v>
      </c>
    </row>
    <row r="3" spans="2:9" x14ac:dyDescent="0.65">
      <c r="B3" s="2" t="s">
        <v>136</v>
      </c>
      <c r="D3" t="s">
        <v>4</v>
      </c>
      <c r="F3" s="2">
        <v>44497</v>
      </c>
      <c r="G3" s="1" t="s">
        <v>168</v>
      </c>
      <c r="I3" t="s">
        <v>127</v>
      </c>
    </row>
    <row r="4" spans="2:9" x14ac:dyDescent="0.65">
      <c r="B4" s="2" t="s">
        <v>137</v>
      </c>
      <c r="D4" t="s">
        <v>5</v>
      </c>
      <c r="F4" s="2">
        <v>44498</v>
      </c>
      <c r="G4" s="1" t="s">
        <v>168</v>
      </c>
      <c r="I4" t="s">
        <v>128</v>
      </c>
    </row>
    <row r="5" spans="2:9" x14ac:dyDescent="0.65">
      <c r="B5" s="2" t="s">
        <v>138</v>
      </c>
      <c r="D5" t="s">
        <v>6</v>
      </c>
      <c r="F5" s="2">
        <v>44499</v>
      </c>
      <c r="G5" s="1" t="s">
        <v>168</v>
      </c>
    </row>
    <row r="6" spans="2:9" x14ac:dyDescent="0.65">
      <c r="B6" s="2" t="s">
        <v>139</v>
      </c>
      <c r="F6" s="2" t="s">
        <v>169</v>
      </c>
      <c r="G6" s="1" t="s">
        <v>168</v>
      </c>
    </row>
    <row r="7" spans="2:9" x14ac:dyDescent="0.65">
      <c r="B7" s="2" t="s">
        <v>140</v>
      </c>
      <c r="F7" s="2" t="s">
        <v>170</v>
      </c>
      <c r="G7" s="1" t="s">
        <v>168</v>
      </c>
    </row>
    <row r="8" spans="2:9" x14ac:dyDescent="0.65">
      <c r="B8" s="2" t="s">
        <v>141</v>
      </c>
      <c r="F8" s="2" t="s">
        <v>171</v>
      </c>
      <c r="G8" s="1" t="s">
        <v>168</v>
      </c>
    </row>
    <row r="9" spans="2:9" x14ac:dyDescent="0.65">
      <c r="B9" s="2" t="s">
        <v>142</v>
      </c>
      <c r="F9" s="2" t="s">
        <v>172</v>
      </c>
      <c r="G9" s="1" t="s">
        <v>168</v>
      </c>
    </row>
    <row r="10" spans="2:9" x14ac:dyDescent="0.65">
      <c r="B10" s="2" t="s">
        <v>143</v>
      </c>
      <c r="F10" s="2">
        <v>44509</v>
      </c>
      <c r="G10" s="1" t="s">
        <v>168</v>
      </c>
    </row>
    <row r="11" spans="2:9" x14ac:dyDescent="0.65">
      <c r="B11" s="2" t="s">
        <v>144</v>
      </c>
      <c r="F11" s="2" t="s">
        <v>173</v>
      </c>
      <c r="G11" s="1" t="s">
        <v>168</v>
      </c>
    </row>
    <row r="12" spans="2:9" x14ac:dyDescent="0.65">
      <c r="B12" s="2" t="s">
        <v>145</v>
      </c>
      <c r="F12" s="2" t="s">
        <v>228</v>
      </c>
      <c r="G12" s="1" t="s">
        <v>233</v>
      </c>
    </row>
    <row r="13" spans="2:9" x14ac:dyDescent="0.65">
      <c r="B13" s="2" t="s">
        <v>146</v>
      </c>
      <c r="F13" s="2" t="s">
        <v>229</v>
      </c>
      <c r="G13" s="1" t="s">
        <v>233</v>
      </c>
    </row>
    <row r="14" spans="2:9" x14ac:dyDescent="0.65">
      <c r="B14" s="2" t="s">
        <v>147</v>
      </c>
      <c r="F14" s="2" t="s">
        <v>230</v>
      </c>
      <c r="G14" s="1" t="s">
        <v>233</v>
      </c>
    </row>
    <row r="15" spans="2:9" x14ac:dyDescent="0.65">
      <c r="B15" s="2" t="s">
        <v>148</v>
      </c>
      <c r="F15" s="2" t="s">
        <v>231</v>
      </c>
      <c r="G15" s="1" t="s">
        <v>233</v>
      </c>
    </row>
    <row r="16" spans="2:9" x14ac:dyDescent="0.65">
      <c r="B16" s="2" t="s">
        <v>149</v>
      </c>
      <c r="F16" s="2" t="s">
        <v>232</v>
      </c>
      <c r="G16" s="1" t="s">
        <v>233</v>
      </c>
    </row>
    <row r="17" spans="2:2" x14ac:dyDescent="0.65">
      <c r="B17" s="2" t="s">
        <v>150</v>
      </c>
    </row>
    <row r="18" spans="2:2" x14ac:dyDescent="0.65">
      <c r="B18" s="2" t="s">
        <v>151</v>
      </c>
    </row>
    <row r="19" spans="2:2" x14ac:dyDescent="0.65">
      <c r="B19" s="2" t="s">
        <v>152</v>
      </c>
    </row>
    <row r="20" spans="2:2" x14ac:dyDescent="0.65">
      <c r="B20" s="2" t="s">
        <v>153</v>
      </c>
    </row>
    <row r="21" spans="2:2" x14ac:dyDescent="0.65">
      <c r="B21" s="2" t="s">
        <v>154</v>
      </c>
    </row>
    <row r="22" spans="2:2" x14ac:dyDescent="0.65">
      <c r="B22" s="2" t="s">
        <v>155</v>
      </c>
    </row>
    <row r="23" spans="2:2" x14ac:dyDescent="0.65">
      <c r="B23" s="2" t="s">
        <v>156</v>
      </c>
    </row>
    <row r="24" spans="2:2" x14ac:dyDescent="0.65">
      <c r="B24" s="2" t="s">
        <v>157</v>
      </c>
    </row>
    <row r="25" spans="2:2" x14ac:dyDescent="0.65">
      <c r="B25" s="2" t="s">
        <v>158</v>
      </c>
    </row>
    <row r="26" spans="2:2" x14ac:dyDescent="0.65">
      <c r="B26" s="2" t="s">
        <v>159</v>
      </c>
    </row>
    <row r="27" spans="2:2" x14ac:dyDescent="0.65">
      <c r="B27" s="2" t="s">
        <v>160</v>
      </c>
    </row>
    <row r="28" spans="2:2" x14ac:dyDescent="0.65">
      <c r="B28" s="2" t="s">
        <v>161</v>
      </c>
    </row>
    <row r="29" spans="2:2" x14ac:dyDescent="0.65">
      <c r="B29" s="2" t="s">
        <v>162</v>
      </c>
    </row>
    <row r="30" spans="2:2" x14ac:dyDescent="0.65">
      <c r="B30" s="2" t="s">
        <v>163</v>
      </c>
    </row>
    <row r="31" spans="2:2" x14ac:dyDescent="0.65">
      <c r="B31" s="2" t="s">
        <v>164</v>
      </c>
    </row>
    <row r="32" spans="2:2" x14ac:dyDescent="0.65">
      <c r="B32" s="2" t="s">
        <v>165</v>
      </c>
    </row>
    <row r="33" spans="2:2" x14ac:dyDescent="0.65">
      <c r="B33" s="2" t="s">
        <v>166</v>
      </c>
    </row>
    <row r="34" spans="2:2" x14ac:dyDescent="0.65">
      <c r="B34" s="2" t="s">
        <v>167</v>
      </c>
    </row>
    <row r="35" spans="2:2" x14ac:dyDescent="0.65">
      <c r="B35" s="2" t="s">
        <v>224</v>
      </c>
    </row>
    <row r="36" spans="2:2" x14ac:dyDescent="0.65">
      <c r="B36" s="2" t="s">
        <v>225</v>
      </c>
    </row>
    <row r="37" spans="2:2" x14ac:dyDescent="0.65">
      <c r="B37" s="2" t="s">
        <v>226</v>
      </c>
    </row>
    <row r="38" spans="2:2" x14ac:dyDescent="0.65">
      <c r="B38" s="2" t="s">
        <v>227</v>
      </c>
    </row>
    <row r="51" spans="2:2" x14ac:dyDescent="0.65">
      <c r="B51" s="2"/>
    </row>
  </sheetData>
  <sheetProtection algorithmName="SHA-512" hashValue="zVSas8ru0smSxqX/2I0tvgI1i8qlTQN4HmLYwvjBP8QWTwvtMWAZRIhiH6AkxyGOEwFRI/Z4zhFoDjxH2MR/7A==" saltValue="SvpaV6jDIGEdJqYwKh9E5w=="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もの×着手</vt:lpstr>
      <vt:lpstr>申請者情報のお取り扱いについて</vt:lpstr>
      <vt:lpstr>事務局使用欄</vt:lpstr>
      <vt:lpstr>もの×着手!Print_Area</vt:lpstr>
      <vt:lpstr>申請者情報のお取り扱いについて!Print_Area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2025-08-25T02:44:47Z</dcterms:created>
  <dcterms:modified xsi:type="dcterms:W3CDTF">2025-08-28T04:50:42Z</dcterms:modified>
</cp:coreProperties>
</file>