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defaultThemeVersion="164011"/>
  <workbookProtection workbookAlgorithmName="SHA-512" workbookHashValue="qsWH9kX2Eq5uV7Vpj7wOc3yvkblPs4YxxOApyOTBzWj0RBgeot2kboOUrBmOp5YZ0mXICaeomfsgYI4gXg0MLA==" workbookSaltValue="93lWhiTh/bEcdi0Bc6g21Q==" workbookSpinCount="100000" lockStructure="1"/>
  <bookViews>
    <workbookView xWindow="0" yWindow="0" windowWidth="14383" windowHeight="3394" tabRatio="754"/>
  </bookViews>
  <sheets>
    <sheet name="もの×事業化" sheetId="2" r:id="rId1"/>
    <sheet name="事務局使用欄" sheetId="3" r:id="rId2"/>
    <sheet name="申請者情報のお取り扱いについて" sheetId="4" r:id="rId3"/>
  </sheets>
  <definedNames>
    <definedName name="_xlnm.Print_Area" localSheetId="0">もの×事業化!$A$1:$BK$150</definedName>
    <definedName name="_xlnm.Print_Area" localSheetId="2">申請者情報のお取り扱いについて!$A$1:$K$26</definedName>
    <definedName name="試作品の">事務局使用欄!$J$3</definedName>
    <definedName name="試作品の完成">事務局使用欄!$J$3</definedName>
    <definedName name="製品の完成">事務局使用欄!$I$3</definedName>
    <definedName name="達成目標">事務局使用欄!$I$2:$J$2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2" l="1"/>
  <c r="AV20" i="2" l="1"/>
  <c r="D82" i="2" l="1"/>
  <c r="D29" i="2" l="1"/>
  <c r="D110" i="2" l="1"/>
  <c r="D124" i="2" l="1"/>
  <c r="D7" i="2" l="1"/>
  <c r="D137" i="2" l="1"/>
  <c r="D60" i="2" l="1"/>
  <c r="D61" i="2"/>
  <c r="D62" i="2"/>
  <c r="D71" i="2"/>
  <c r="D69" i="2"/>
  <c r="AL65" i="2"/>
  <c r="D76" i="2"/>
  <c r="D79" i="2"/>
  <c r="D83" i="2"/>
  <c r="D84" i="2"/>
  <c r="D90" i="2"/>
  <c r="D91" i="2"/>
  <c r="D92" i="2"/>
  <c r="D93" i="2"/>
  <c r="D97" i="2"/>
  <c r="D99" i="2"/>
  <c r="D102" i="2"/>
  <c r="D107" i="2"/>
  <c r="D108" i="2"/>
  <c r="D53" i="2"/>
  <c r="D49" i="2"/>
  <c r="O48" i="2"/>
  <c r="BL42" i="2"/>
  <c r="BL43" i="2"/>
  <c r="D44" i="2"/>
  <c r="D42" i="2"/>
  <c r="D35" i="2"/>
  <c r="D112" i="2"/>
  <c r="D114" i="2"/>
  <c r="D117" i="2"/>
  <c r="D126" i="2"/>
  <c r="D127" i="2"/>
  <c r="D125" i="2"/>
  <c r="D130" i="2"/>
  <c r="D131" i="2"/>
  <c r="D129" i="2"/>
  <c r="D30" i="2"/>
  <c r="D31" i="2"/>
  <c r="AG21" i="2" l="1"/>
  <c r="R21" i="2"/>
  <c r="D21" i="2"/>
  <c r="D23" i="2" l="1"/>
  <c r="D22" i="2"/>
  <c r="BN13" i="2"/>
  <c r="BM13" i="2"/>
  <c r="BL13" i="2"/>
  <c r="AM11" i="2"/>
  <c r="BO13" i="2" l="1"/>
  <c r="D14" i="2" s="1"/>
  <c r="AO104" i="2"/>
  <c r="D72" i="2" l="1"/>
  <c r="BS52" i="2" l="1"/>
  <c r="BT52" i="2"/>
  <c r="BR52" i="2"/>
  <c r="BQ52" i="2"/>
  <c r="BP52" i="2"/>
  <c r="BO52" i="2"/>
  <c r="BN52" i="2"/>
  <c r="BM52" i="2"/>
  <c r="BL52" i="2"/>
  <c r="D36" i="2"/>
  <c r="BU52" i="2" l="1"/>
  <c r="D54" i="2" s="1"/>
  <c r="D43" i="2" l="1"/>
  <c r="AN28" i="2" l="1"/>
  <c r="AL47" i="2"/>
  <c r="AO59" i="2" l="1"/>
</calcChain>
</file>

<file path=xl/sharedStrings.xml><?xml version="1.0" encoding="utf-8"?>
<sst xmlns="http://schemas.openxmlformats.org/spreadsheetml/2006/main" count="264" uniqueCount="233">
  <si>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</si>
  <si>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</si>
  <si>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</si>
  <si>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</si>
  <si>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</si>
  <si>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</si>
  <si>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</si>
  <si>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</si>
  <si>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t>製品の完成</t>
    <rPh sb="0" eb="2">
      <t>セイヒン</t>
    </rPh>
    <rPh sb="3" eb="5">
      <t>カンセイ</t>
    </rPh>
    <phoneticPr fontId="2"/>
  </si>
  <si>
    <t>試作品の完成</t>
    <rPh sb="0" eb="3">
      <t>シサクヒン</t>
    </rPh>
    <rPh sb="4" eb="6">
      <t>カンセイ</t>
    </rPh>
    <phoneticPr fontId="2"/>
  </si>
  <si>
    <t>〇</t>
    <phoneticPr fontId="2"/>
  </si>
  <si>
    <t>対象外です</t>
    <rPh sb="0" eb="3">
      <t>タイショウガイ</t>
    </rPh>
    <phoneticPr fontId="2"/>
  </si>
  <si>
    <r>
      <rPr>
        <sz val="9"/>
        <color theme="1"/>
        <rFont val="ＭＳ 明朝"/>
        <family val="1"/>
        <charset val="128"/>
      </rPr>
      <t>申請者名称</t>
    </r>
    <rPh sb="0" eb="5">
      <t>シンセイシャメイショウ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</si>
  <si>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</si>
  <si>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</si>
  <si>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</si>
  <si>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</si>
  <si>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</si>
  <si>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</si>
  <si>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</si>
  <si>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</si>
  <si>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</si>
  <si>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</si>
  <si>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</si>
  <si>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</si>
  <si>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</si>
  <si>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8.5"/>
        <rFont val="ＭＳ 明朝"/>
        <family val="1"/>
        <charset val="128"/>
      </rPr>
      <t>概要説明動画の閲覧</t>
    </r>
    <rPh sb="0" eb="2">
      <t>ガイヨウ</t>
    </rPh>
    <rPh sb="2" eb="4">
      <t>セツメイ</t>
    </rPh>
    <rPh sb="4" eb="6">
      <t>ドウガ</t>
    </rPh>
    <rPh sb="7" eb="9">
      <t>エツラン</t>
    </rPh>
    <phoneticPr fontId="2"/>
  </si>
  <si>
    <r>
      <rPr>
        <sz val="8.5"/>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</si>
  <si>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</si>
  <si>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sz val="9"/>
        <rFont val="ＭＳ 明朝"/>
        <family val="1"/>
        <charset val="128"/>
      </rPr>
      <t>第一希望</t>
    </r>
    <rPh sb="0" eb="2">
      <t>ダイイチ</t>
    </rPh>
    <rPh sb="2" eb="4">
      <t>キボウ</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</si>
  <si>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</si>
  <si>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</si>
  <si>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</si>
  <si>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</si>
  <si>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</si>
  <si>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rFont val="ＭＳ 明朝"/>
        <family val="1"/>
        <charset val="128"/>
      </rPr>
      <t>達成目標</t>
    </r>
    <rPh sb="0" eb="2">
      <t>タッセイ</t>
    </rPh>
    <rPh sb="2" eb="4">
      <t>モクヒョウ</t>
    </rPh>
    <phoneticPr fontId="2"/>
  </si>
  <si>
    <r>
      <rPr>
        <sz val="9"/>
        <color theme="1"/>
        <rFont val="ＭＳ 明朝"/>
        <family val="1"/>
        <charset val="128"/>
      </rPr>
      <t>研究成果の数量</t>
    </r>
    <rPh sb="0" eb="2">
      <t>ケンキュウ</t>
    </rPh>
    <rPh sb="2" eb="4">
      <t>セイカ</t>
    </rPh>
    <rPh sb="5" eb="7">
      <t>スウリョウ</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</si>
  <si>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</si>
  <si>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</si>
  <si>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</si>
  <si>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</si>
  <si>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</si>
  <si>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</si>
  <si>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</si>
  <si>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</si>
  <si>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</si>
  <si>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</si>
  <si>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</si>
  <si>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</si>
  <si>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sz val="8"/>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</si>
  <si>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</si>
  <si>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</si>
  <si>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sz val="9"/>
        <rFont val="ＭＳ 明朝"/>
        <family val="1"/>
        <charset val="128"/>
      </rPr>
      <t>原材料費</t>
    </r>
    <rPh sb="0" eb="3">
      <t>ゲンザイリョウ</t>
    </rPh>
    <rPh sb="3" eb="4">
      <t>ヒ</t>
    </rPh>
    <phoneticPr fontId="2"/>
  </si>
  <si>
    <r>
      <rPr>
        <sz val="9"/>
        <rFont val="ＭＳ 明朝"/>
        <family val="1"/>
        <charset val="128"/>
      </rPr>
      <t>機械装置費</t>
    </r>
    <rPh sb="0" eb="2">
      <t>キカイ</t>
    </rPh>
    <rPh sb="2" eb="4">
      <t>ソウチ</t>
    </rPh>
    <rPh sb="4" eb="5">
      <t>ヒ</t>
    </rPh>
    <phoneticPr fontId="2"/>
  </si>
  <si>
    <r>
      <rPr>
        <sz val="9"/>
        <rFont val="ＭＳ 明朝"/>
        <family val="1"/>
        <charset val="128"/>
      </rPr>
      <t>委託外注費</t>
    </r>
    <rPh sb="0" eb="2">
      <t>イタク</t>
    </rPh>
    <rPh sb="2" eb="4">
      <t>ガイチュウ</t>
    </rPh>
    <rPh sb="4" eb="5">
      <t>ヒ</t>
    </rPh>
    <phoneticPr fontId="2"/>
  </si>
  <si>
    <r>
      <rPr>
        <sz val="7"/>
        <rFont val="ＭＳ 明朝"/>
        <family val="1"/>
        <charset val="128"/>
      </rPr>
      <t>産業財産
権出願</t>
    </r>
    <rPh sb="0" eb="2">
      <t>サンギョウ</t>
    </rPh>
    <rPh sb="2" eb="4">
      <t>ザイサン</t>
    </rPh>
    <rPh sb="5" eb="6">
      <t>ケン</t>
    </rPh>
    <rPh sb="6" eb="8">
      <t>シュツガン</t>
    </rPh>
    <phoneticPr fontId="2"/>
  </si>
  <si>
    <r>
      <rPr>
        <sz val="9"/>
        <rFont val="ＭＳ 明朝"/>
        <family val="1"/>
        <charset val="128"/>
      </rPr>
      <t>技術指導費</t>
    </r>
    <rPh sb="0" eb="2">
      <t>ギジュツ</t>
    </rPh>
    <rPh sb="2" eb="4">
      <t>シドウ</t>
    </rPh>
    <rPh sb="4" eb="5">
      <t>ヒ</t>
    </rPh>
    <phoneticPr fontId="2"/>
  </si>
  <si>
    <r>
      <t>PMDA</t>
    </r>
    <r>
      <rPr>
        <sz val="9"/>
        <rFont val="ＭＳ 明朝"/>
        <family val="1"/>
        <charset val="128"/>
      </rPr>
      <t>費</t>
    </r>
    <rPh sb="4" eb="5">
      <t>ヒ</t>
    </rPh>
    <phoneticPr fontId="2"/>
  </si>
  <si>
    <r>
      <rPr>
        <sz val="7"/>
        <rFont val="ＭＳ 明朝"/>
        <family val="1"/>
        <charset val="128"/>
      </rPr>
      <t>直接
人件費</t>
    </r>
    <rPh sb="0" eb="2">
      <t>チョクセツ</t>
    </rPh>
    <rPh sb="3" eb="6">
      <t>ジンケンヒ</t>
    </rPh>
    <phoneticPr fontId="2"/>
  </si>
  <si>
    <r>
      <rPr>
        <sz val="9"/>
        <rFont val="ＭＳ 明朝"/>
        <family val="1"/>
        <charset val="128"/>
      </rPr>
      <t>展示会費</t>
    </r>
    <rPh sb="0" eb="3">
      <t>テンジカイ</t>
    </rPh>
    <rPh sb="3" eb="4">
      <t>ヒ</t>
    </rPh>
    <phoneticPr fontId="2"/>
  </si>
  <si>
    <r>
      <rPr>
        <sz val="9"/>
        <rFont val="ＭＳ 明朝"/>
        <family val="1"/>
        <charset val="128"/>
      </rPr>
      <t>広告費</t>
    </r>
    <rPh sb="0" eb="3">
      <t>コウコクヒ</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</si>
  <si>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</si>
  <si>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</si>
  <si>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</si>
  <si>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9"/>
        <color theme="1"/>
        <rFont val="ＭＳ 明朝"/>
        <family val="1"/>
        <charset val="128"/>
      </rPr>
      <t>全</t>
    </r>
    <rPh sb="0" eb="1">
      <t>ゼン</t>
    </rPh>
    <phoneticPr fontId="2"/>
  </si>
  <si>
    <r>
      <rPr>
        <sz val="9"/>
        <color theme="1"/>
        <rFont val="ＭＳ 明朝"/>
        <family val="1"/>
        <charset val="128"/>
      </rPr>
      <t>期</t>
    </r>
    <rPh sb="0" eb="1">
      <t>キ</t>
    </rPh>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</si>
  <si>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</si>
  <si>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</si>
  <si>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</si>
  <si>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選択してください</t>
    </r>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</si>
  <si>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</si>
  <si>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</si>
  <si>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</si>
  <si>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</si>
  <si>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</si>
  <si>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</si>
  <si>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</si>
  <si>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</si>
  <si>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</si>
  <si>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</si>
  <si>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</si>
  <si>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</si>
  <si>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</si>
  <si>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</si>
  <si>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</si>
  <si>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</si>
  <si>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</si>
  <si>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</si>
  <si>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</si>
  <si>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</si>
  <si>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</si>
  <si>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</si>
  <si>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</si>
  <si>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</si>
  <si>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sz val="9"/>
        <rFont val="ＭＳ 明朝"/>
        <family val="1"/>
        <charset val="128"/>
      </rPr>
      <t>所在地</t>
    </r>
    <rPh sb="0" eb="3">
      <t>ショザイチ</t>
    </rPh>
    <phoneticPr fontId="2"/>
  </si>
  <si>
    <r>
      <rPr>
        <sz val="9"/>
        <rFont val="ＭＳ 明朝"/>
        <family val="1"/>
        <charset val="128"/>
      </rPr>
      <t>〒</t>
    </r>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</si>
  <si>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</si>
  <si>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</si>
  <si>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</si>
  <si>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</si>
  <si>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</si>
  <si>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</si>
  <si>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t>HP</t>
    </r>
    <r>
      <rPr>
        <sz val="9"/>
        <color theme="1"/>
        <rFont val="ＭＳ 明朝"/>
        <family val="1"/>
        <charset val="128"/>
      </rPr>
      <t>の</t>
    </r>
    <r>
      <rPr>
        <sz val="9"/>
        <color theme="1"/>
        <rFont val="Times New Roman"/>
        <family val="1"/>
      </rPr>
      <t>URL</t>
    </r>
    <phoneticPr fontId="2"/>
  </si>
  <si>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</si>
  <si>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</si>
  <si>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</si>
  <si>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</si>
  <si>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</si>
  <si>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</si>
  <si>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7"/>
        <color theme="1"/>
        <rFont val="ＭＳ 明朝"/>
        <family val="1"/>
        <charset val="128"/>
      </rPr>
      <t>直近
売上高</t>
    </r>
    <rPh sb="0" eb="2">
      <t>チョッキン</t>
    </rPh>
    <rPh sb="3" eb="5">
      <t>ウリアゲ</t>
    </rPh>
    <rPh sb="5" eb="6">
      <t>タカ</t>
    </rPh>
    <phoneticPr fontId="2"/>
  </si>
  <si>
    <r>
      <rPr>
        <sz val="10.5"/>
        <color theme="1"/>
        <rFont val="ＭＳ 明朝"/>
        <family val="1"/>
        <charset val="128"/>
      </rPr>
      <t>千円</t>
    </r>
    <rPh sb="0" eb="2">
      <t>センエン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</si>
  <si>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</si>
  <si>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</si>
  <si>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7"/>
        <rFont val="ＭＳ 明朝"/>
        <family val="1"/>
        <charset val="128"/>
      </rPr>
      <t>取扱製品
強み</t>
    </r>
    <rPh sb="0" eb="2">
      <t>トリアツカ</t>
    </rPh>
    <rPh sb="2" eb="4">
      <t>セイヒン</t>
    </rPh>
    <rPh sb="5" eb="6">
      <t>ツヨ</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</si>
  <si>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</si>
  <si>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</si>
  <si>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sz val="9"/>
        <rFont val="ＭＳ 明朝"/>
        <family val="1"/>
        <charset val="128"/>
      </rPr>
      <t>氏名</t>
    </r>
    <rPh sb="0" eb="2">
      <t>シメイ</t>
    </rPh>
    <phoneticPr fontId="2"/>
  </si>
  <si>
    <r>
      <rPr>
        <sz val="9"/>
        <rFont val="ＭＳ 明朝"/>
        <family val="1"/>
        <charset val="128"/>
      </rPr>
      <t>職業</t>
    </r>
    <rPh sb="0" eb="2">
      <t>ショクギョウ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</si>
  <si>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</si>
  <si>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</si>
  <si>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</si>
  <si>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</si>
  <si>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</si>
  <si>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</si>
  <si>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</si>
  <si>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</si>
  <si>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</si>
  <si>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</si>
  <si>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</si>
  <si>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■「現在に至るまでの取組経過」「克服すべき技術課題と今後の取組」を記入する必要があります。</t>
    </r>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</si>
  <si>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</si>
  <si>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r>
      <rPr>
        <sz val="8"/>
        <color theme="0" tint="-0.499984740745262"/>
        <rFont val="ＭＳ ゴシック"/>
        <family val="3"/>
        <charset val="128"/>
      </rPr>
      <t>■「販売戦略（対象市場、販売先、販路開拓や販売方法、価格設定）」「販売見込、売上見込」を記入する
　　必要があります。なお、達成目標が「試作品の完成」の場合は販売見込と売上見込は記入不要です。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ハンバイ</t>
    </rPh>
    <rPh sb="35" eb="37">
      <t>ミコ</t>
    </rPh>
    <rPh sb="38" eb="40">
      <t>ウリアゲ</t>
    </rPh>
    <rPh sb="40" eb="42">
      <t>ミコ</t>
    </rPh>
    <rPh sb="44" eb="46">
      <t>キニュウ</t>
    </rPh>
    <rPh sb="51" eb="53">
      <t>ヒツヨウ</t>
    </rPh>
    <rPh sb="52" eb="53">
      <t>ヨウ</t>
    </rPh>
    <rPh sb="62" eb="64">
      <t>タッセイ</t>
    </rPh>
    <rPh sb="64" eb="66">
      <t>モクヒョウ</t>
    </rPh>
    <rPh sb="68" eb="71">
      <t>シサクヒン</t>
    </rPh>
    <rPh sb="72" eb="74">
      <t>カンセイ</t>
    </rPh>
    <rPh sb="76" eb="78">
      <t>バアイ</t>
    </rPh>
    <rPh sb="79" eb="81">
      <t>ハンバイ</t>
    </rPh>
    <rPh sb="81" eb="83">
      <t>ミコ</t>
    </rPh>
    <rPh sb="84" eb="86">
      <t>ウリアゲ</t>
    </rPh>
    <rPh sb="86" eb="88">
      <t>ミコ</t>
    </rPh>
    <rPh sb="89" eb="91">
      <t>キニュウ</t>
    </rPh>
    <rPh sb="91" eb="93">
      <t>フヨウ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</si>
  <si>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開発段階に応じて期を設定できます（期の期間は</t>
    </r>
    <r>
      <rPr>
        <sz val="8"/>
        <color theme="0" tint="-0.499984740745262"/>
        <rFont val="Times New Roman"/>
        <family val="1"/>
      </rPr>
      <t>1</t>
    </r>
    <r>
      <rPr>
        <sz val="8"/>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</si>
  <si>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t>■ 公的な助成金は、公社・国・都道府県・市区町村等が取り扱う助成金を指します。</t>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</si>
  <si>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5" eb="97">
      <t>タイヨウ</t>
    </rPh>
    <rPh sb="97" eb="99">
      <t>ネンスウ</t>
    </rPh>
    <rPh sb="100" eb="102">
      <t>ホシュ</t>
    </rPh>
    <rPh sb="102" eb="103">
      <t>ナド</t>
    </rPh>
    <rPh sb="107" eb="109">
      <t>トクチョウ</t>
    </rPh>
    <rPh sb="110" eb="112">
      <t>キョウソウ</t>
    </rPh>
    <rPh sb="112" eb="115">
      <t>ユウイセイ</t>
    </rPh>
    <rPh sb="115" eb="116">
      <t>ナド</t>
    </rPh>
    <rPh sb="120" eb="122">
      <t>ブンルイ</t>
    </rPh>
    <rPh sb="126" eb="127">
      <t>ナド</t>
    </rPh>
    <rPh sb="128" eb="130">
      <t>コンキョ</t>
    </rPh>
    <rPh sb="134" eb="136">
      <t>ヒツヨウ</t>
    </rPh>
    <rPh sb="139" eb="141">
      <t>ホウレイ</t>
    </rPh>
    <rPh sb="142" eb="144">
      <t>キセイ</t>
    </rPh>
    <rPh sb="144" eb="145">
      <t>ナド</t>
    </rPh>
    <rPh sb="147" eb="149">
      <t>タイオウ</t>
    </rPh>
    <phoneticPr fontId="2"/>
  </si>
  <si>
    <t>■ 申請時には、開発品の外見や使用方法が分かる写真、図、イラストを提出する必要があります。</t>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</si>
  <si>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t>事前ヒアリング　</t>
    <rPh sb="0" eb="2">
      <t>ジゼン</t>
    </rPh>
    <phoneticPr fontId="2"/>
  </si>
  <si>
    <r>
      <rPr>
        <b/>
        <sz val="12"/>
        <color theme="1"/>
        <rFont val="游ゴシック"/>
        <family val="3"/>
        <charset val="128"/>
      </rPr>
      <t>［ものづくり企業による事業化支援助成金（上限</t>
    </r>
    <r>
      <rPr>
        <sz val="12"/>
        <color theme="1"/>
        <rFont val="Arial"/>
        <family val="2"/>
      </rPr>
      <t>5,000</t>
    </r>
    <r>
      <rPr>
        <b/>
        <sz val="12"/>
        <color theme="1"/>
        <rFont val="游ゴシック"/>
        <family val="3"/>
        <charset val="128"/>
      </rPr>
      <t>万円）の申請］</t>
    </r>
    <r>
      <rPr>
        <b/>
        <sz val="11"/>
        <color theme="1"/>
        <rFont val="Times New Roman"/>
        <family val="1"/>
      </rPr>
      <t xml:space="preserve">
</t>
    </r>
    <r>
      <rPr>
        <b/>
        <sz val="9"/>
        <color theme="1"/>
        <rFont val="游ゴシック"/>
        <family val="3"/>
        <charset val="128"/>
      </rPr>
      <t>緑色のセルに情報を入力してください。注意事項がオレンジ色の文字で表示されることがあります。</t>
    </r>
    <rPh sb="6" eb="8">
      <t>キギョウ</t>
    </rPh>
    <rPh sb="11" eb="14">
      <t>ジギョウカ</t>
    </rPh>
    <rPh sb="14" eb="16">
      <t>シエン</t>
    </rPh>
    <rPh sb="16" eb="19">
      <t>ジョセイキン</t>
    </rPh>
    <rPh sb="20" eb="22">
      <t>ジョウゲン</t>
    </rPh>
    <rPh sb="27" eb="29">
      <t>マンエン</t>
    </rPh>
    <rPh sb="31" eb="33">
      <t>シンセイ</t>
    </rPh>
    <rPh sb="35" eb="37">
      <t>ミドリイロ</t>
    </rPh>
    <rPh sb="41" eb="43">
      <t>ジョウホウ</t>
    </rPh>
    <rPh sb="44" eb="46">
      <t>ニュウリョク</t>
    </rPh>
    <rPh sb="53" eb="55">
      <t>チュウイ</t>
    </rPh>
    <rPh sb="55" eb="57">
      <t>ジコウ</t>
    </rPh>
    <rPh sb="62" eb="63">
      <t>イロ</t>
    </rPh>
    <rPh sb="64" eb="66">
      <t>モジ</t>
    </rPh>
    <rPh sb="67" eb="69">
      <t>ヒョウジ</t>
    </rPh>
    <phoneticPr fontId="2"/>
  </si>
  <si>
    <t>（　　　　　　　　　　　　　　　　　　　　　　　　　　　　　　　）</t>
  </si>
  <si>
    <t>AI機器</t>
    <rPh sb="2" eb="4">
      <t>キキ</t>
    </rPh>
    <phoneticPr fontId="2"/>
  </si>
  <si>
    <t>はい</t>
    <phoneticPr fontId="2"/>
  </si>
  <si>
    <t>いいえ</t>
    <phoneticPr fontId="2"/>
  </si>
  <si>
    <r>
      <t>AI</t>
    </r>
    <r>
      <rPr>
        <sz val="9"/>
        <rFont val="ＭＳ Ｐ明朝"/>
        <family val="1"/>
        <charset val="128"/>
      </rPr>
      <t>医療機器に該当</t>
    </r>
    <phoneticPr fontId="2"/>
  </si>
  <si>
    <t>選択してください</t>
  </si>
  <si>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実施期間は貴社で設定できます。最長で</t>
    </r>
    <r>
      <rPr>
        <sz val="8"/>
        <color theme="0" tint="-0.499984740745262"/>
        <rFont val="Times New Roman"/>
        <family val="1"/>
      </rPr>
      <t>5</t>
    </r>
    <r>
      <rPr>
        <sz val="8"/>
        <color theme="0" tint="-0.499984740745262"/>
        <rFont val="ＭＳ ゴシック"/>
        <family val="3"/>
        <charset val="128"/>
      </rPr>
      <t>年間（令和</t>
    </r>
    <r>
      <rPr>
        <sz val="8"/>
        <color theme="0" tint="-0.499984740745262"/>
        <rFont val="Times New Roman"/>
        <family val="1"/>
      </rPr>
      <t>13</t>
    </r>
    <r>
      <rPr>
        <sz val="8"/>
        <color theme="0" tint="-0.499984740745262"/>
        <rFont val="ＭＳ ゴシック"/>
        <family val="3"/>
        <charset val="128"/>
      </rPr>
      <t>年</t>
    </r>
    <r>
      <rPr>
        <sz val="8"/>
        <color theme="0" tint="-0.499984740745262"/>
        <rFont val="Times New Roman"/>
        <family val="1"/>
      </rPr>
      <t>2</t>
    </r>
    <r>
      <rPr>
        <sz val="8"/>
        <color theme="0" tint="-0.499984740745262"/>
        <rFont val="ＭＳ ゴシック"/>
        <family val="3"/>
        <charset val="128"/>
      </rPr>
      <t>月</t>
    </r>
    <r>
      <rPr>
        <sz val="8"/>
        <color theme="0" tint="-0.499984740745262"/>
        <rFont val="Times New Roman"/>
        <family val="1"/>
      </rPr>
      <t>28</t>
    </r>
    <r>
      <rPr>
        <sz val="8"/>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8" eb="29">
      <t>ネン</t>
    </rPh>
    <rPh sb="30" eb="31">
      <t>ガツ</t>
    </rPh>
    <rPh sb="33" eb="34">
      <t>ニチ</t>
    </rPh>
    <phoneticPr fontId="2"/>
  </si>
  <si>
    <r>
      <rPr>
        <sz val="7.7"/>
        <color theme="0" tint="-0.499984740745262"/>
        <rFont val="ＭＳ ゴシック"/>
        <family val="3"/>
        <charset val="128"/>
      </rPr>
      <t>■</t>
    </r>
    <r>
      <rPr>
        <sz val="7.7"/>
        <color theme="0" tint="-0.499984740745262"/>
        <rFont val="Times New Roman"/>
        <family val="1"/>
      </rPr>
      <t xml:space="preserve"> </t>
    </r>
    <r>
      <rPr>
        <sz val="7.7"/>
        <color theme="0" tint="-0.499984740745262"/>
        <rFont val="ＭＳ ゴシック"/>
        <family val="3"/>
        <charset val="128"/>
      </rPr>
      <t>開始日は令和</t>
    </r>
    <r>
      <rPr>
        <sz val="7.7"/>
        <color theme="0" tint="-0.499984740745262"/>
        <rFont val="Times New Roman"/>
        <family val="1"/>
      </rPr>
      <t>8</t>
    </r>
    <r>
      <rPr>
        <sz val="7.7"/>
        <color theme="0" tint="-0.499984740745262"/>
        <rFont val="ＭＳ ゴシック"/>
        <family val="3"/>
        <charset val="128"/>
      </rPr>
      <t>年</t>
    </r>
    <r>
      <rPr>
        <sz val="7.7"/>
        <color theme="0" tint="-0.499984740745262"/>
        <rFont val="Times New Roman"/>
        <family val="1"/>
      </rPr>
      <t>3</t>
    </r>
    <r>
      <rPr>
        <sz val="7.7"/>
        <color theme="0" tint="-0.499984740745262"/>
        <rFont val="ＭＳ ゴシック"/>
        <family val="3"/>
        <charset val="128"/>
      </rPr>
      <t>月</t>
    </r>
    <r>
      <rPr>
        <sz val="7.7"/>
        <color theme="0" tint="-0.499984740745262"/>
        <rFont val="Times New Roman"/>
        <family val="1"/>
      </rPr>
      <t>1</t>
    </r>
    <r>
      <rPr>
        <sz val="7.7"/>
        <color theme="0" tint="-0.499984740745262"/>
        <rFont val="ＭＳ ゴシック"/>
        <family val="3"/>
        <charset val="128"/>
      </rPr>
      <t>日（全員共通）、終了日は「令和●年●月●日」とご記入ください。期間は自動で計算されます。</t>
    </r>
    <rPh sb="21" eb="24">
      <t>シュウリョウビ</t>
    </rPh>
    <rPh sb="26" eb="28">
      <t>レイワ</t>
    </rPh>
    <rPh sb="29" eb="30">
      <t>ネン</t>
    </rPh>
    <rPh sb="31" eb="32">
      <t>ガツ</t>
    </rPh>
    <rPh sb="33" eb="34">
      <t>ニチ</t>
    </rPh>
    <rPh sb="37" eb="39">
      <t>キニュウ</t>
    </rPh>
    <rPh sb="44" eb="46">
      <t>キカン</t>
    </rPh>
    <rPh sb="47" eb="49">
      <t>ジドウ</t>
    </rPh>
    <rPh sb="50" eb="52">
      <t>ケイサン</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</si>
  <si>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8</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9">
      <t>ニチ</t>
    </rPh>
    <rPh sb="9" eb="11">
      <t>イコウ</t>
    </rPh>
    <rPh sb="12" eb="14">
      <t>コウテキ</t>
    </rPh>
    <rPh sb="18" eb="19">
      <t>ナド</t>
    </rPh>
    <rPh sb="22" eb="24">
      <t>ケッテイ</t>
    </rPh>
    <rPh sb="25" eb="26">
      <t>ウ</t>
    </rPh>
    <rPh sb="34" eb="36">
      <t>ジタイ</t>
    </rPh>
    <rPh sb="38" eb="40">
      <t>バアイ</t>
    </rPh>
    <rPh sb="41" eb="42">
      <t>ノゾ</t>
    </rPh>
    <phoneticPr fontId="2"/>
  </si>
  <si>
    <t>7月31日（木）</t>
    <rPh sb="1" eb="2">
      <t>ガツ</t>
    </rPh>
    <rPh sb="4" eb="5">
      <t>ニチ</t>
    </rPh>
    <rPh sb="6" eb="7">
      <t>モク</t>
    </rPh>
    <phoneticPr fontId="2"/>
  </si>
  <si>
    <t>8月1日（金）</t>
    <rPh sb="1" eb="2">
      <t>ガツ</t>
    </rPh>
    <rPh sb="3" eb="4">
      <t>ニチ</t>
    </rPh>
    <rPh sb="5" eb="6">
      <t>キン</t>
    </rPh>
    <phoneticPr fontId="2"/>
  </si>
  <si>
    <t>8月4日（月）</t>
    <rPh sb="1" eb="2">
      <t>ガツ</t>
    </rPh>
    <rPh sb="3" eb="4">
      <t>ニチ</t>
    </rPh>
    <rPh sb="5" eb="6">
      <t>ツキ</t>
    </rPh>
    <phoneticPr fontId="2"/>
  </si>
  <si>
    <t>8月5日（火）</t>
    <rPh sb="1" eb="2">
      <t>ガツ</t>
    </rPh>
    <rPh sb="3" eb="4">
      <t>ニチ</t>
    </rPh>
    <rPh sb="5" eb="6">
      <t>ヒ</t>
    </rPh>
    <phoneticPr fontId="2"/>
  </si>
  <si>
    <t>8月6日（水）</t>
    <rPh sb="1" eb="2">
      <t>ガツ</t>
    </rPh>
    <rPh sb="3" eb="4">
      <t>ニチ</t>
    </rPh>
    <rPh sb="5" eb="6">
      <t>スイ</t>
    </rPh>
    <phoneticPr fontId="2"/>
  </si>
  <si>
    <t>8月7日（木）</t>
    <rPh sb="1" eb="2">
      <t>ガツ</t>
    </rPh>
    <rPh sb="3" eb="4">
      <t>ニチ</t>
    </rPh>
    <rPh sb="5" eb="6">
      <t>モク</t>
    </rPh>
    <phoneticPr fontId="2"/>
  </si>
  <si>
    <t>8月8日（金）</t>
    <rPh sb="1" eb="2">
      <t>ガツ</t>
    </rPh>
    <rPh sb="3" eb="4">
      <t>ニチ</t>
    </rPh>
    <rPh sb="5" eb="6">
      <t>キン</t>
    </rPh>
    <phoneticPr fontId="2"/>
  </si>
  <si>
    <t>8月12日（火）</t>
    <rPh sb="1" eb="2">
      <t>ガツ</t>
    </rPh>
    <rPh sb="4" eb="5">
      <t>ニチ</t>
    </rPh>
    <rPh sb="6" eb="7">
      <t>ヒ</t>
    </rPh>
    <phoneticPr fontId="2"/>
  </si>
  <si>
    <t>8月13日（水）</t>
    <rPh sb="1" eb="2">
      <t>ガツ</t>
    </rPh>
    <rPh sb="4" eb="5">
      <t>ニチ</t>
    </rPh>
    <rPh sb="6" eb="7">
      <t>スイ</t>
    </rPh>
    <phoneticPr fontId="2"/>
  </si>
  <si>
    <t>8月14日（木）</t>
    <rPh sb="1" eb="2">
      <t>ガツ</t>
    </rPh>
    <rPh sb="4" eb="5">
      <t>ニチ</t>
    </rPh>
    <rPh sb="6" eb="7">
      <t>モク</t>
    </rPh>
    <phoneticPr fontId="2"/>
  </si>
  <si>
    <t>8月15日（金）</t>
    <rPh sb="1" eb="2">
      <t>ガツ</t>
    </rPh>
    <rPh sb="4" eb="5">
      <t>ニチ</t>
    </rPh>
    <rPh sb="6" eb="7">
      <t>キン</t>
    </rPh>
    <phoneticPr fontId="2"/>
  </si>
  <si>
    <t>8月18日（月）</t>
    <rPh sb="1" eb="2">
      <t>ガツ</t>
    </rPh>
    <rPh sb="4" eb="5">
      <t>ニチ</t>
    </rPh>
    <rPh sb="6" eb="7">
      <t>ツキ</t>
    </rPh>
    <phoneticPr fontId="2"/>
  </si>
  <si>
    <t>8月19日（火）</t>
    <rPh sb="1" eb="2">
      <t>ガツ</t>
    </rPh>
    <rPh sb="4" eb="5">
      <t>ニチ</t>
    </rPh>
    <rPh sb="6" eb="7">
      <t>ヒ</t>
    </rPh>
    <phoneticPr fontId="2"/>
  </si>
  <si>
    <t>8月20日（水）</t>
    <rPh sb="1" eb="2">
      <t>ガツ</t>
    </rPh>
    <rPh sb="4" eb="5">
      <t>ニチ</t>
    </rPh>
    <rPh sb="6" eb="7">
      <t>スイ</t>
    </rPh>
    <phoneticPr fontId="2"/>
  </si>
  <si>
    <t>8月21日（木）</t>
    <rPh sb="1" eb="2">
      <t>ガツ</t>
    </rPh>
    <rPh sb="4" eb="5">
      <t>ニチ</t>
    </rPh>
    <rPh sb="6" eb="7">
      <t>モク</t>
    </rPh>
    <phoneticPr fontId="2"/>
  </si>
  <si>
    <t>8月22日（金）</t>
    <rPh sb="1" eb="2">
      <t>ガツ</t>
    </rPh>
    <rPh sb="4" eb="5">
      <t>ニチ</t>
    </rPh>
    <rPh sb="6" eb="7">
      <t>キン</t>
    </rPh>
    <phoneticPr fontId="2"/>
  </si>
  <si>
    <t>8月25日（月）</t>
    <rPh sb="1" eb="2">
      <t>ガツ</t>
    </rPh>
    <rPh sb="4" eb="5">
      <t>ニチ</t>
    </rPh>
    <rPh sb="6" eb="7">
      <t>ツキ</t>
    </rPh>
    <phoneticPr fontId="2"/>
  </si>
  <si>
    <t>8月26日（火）</t>
    <rPh sb="1" eb="2">
      <t>ガツ</t>
    </rPh>
    <rPh sb="4" eb="5">
      <t>ニチ</t>
    </rPh>
    <rPh sb="6" eb="7">
      <t>ヒ</t>
    </rPh>
    <phoneticPr fontId="2"/>
  </si>
  <si>
    <t>8月27日（水）</t>
    <rPh sb="1" eb="2">
      <t>ガツ</t>
    </rPh>
    <rPh sb="4" eb="5">
      <t>ニチ</t>
    </rPh>
    <rPh sb="6" eb="7">
      <t>スイ</t>
    </rPh>
    <phoneticPr fontId="2"/>
  </si>
  <si>
    <t>8月28日（木）</t>
    <rPh sb="1" eb="2">
      <t>ガツ</t>
    </rPh>
    <rPh sb="4" eb="5">
      <t>ニチ</t>
    </rPh>
    <rPh sb="6" eb="7">
      <t>モク</t>
    </rPh>
    <phoneticPr fontId="2"/>
  </si>
  <si>
    <t>8月29日（金）</t>
    <rPh sb="1" eb="2">
      <t>ガツ</t>
    </rPh>
    <rPh sb="4" eb="5">
      <t>ニチ</t>
    </rPh>
    <rPh sb="6" eb="7">
      <t>キン</t>
    </rPh>
    <phoneticPr fontId="2"/>
  </si>
  <si>
    <t>9月1日（月）</t>
    <rPh sb="1" eb="2">
      <t>ガツ</t>
    </rPh>
    <rPh sb="3" eb="4">
      <t>ニチ</t>
    </rPh>
    <rPh sb="5" eb="6">
      <t>ツキ</t>
    </rPh>
    <phoneticPr fontId="2"/>
  </si>
  <si>
    <t>9月2日（火）</t>
    <rPh sb="1" eb="2">
      <t>ガツ</t>
    </rPh>
    <rPh sb="3" eb="4">
      <t>ニチ</t>
    </rPh>
    <rPh sb="5" eb="6">
      <t>ヒ</t>
    </rPh>
    <phoneticPr fontId="2"/>
  </si>
  <si>
    <t>9月3日（水）</t>
    <rPh sb="1" eb="2">
      <t>ガツ</t>
    </rPh>
    <rPh sb="3" eb="4">
      <t>ニチ</t>
    </rPh>
    <rPh sb="5" eb="6">
      <t>スイ</t>
    </rPh>
    <phoneticPr fontId="2"/>
  </si>
  <si>
    <t>9月4日（木）</t>
    <rPh sb="1" eb="2">
      <t>ガツ</t>
    </rPh>
    <rPh sb="3" eb="4">
      <t>ニチ</t>
    </rPh>
    <rPh sb="5" eb="6">
      <t>モク</t>
    </rPh>
    <phoneticPr fontId="2"/>
  </si>
  <si>
    <t>9月5日（金）</t>
    <rPh sb="1" eb="2">
      <t>ガツ</t>
    </rPh>
    <rPh sb="3" eb="4">
      <t>ニチ</t>
    </rPh>
    <rPh sb="5" eb="6">
      <t>キン</t>
    </rPh>
    <phoneticPr fontId="2"/>
  </si>
  <si>
    <t>9月8日（月）</t>
    <rPh sb="1" eb="2">
      <t>ガツ</t>
    </rPh>
    <rPh sb="3" eb="4">
      <t>ニチ</t>
    </rPh>
    <rPh sb="5" eb="6">
      <t>ツキ</t>
    </rPh>
    <phoneticPr fontId="2"/>
  </si>
  <si>
    <t>9月9日（火）</t>
    <rPh sb="1" eb="2">
      <t>ガツ</t>
    </rPh>
    <rPh sb="3" eb="4">
      <t>ニチ</t>
    </rPh>
    <rPh sb="5" eb="6">
      <t>ヒ</t>
    </rPh>
    <phoneticPr fontId="2"/>
  </si>
  <si>
    <t>9月10日（水）</t>
    <rPh sb="1" eb="2">
      <t>ガツ</t>
    </rPh>
    <rPh sb="4" eb="5">
      <t>ニチ</t>
    </rPh>
    <rPh sb="6" eb="7">
      <t>スイ</t>
    </rPh>
    <phoneticPr fontId="2"/>
  </si>
  <si>
    <t>9月11日（木）</t>
    <rPh sb="1" eb="2">
      <t>ガツ</t>
    </rPh>
    <rPh sb="4" eb="5">
      <t>ニチ</t>
    </rPh>
    <rPh sb="6" eb="7">
      <t>モク</t>
    </rPh>
    <phoneticPr fontId="2"/>
  </si>
  <si>
    <t>9月12日（金）</t>
    <rPh sb="1" eb="2">
      <t>ガツ</t>
    </rPh>
    <rPh sb="4" eb="5">
      <t>ニチ</t>
    </rPh>
    <rPh sb="6" eb="7">
      <t>キン</t>
    </rPh>
    <phoneticPr fontId="2"/>
  </si>
  <si>
    <t>9月16日（火）</t>
    <rPh sb="1" eb="2">
      <t>ガツ</t>
    </rPh>
    <rPh sb="4" eb="5">
      <t>ニチ</t>
    </rPh>
    <rPh sb="6" eb="7">
      <t>ヒ</t>
    </rPh>
    <phoneticPr fontId="2"/>
  </si>
  <si>
    <t>申請書提出期限は10月1日(水)</t>
    <rPh sb="0" eb="3">
      <t>シンセイショ</t>
    </rPh>
    <rPh sb="3" eb="5">
      <t>テイシュツ</t>
    </rPh>
    <rPh sb="5" eb="7">
      <t>キゲン</t>
    </rPh>
    <rPh sb="10" eb="11">
      <t>ガツ</t>
    </rPh>
    <rPh sb="12" eb="13">
      <t>ニチ</t>
    </rPh>
    <rPh sb="14" eb="15">
      <t>スイ</t>
    </rPh>
    <phoneticPr fontId="2"/>
  </si>
  <si>
    <t>11月4日（火）</t>
    <rPh sb="2" eb="3">
      <t>ガツ</t>
    </rPh>
    <rPh sb="4" eb="5">
      <t>ニチ</t>
    </rPh>
    <rPh sb="6" eb="7">
      <t>ヒ</t>
    </rPh>
    <phoneticPr fontId="2"/>
  </si>
  <si>
    <t>11月5日（水）</t>
    <rPh sb="2" eb="3">
      <t>ガツ</t>
    </rPh>
    <rPh sb="4" eb="5">
      <t>ニチ</t>
    </rPh>
    <rPh sb="6" eb="7">
      <t>スイ</t>
    </rPh>
    <phoneticPr fontId="2"/>
  </si>
  <si>
    <t>11月6日（木）</t>
    <rPh sb="2" eb="3">
      <t>ガツ</t>
    </rPh>
    <rPh sb="4" eb="5">
      <t>ニチ</t>
    </rPh>
    <rPh sb="6" eb="7">
      <t>モク</t>
    </rPh>
    <phoneticPr fontId="2"/>
  </si>
  <si>
    <t>11月7日（金）</t>
    <rPh sb="2" eb="3">
      <t>ガツ</t>
    </rPh>
    <rPh sb="4" eb="5">
      <t>ニチ</t>
    </rPh>
    <rPh sb="6" eb="7">
      <t>キン</t>
    </rPh>
    <phoneticPr fontId="2"/>
  </si>
  <si>
    <t>11月11日（火）</t>
    <rPh sb="2" eb="3">
      <t>ガツ</t>
    </rPh>
    <rPh sb="5" eb="6">
      <t>ニチ</t>
    </rPh>
    <rPh sb="7" eb="8">
      <t>ヒ</t>
    </rPh>
    <phoneticPr fontId="2"/>
  </si>
  <si>
    <t>［申請者情報のお取り扱いについて］</t>
  </si>
  <si>
    <t>１　利用目的</t>
  </si>
  <si>
    <t>　　　（１）当該事業の事務連絡や運営管理・統計分析のために使用します。</t>
  </si>
  <si>
    <t>　　　（２）経営支援・技術支援等各種事業案内やアンケート調査依頼等を行う場合があります。</t>
  </si>
  <si>
    <t>　　　　　※上記（２）を辞退される方は、当該事業担当者までご連絡ください。</t>
  </si>
  <si>
    <t>　２　第三者への提供（原則として行いませんが、以下により行政機関へ提供する場合があります。）</t>
  </si>
  <si>
    <t>　　　（１）目的　ア　当公社からの行政機関への事業報告　イ　行政機関からの各種事業案内、アンケート調査依頼等</t>
  </si>
  <si>
    <t>　　　（２）項目　氏名、連絡先等、当該事業申込書記載の内容</t>
  </si>
  <si>
    <t>　　　（３）手段　電子データ、プリントアウトした用紙　</t>
  </si>
  <si>
    <t>※上記（１）目的のイを辞退される方は、当該事業担当者までご連絡ください。</t>
  </si>
  <si>
    <r>
      <t>　３</t>
    </r>
    <r>
      <rPr>
        <sz val="10.5"/>
        <color theme="1"/>
        <rFont val="BIZ UDPゴシック"/>
        <family val="3"/>
        <charset val="128"/>
      </rPr>
      <t xml:space="preserve"> </t>
    </r>
    <r>
      <rPr>
        <sz val="10.5"/>
        <color theme="1"/>
        <rFont val="BIZ UDゴシック"/>
        <family val="3"/>
        <charset val="128"/>
      </rPr>
      <t>「手続サクサクプロジェクト」への参加のお願い</t>
    </r>
    <r>
      <rPr>
        <sz val="10.5"/>
        <color theme="1"/>
        <rFont val="BIZ UDPゴシック"/>
        <family val="3"/>
        <charset val="128"/>
      </rPr>
      <t xml:space="preserve"> </t>
    </r>
    <phoneticPr fontId="2"/>
  </si>
  <si>
    <t>　　　本申請等においてご提供いただいた法人情報等について、東京都によるデータ収集にご同意</t>
    <phoneticPr fontId="2"/>
  </si>
  <si>
    <t>　　　いただいた場合は、上記１及び２にかかわらず、今後、東京都及び東京都政策連携団体、</t>
    <phoneticPr fontId="2"/>
  </si>
  <si>
    <t>　　　東京都事業協力団体が行う各種補助金等の申請手続の際にデータ入力を省略可能とする取組に利用させていただきます。</t>
    <phoneticPr fontId="2"/>
  </si>
  <si>
    <r>
      <t>　　（手続サクサクプロジェクトの詳細は</t>
    </r>
    <r>
      <rPr>
        <u/>
        <sz val="11"/>
        <color theme="10"/>
        <rFont val="游ゴシック"/>
        <family val="2"/>
        <charset val="128"/>
        <scheme val="minor"/>
      </rPr>
      <t>こちら</t>
    </r>
    <r>
      <rPr>
        <sz val="11"/>
        <color theme="10"/>
        <rFont val="游ゴシック"/>
        <family val="2"/>
        <charset val="128"/>
        <scheme val="minor"/>
      </rPr>
      <t>）</t>
    </r>
    <phoneticPr fontId="2"/>
  </si>
  <si>
    <t>　　東京都によるデータ収集に関する同意につき、ご理解ご協力のほど、</t>
    <phoneticPr fontId="2"/>
  </si>
  <si>
    <t>　　　よろしくお願いいたします。</t>
    <phoneticPr fontId="2"/>
  </si>
  <si>
    <r>
      <t>　</t>
    </r>
    <r>
      <rPr>
        <sz val="11"/>
        <color theme="1"/>
        <rFont val="BIZ UDPゴシック"/>
        <family val="3"/>
        <charset val="128"/>
      </rPr>
      <t>◆　個人情報について</t>
    </r>
    <phoneticPr fontId="2"/>
  </si>
  <si>
    <t>当公社では、「個人情報保護指針」に基づき、個人情報を収集、管理及び利用いたします。</t>
    <phoneticPr fontId="2"/>
  </si>
  <si>
    <t>　　　 また、指針に定める利用目的以外には、原則として利用しません。
　　　</t>
    <phoneticPr fontId="2"/>
  </si>
  <si>
    <t>　　　　　詳しくは下記のリンクから指針をご確認ください。https://www.tokyo-kosha.or.jp/privacy.html</t>
    <phoneticPr fontId="2"/>
  </si>
  <si>
    <r>
      <rPr>
        <b/>
        <sz val="10"/>
        <color theme="1"/>
        <rFont val="ＭＳ 明朝"/>
        <family val="1"/>
        <charset val="128"/>
      </rPr>
      <t>（１）事前ヒアリング参加者（最大</t>
    </r>
    <r>
      <rPr>
        <b/>
        <sz val="10"/>
        <color theme="1"/>
        <rFont val="Times New Roman"/>
        <family val="1"/>
      </rPr>
      <t>2</t>
    </r>
    <r>
      <rPr>
        <b/>
        <sz val="10"/>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</si>
  <si>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10"/>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</si>
  <si>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b/>
        <sz val="10"/>
        <color theme="1"/>
        <rFont val="ＭＳ 明朝"/>
        <family val="1"/>
        <charset val="128"/>
      </rPr>
      <t>（３）事前ヒアリング前の確認状況</t>
    </r>
    <rPh sb="3" eb="5">
      <t>ジゼン</t>
    </rPh>
    <rPh sb="10" eb="11">
      <t>マエ</t>
    </rPh>
    <rPh sb="12" eb="14">
      <t>カクニン</t>
    </rPh>
    <rPh sb="14" eb="16">
      <t>ジョウキョウ</t>
    </rPh>
    <phoneticPr fontId="2"/>
  </si>
  <si>
    <r>
      <rPr>
        <b/>
        <sz val="10"/>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</si>
  <si>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10"/>
        <rFont val="ＭＳ 明朝"/>
        <family val="1"/>
        <charset val="128"/>
      </rPr>
      <t>（５）対面受付の希望日</t>
    </r>
    <rPh sb="3" eb="5">
      <t>タイメン</t>
    </rPh>
    <rPh sb="5" eb="7">
      <t>ウケツケ</t>
    </rPh>
    <rPh sb="8" eb="10">
      <t>キボウ</t>
    </rPh>
    <rPh sb="10" eb="11">
      <t>ヒ</t>
    </rPh>
    <phoneticPr fontId="2"/>
  </si>
  <si>
    <r>
      <rPr>
        <b/>
        <sz val="11"/>
        <color theme="1"/>
        <rFont val="Arial"/>
        <family val="2"/>
      </rPr>
      <t xml:space="preserve">1. </t>
    </r>
    <r>
      <rPr>
        <b/>
        <sz val="11"/>
        <color theme="1"/>
        <rFont val="游ゴシック"/>
        <family val="3"/>
        <charset val="128"/>
        <scheme val="minor"/>
      </rPr>
      <t>申請概要</t>
    </r>
    <rPh sb="3" eb="5">
      <t>シンセイ</t>
    </rPh>
    <rPh sb="5" eb="7">
      <t>ガイヨウ</t>
    </rPh>
    <phoneticPr fontId="2"/>
  </si>
  <si>
    <r>
      <rPr>
        <b/>
        <sz val="10"/>
        <color theme="1"/>
        <rFont val="ＭＳ 明朝"/>
        <family val="1"/>
        <charset val="128"/>
      </rPr>
      <t>（１）申請テーマ（</t>
    </r>
    <r>
      <rPr>
        <b/>
        <sz val="10"/>
        <color theme="1"/>
        <rFont val="Times New Roman"/>
        <family val="1"/>
      </rPr>
      <t>20</t>
    </r>
    <r>
      <rPr>
        <b/>
        <sz val="10"/>
        <color theme="1"/>
        <rFont val="ＭＳ 明朝"/>
        <family val="1"/>
        <charset val="128"/>
      </rPr>
      <t>文字以内）・申請概要（</t>
    </r>
    <r>
      <rPr>
        <b/>
        <sz val="10"/>
        <color theme="1"/>
        <rFont val="Times New Roman"/>
        <family val="1"/>
      </rPr>
      <t>100</t>
    </r>
    <r>
      <rPr>
        <b/>
        <sz val="10"/>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</si>
  <si>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b/>
        <sz val="10"/>
        <color theme="1"/>
        <rFont val="ＭＳ 明朝"/>
        <family val="1"/>
        <charset val="128"/>
      </rPr>
      <t>（２）開発品の分類等</t>
    </r>
    <rPh sb="3" eb="5">
      <t>カイハツ</t>
    </rPh>
    <rPh sb="5" eb="6">
      <t>ヒン</t>
    </rPh>
    <rPh sb="7" eb="9">
      <t>ブンルイ</t>
    </rPh>
    <rPh sb="9" eb="10">
      <t>ナド</t>
    </rPh>
    <phoneticPr fontId="2"/>
  </si>
  <si>
    <r>
      <rPr>
        <b/>
        <sz val="10"/>
        <color theme="1"/>
        <rFont val="ＭＳ 明朝"/>
        <family val="1"/>
        <charset val="128"/>
      </rPr>
      <t>（３）開発の有用性【申請時に記入：申請までにご検討ください】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</si>
  <si>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b/>
        <sz val="10"/>
        <color theme="1"/>
        <rFont val="ＭＳ 明朝"/>
        <family val="1"/>
        <charset val="128"/>
      </rPr>
      <t>（４）助成金交付申請額</t>
    </r>
    <r>
      <rPr>
        <b/>
        <sz val="10"/>
        <color theme="1"/>
        <rFont val="Times New Roman"/>
        <family val="1"/>
      </rPr>
      <t>(</t>
    </r>
    <r>
      <rPr>
        <b/>
        <sz val="10"/>
        <color theme="1"/>
        <rFont val="ＭＳ 明朝"/>
        <family val="1"/>
        <charset val="128"/>
      </rPr>
      <t>上限</t>
    </r>
    <r>
      <rPr>
        <b/>
        <sz val="10"/>
        <color theme="1"/>
        <rFont val="Times New Roman"/>
        <family val="1"/>
      </rPr>
      <t>50,000</t>
    </r>
    <r>
      <rPr>
        <b/>
        <sz val="10"/>
        <color theme="1"/>
        <rFont val="ＭＳ 明朝"/>
        <family val="1"/>
        <charset val="128"/>
      </rPr>
      <t>千円</t>
    </r>
    <r>
      <rPr>
        <b/>
        <sz val="10"/>
        <color theme="1"/>
        <rFont val="Times New Roman"/>
        <family val="1"/>
      </rPr>
      <t>)</t>
    </r>
    <rPh sb="3" eb="6">
      <t>ジョセイキン</t>
    </rPh>
    <rPh sb="6" eb="8">
      <t>コウフ</t>
    </rPh>
    <rPh sb="8" eb="11">
      <t>シンセイガク</t>
    </rPh>
    <rPh sb="12" eb="14">
      <t>ジョウゲン</t>
    </rPh>
    <rPh sb="20" eb="21">
      <t>チ</t>
    </rPh>
    <rPh sb="21" eb="22">
      <t>エン</t>
    </rPh>
    <phoneticPr fontId="2"/>
  </si>
  <si>
    <r>
      <rPr>
        <b/>
        <sz val="10"/>
        <color theme="1"/>
        <rFont val="ＭＳ 明朝"/>
        <family val="1"/>
        <charset val="128"/>
      </rPr>
      <t>（５）助成金対象経費（申請を予定している経費に○を付けてください）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</si>
  <si>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b/>
        <sz val="10"/>
        <color theme="1"/>
        <rFont val="ＭＳ 明朝"/>
        <family val="1"/>
        <charset val="128"/>
      </rPr>
      <t>（６）事業実施期間及び期の設定</t>
    </r>
    <rPh sb="3" eb="5">
      <t>ジギョウ</t>
    </rPh>
    <rPh sb="5" eb="7">
      <t>ジッシ</t>
    </rPh>
    <rPh sb="7" eb="9">
      <t>キカン</t>
    </rPh>
    <rPh sb="9" eb="10">
      <t>オヨ</t>
    </rPh>
    <rPh sb="11" eb="12">
      <t>キ</t>
    </rPh>
    <rPh sb="13" eb="15">
      <t>セッテイ</t>
    </rPh>
    <phoneticPr fontId="2"/>
  </si>
  <si>
    <r>
      <rPr>
        <b/>
        <sz val="10"/>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</si>
  <si>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b/>
        <sz val="11"/>
        <color theme="1"/>
        <rFont val="Arial"/>
        <family val="2"/>
      </rPr>
      <t xml:space="preserve">2. </t>
    </r>
    <r>
      <rPr>
        <b/>
        <sz val="11"/>
        <color theme="1"/>
        <rFont val="游ゴシック"/>
        <family val="3"/>
        <charset val="128"/>
        <scheme val="minor"/>
      </rPr>
      <t>申請者情報</t>
    </r>
    <rPh sb="3" eb="6">
      <t>シンセイシャ</t>
    </rPh>
    <rPh sb="6" eb="8">
      <t>ジョウホウ</t>
    </rPh>
    <phoneticPr fontId="2"/>
  </si>
  <si>
    <r>
      <rPr>
        <b/>
        <sz val="10"/>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</si>
  <si>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b/>
        <sz val="10"/>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</si>
  <si>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b/>
        <sz val="10"/>
        <color theme="1"/>
        <rFont val="ＭＳ 明朝"/>
        <family val="1"/>
        <charset val="128"/>
      </rPr>
      <t>（１）主たる開発を担う都内ものづくり企業（貴社の情報をご記入ください）</t>
    </r>
    <rPh sb="3" eb="4">
      <t>シュ</t>
    </rPh>
    <rPh sb="6" eb="8">
      <t>カイハツ</t>
    </rPh>
    <rPh sb="9" eb="10">
      <t>ニナ</t>
    </rPh>
    <rPh sb="11" eb="13">
      <t>トナイ</t>
    </rPh>
    <rPh sb="18" eb="20">
      <t>キギョウジョセイキン</t>
    </rPh>
    <rPh sb="21" eb="23">
      <t>キシャ</t>
    </rPh>
    <rPh sb="24" eb="26">
      <t>ジョウホウ</t>
    </rPh>
    <rPh sb="28" eb="30">
      <t>キニュウ</t>
    </rPh>
    <phoneticPr fontId="2"/>
  </si>
  <si>
    <r>
      <rPr>
        <b/>
        <sz val="11"/>
        <color theme="1"/>
        <rFont val="Arial"/>
        <family val="2"/>
      </rPr>
      <t xml:space="preserve">3. </t>
    </r>
    <r>
      <rPr>
        <b/>
        <sz val="11"/>
        <color theme="1"/>
        <rFont val="游ゴシック"/>
        <family val="3"/>
        <charset val="128"/>
        <scheme val="minor"/>
      </rPr>
      <t>連携体構成企業</t>
    </r>
    <rPh sb="3" eb="5">
      <t>レンケイ</t>
    </rPh>
    <rPh sb="5" eb="6">
      <t>タイ</t>
    </rPh>
    <rPh sb="6" eb="8">
      <t>コウセイ</t>
    </rPh>
    <rPh sb="8" eb="10">
      <t>キギョウ</t>
    </rPh>
    <phoneticPr fontId="2"/>
  </si>
  <si>
    <r>
      <rPr>
        <b/>
        <sz val="10"/>
        <color theme="1"/>
        <rFont val="ＭＳ 明朝"/>
        <family val="1"/>
        <charset val="128"/>
      </rPr>
      <t>（２）販路開拓を担う医療機器製販企業（連携相手の情報をご記入ください）</t>
    </r>
    <rPh sb="19" eb="21">
      <t>レンケイ</t>
    </rPh>
    <rPh sb="21" eb="23">
      <t>アイテ</t>
    </rPh>
    <rPh sb="24" eb="26">
      <t>ジョウホウ</t>
    </rPh>
    <rPh sb="28" eb="30">
      <t>キニュウ</t>
    </rPh>
    <phoneticPr fontId="2"/>
  </si>
  <si>
    <r>
      <rPr>
        <b/>
        <sz val="11"/>
        <rFont val="Arial"/>
        <family val="2"/>
      </rPr>
      <t xml:space="preserve">4. </t>
    </r>
    <r>
      <rPr>
        <b/>
        <sz val="11"/>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</si>
  <si>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11"/>
        <rFont val="Arial"/>
        <family val="2"/>
      </rPr>
      <t>5.</t>
    </r>
    <r>
      <rPr>
        <b/>
        <sz val="11"/>
        <rFont val="游ゴシック"/>
        <family val="3"/>
        <charset val="128"/>
        <scheme val="minor"/>
      </rPr>
      <t xml:space="preserve"> 開発ニーズの確認</t>
    </r>
    <rPh sb="3" eb="5">
      <t>カイハツ</t>
    </rPh>
    <rPh sb="9" eb="11">
      <t>カクニン</t>
    </rPh>
    <phoneticPr fontId="2"/>
  </si>
  <si>
    <r>
      <rPr>
        <b/>
        <sz val="10"/>
        <rFont val="ＭＳ 明朝"/>
        <family val="1"/>
        <charset val="128"/>
      </rPr>
      <t>（１）臨床ニーズの確認</t>
    </r>
    <rPh sb="3" eb="5">
      <t>リンショウ</t>
    </rPh>
    <rPh sb="9" eb="11">
      <t>カクニン</t>
    </rPh>
    <phoneticPr fontId="2"/>
  </si>
  <si>
    <r>
      <rPr>
        <b/>
        <sz val="10"/>
        <rFont val="ＭＳ 明朝"/>
        <family val="1"/>
        <charset val="128"/>
      </rPr>
      <t>（１）先行技術調査</t>
    </r>
    <rPh sb="3" eb="5">
      <t>センコウ</t>
    </rPh>
    <rPh sb="5" eb="7">
      <t>ギジュツ</t>
    </rPh>
    <rPh sb="7" eb="9">
      <t>チョウサ</t>
    </rPh>
    <phoneticPr fontId="2"/>
  </si>
  <si>
    <r>
      <rPr>
        <b/>
        <sz val="11"/>
        <rFont val="Arial"/>
        <family val="2"/>
      </rPr>
      <t xml:space="preserve">6. </t>
    </r>
    <r>
      <rPr>
        <b/>
        <sz val="11"/>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</si>
  <si>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11"/>
        <rFont val="Arial"/>
        <family val="2"/>
      </rPr>
      <t xml:space="preserve">7. </t>
    </r>
    <r>
      <rPr>
        <b/>
        <sz val="11"/>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</si>
  <si>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11"/>
        <rFont val="Arial"/>
        <family val="2"/>
      </rPr>
      <t xml:space="preserve">9. </t>
    </r>
    <r>
      <rPr>
        <b/>
        <sz val="11"/>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</si>
  <si>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rPr>
        <b/>
        <sz val="11"/>
        <rFont val="Arial"/>
        <family val="2"/>
      </rPr>
      <t xml:space="preserve">8. </t>
    </r>
    <r>
      <rPr>
        <b/>
        <sz val="11"/>
        <rFont val="游ゴシック"/>
        <family val="3"/>
        <charset val="128"/>
        <scheme val="minor"/>
      </rPr>
      <t>事業化に向けた検討事項【申請時に記入：申請までにご検討ください】</t>
    </r>
    <rPh sb="3" eb="6">
      <t>ジギョウカ</t>
    </rPh>
    <rPh sb="7" eb="8">
      <t>ム</t>
    </rPh>
    <rPh sb="10" eb="12">
      <t>ケントウ</t>
    </rPh>
    <rPh sb="12" eb="14">
      <t>ジコウ</t>
    </rPh>
    <rPh sb="15" eb="17">
      <t>シンセイ</t>
    </rPh>
    <rPh sb="17" eb="18">
      <t>ジ</t>
    </rPh>
    <rPh sb="19" eb="21">
      <t>キニュウ</t>
    </rPh>
    <rPh sb="22" eb="24">
      <t>シンセイ</t>
    </rPh>
    <rPh sb="28" eb="30">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</si>
</sst>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sz val="8"/>
      <color theme="0" tint="-0.499984740745262"/>
      <name val="ＭＳ ゴシック"/>
      <family val="3"/>
      <charset val="128"/>
    </font>
    <font>
      <sz val="8.5"/>
      <name val="ＭＳ 明朝"/>
      <family val="1"/>
      <charset val="128"/>
    </font>
    <font>
      <sz val="8.5"/>
      <color theme="1"/>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8.5"/>
      <name val="Times New Roman"/>
      <family val="1"/>
    </font>
    <font>
      <sz val="8.5"/>
      <color theme="1"/>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0" tint="-0.14999847407452621"/>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8"/>
      <color theme="9" tint="-0.499984740745262"/>
      <name val="Times New Roman"/>
      <family val="1"/>
    </font>
    <font>
      <sz val="7"/>
      <name val="Times New Roman"/>
      <family val="1"/>
    </font>
    <font>
      <sz val="8"/>
      <color theme="0"/>
      <name val="Times New Roman"/>
      <family val="1"/>
    </font>
    <font>
      <sz val="7"/>
      <color theme="5"/>
      <name val="Times New Roman"/>
      <family val="1"/>
    </font>
    <font>
      <sz val="10.5"/>
      <color rgb="FFFF0000"/>
      <name val="Times New Roman"/>
      <family val="1"/>
    </font>
    <font>
      <sz val="9"/>
      <color theme="1" tint="0.34998626667073579"/>
      <name val="Times New Roman"/>
      <family val="1"/>
    </font>
    <font>
      <b/>
      <sz val="10.5"/>
      <name val="Times New Roman"/>
      <family val="1"/>
    </font>
    <font>
      <sz val="10.5"/>
      <name val="Times New Roman"/>
      <family val="1"/>
    </font>
    <font>
      <sz val="12"/>
      <color theme="1"/>
      <name val="Arial"/>
      <family val="2"/>
    </font>
    <font>
      <sz val="9"/>
      <color rgb="FF000000"/>
      <name val="Meiryo UI"/>
      <family val="3"/>
      <charset val="128"/>
    </font>
    <font>
      <b/>
      <sz val="9"/>
      <name val="ＭＳ Ｐ明朝"/>
      <family val="1"/>
      <charset val="128"/>
    </font>
    <font>
      <sz val="11"/>
      <name val="游ゴシック"/>
      <family val="2"/>
      <charset val="128"/>
      <scheme val="minor"/>
    </font>
    <font>
      <sz val="9"/>
      <name val="ＭＳ Ｐ明朝"/>
      <family val="1"/>
      <charset val="128"/>
    </font>
    <font>
      <sz val="9"/>
      <name val="游ゴシック"/>
      <family val="2"/>
      <charset val="128"/>
      <scheme val="minor"/>
    </font>
    <font>
      <sz val="9"/>
      <color theme="1"/>
      <name val="ＭＳ Ｐ明朝"/>
      <family val="1"/>
      <charset val="128"/>
    </font>
    <font>
      <sz val="7.7"/>
      <color theme="0" tint="-0.499984740745262"/>
      <name val="Times New Roman"/>
      <family val="1"/>
    </font>
    <font>
      <sz val="7.7"/>
      <color theme="0" tint="-0.499984740745262"/>
      <name val="ＭＳ ゴシック"/>
      <family val="3"/>
      <charset val="128"/>
    </font>
    <font>
      <sz val="12"/>
      <color theme="1"/>
      <name val="BIZ UDPゴシック"/>
      <family val="3"/>
      <charset val="128"/>
    </font>
    <font>
      <sz val="10.5"/>
      <color theme="1"/>
      <name val="BIZ UDゴシック"/>
      <family val="3"/>
      <charset val="128"/>
    </font>
    <font>
      <sz val="10.5"/>
      <color theme="1"/>
      <name val="BIZ UDPゴシック"/>
      <family val="3"/>
      <charset val="128"/>
    </font>
    <font>
      <sz val="11"/>
      <color theme="10"/>
      <name val="游ゴシック"/>
      <family val="2"/>
      <charset val="128"/>
      <scheme val="minor"/>
    </font>
    <font>
      <sz val="11"/>
      <color theme="1"/>
      <name val="BIZ UDPゴシック"/>
      <family val="3"/>
      <charset val="128"/>
    </font>
    <font>
      <b/>
      <sz val="11"/>
      <color theme="1"/>
      <name val="游ゴシック"/>
      <family val="3"/>
      <charset val="128"/>
      <scheme val="minor"/>
    </font>
    <font>
      <b/>
      <sz val="10"/>
      <color theme="1"/>
      <name val="Times New Roman"/>
      <family val="1"/>
    </font>
    <font>
      <b/>
      <sz val="10"/>
      <color theme="1"/>
      <name val="ＭＳ 明朝"/>
      <family val="1"/>
      <charset val="128"/>
    </font>
    <font>
      <b/>
      <sz val="10"/>
      <name val="Times New Roman"/>
      <family val="1"/>
    </font>
    <font>
      <b/>
      <sz val="10"/>
      <name val="ＭＳ 明朝"/>
      <family val="1"/>
      <charset val="128"/>
    </font>
    <font>
      <b/>
      <sz val="11"/>
      <color theme="1"/>
      <name val="Arial"/>
      <family val="2"/>
    </font>
    <font>
      <b/>
      <sz val="11"/>
      <name val="Times New Roman"/>
      <family val="1"/>
    </font>
    <font>
      <b/>
      <sz val="11"/>
      <name val="Arial"/>
      <family val="2"/>
    </font>
    <font>
      <b/>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CCFFCC"/>
        <bgColor indexed="64"/>
      </patternFill>
    </fill>
  </fills>
  <borders count="37">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cellStyleXfs>
  <cellXfs count="31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18" fillId="2" borderId="0" xfId="0" applyFont="1" applyFill="1" applyBorder="1" applyProtection="1">
      <alignment vertical="center"/>
    </xf>
    <xf numFmtId="0" fontId="22" fillId="2" borderId="0" xfId="0" applyFont="1" applyFill="1" applyBorder="1" applyProtection="1">
      <alignment vertical="center"/>
    </xf>
    <xf numFmtId="0" fontId="22" fillId="2" borderId="9" xfId="0" applyFont="1" applyFill="1" applyBorder="1" applyProtection="1">
      <alignment vertical="center"/>
    </xf>
    <xf numFmtId="0" fontId="31" fillId="2" borderId="0" xfId="0" applyFont="1" applyFill="1" applyBorder="1" applyProtection="1">
      <alignment vertical="center"/>
    </xf>
    <xf numFmtId="0" fontId="28" fillId="2" borderId="0" xfId="0" applyFont="1" applyFill="1" applyBorder="1" applyProtection="1">
      <alignment vertical="center"/>
    </xf>
    <xf numFmtId="0" fontId="32" fillId="2" borderId="0" xfId="0" applyFont="1" applyFill="1" applyBorder="1" applyAlignment="1" applyProtection="1">
      <alignment vertical="center"/>
    </xf>
    <xf numFmtId="0" fontId="2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35" fillId="2" borderId="0" xfId="0" applyFont="1" applyFill="1" applyBorder="1" applyAlignment="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2" fillId="2" borderId="0" xfId="0" applyFont="1" applyFill="1" applyBorder="1" applyAlignment="1" applyProtection="1">
      <alignment vertical="center"/>
    </xf>
    <xf numFmtId="0" fontId="32" fillId="2" borderId="0" xfId="0" applyFont="1" applyFill="1" applyBorder="1" applyAlignment="1" applyProtection="1">
      <alignment vertical="center" shrinkToFit="1"/>
    </xf>
    <xf numFmtId="0" fontId="23" fillId="0" borderId="0" xfId="0" applyFont="1" applyFill="1" applyBorder="1" applyAlignment="1" applyProtection="1">
      <alignment vertical="center"/>
    </xf>
    <xf numFmtId="0" fontId="27" fillId="2" borderId="0" xfId="0" applyFont="1" applyFill="1" applyBorder="1" applyAlignment="1" applyProtection="1">
      <alignment vertical="center" shrinkToFit="1"/>
    </xf>
    <xf numFmtId="0" fontId="22" fillId="2" borderId="0" xfId="0" applyFont="1" applyFill="1" applyBorder="1" applyAlignment="1" applyProtection="1">
      <alignment vertical="center" shrinkToFit="1"/>
    </xf>
    <xf numFmtId="0" fontId="22" fillId="2" borderId="0" xfId="0" applyFont="1" applyFill="1" applyBorder="1" applyAlignment="1" applyProtection="1">
      <alignment vertical="center" wrapText="1" shrinkToFit="1"/>
    </xf>
    <xf numFmtId="0" fontId="39" fillId="2" borderId="0" xfId="0" applyFont="1" applyFill="1" applyBorder="1" applyAlignment="1" applyProtection="1">
      <alignment horizontal="center" vertical="center"/>
    </xf>
    <xf numFmtId="0" fontId="41" fillId="2" borderId="0" xfId="0" applyFont="1" applyFill="1" applyBorder="1" applyProtection="1">
      <alignment vertical="center"/>
    </xf>
    <xf numFmtId="0" fontId="43" fillId="2" borderId="0" xfId="0" applyFont="1" applyFill="1" applyBorder="1" applyAlignment="1" applyProtection="1">
      <alignment horizontal="left" vertical="center"/>
    </xf>
    <xf numFmtId="0" fontId="45" fillId="2" borderId="0" xfId="0" applyFont="1" applyFill="1" applyBorder="1" applyAlignment="1" applyProtection="1">
      <alignment vertical="center"/>
    </xf>
    <xf numFmtId="0" fontId="23" fillId="2" borderId="9" xfId="0" applyFont="1" applyFill="1" applyBorder="1" applyAlignment="1" applyProtection="1">
      <alignment vertical="center"/>
    </xf>
    <xf numFmtId="0" fontId="42" fillId="2" borderId="0" xfId="0" applyFont="1" applyFill="1" applyBorder="1" applyAlignment="1" applyProtection="1">
      <alignment vertical="center"/>
    </xf>
    <xf numFmtId="0" fontId="47" fillId="2" borderId="0" xfId="0" applyNumberFormat="1" applyFont="1" applyFill="1" applyBorder="1" applyProtection="1">
      <alignment vertical="center"/>
    </xf>
    <xf numFmtId="0" fontId="31" fillId="2" borderId="0" xfId="0" applyNumberFormat="1" applyFont="1" applyFill="1" applyBorder="1" applyProtection="1">
      <alignment vertical="center"/>
    </xf>
    <xf numFmtId="0" fontId="41" fillId="2" borderId="0" xfId="0" applyNumberFormat="1" applyFont="1" applyFill="1" applyBorder="1" applyProtection="1">
      <alignment vertical="center"/>
    </xf>
    <xf numFmtId="0" fontId="22" fillId="2" borderId="11" xfId="0" applyFont="1" applyFill="1" applyBorder="1" applyAlignment="1" applyProtection="1">
      <alignment horizontal="left" vertical="center" wrapText="1"/>
    </xf>
    <xf numFmtId="0" fontId="49" fillId="2" borderId="0" xfId="0" applyFont="1" applyFill="1" applyBorder="1" applyAlignment="1" applyProtection="1">
      <alignment vertical="center"/>
    </xf>
    <xf numFmtId="0" fontId="23" fillId="2" borderId="0" xfId="0" applyFont="1" applyFill="1" applyBorder="1" applyAlignment="1" applyProtection="1">
      <alignment horizontal="center" vertical="center" wrapText="1"/>
    </xf>
    <xf numFmtId="0" fontId="22" fillId="2" borderId="0" xfId="0" applyFont="1" applyFill="1" applyBorder="1" applyAlignment="1" applyProtection="1"/>
    <xf numFmtId="0" fontId="51" fillId="2" borderId="0" xfId="0" applyFont="1" applyFill="1" applyBorder="1" applyAlignment="1" applyProtection="1">
      <alignment vertical="center"/>
    </xf>
    <xf numFmtId="0" fontId="33" fillId="2" borderId="0" xfId="0" applyFont="1" applyFill="1" applyBorder="1" applyAlignment="1" applyProtection="1">
      <alignment vertical="center"/>
    </xf>
    <xf numFmtId="0" fontId="52" fillId="2" borderId="0" xfId="0" applyFont="1" applyFill="1" applyBorder="1" applyProtection="1">
      <alignment vertical="center"/>
    </xf>
    <xf numFmtId="0" fontId="28" fillId="2" borderId="0" xfId="0" applyFont="1" applyFill="1" applyBorder="1" applyAlignment="1" applyProtection="1">
      <alignment horizontal="right"/>
    </xf>
    <xf numFmtId="0" fontId="52" fillId="2" borderId="0" xfId="0" applyFont="1" applyFill="1" applyBorder="1" applyAlignment="1" applyProtection="1">
      <alignment vertical="center"/>
    </xf>
    <xf numFmtId="0" fontId="33" fillId="2" borderId="0" xfId="0" applyFont="1" applyFill="1" applyBorder="1" applyAlignment="1" applyProtection="1">
      <alignment horizontal="left" vertical="center"/>
    </xf>
    <xf numFmtId="0" fontId="52" fillId="2" borderId="0" xfId="0" applyFont="1" applyFill="1" applyAlignment="1" applyProtection="1">
      <alignment vertical="center"/>
    </xf>
    <xf numFmtId="0" fontId="28" fillId="2" borderId="0" xfId="0" applyFont="1" applyFill="1" applyBorder="1" applyAlignment="1" applyProtection="1"/>
    <xf numFmtId="0" fontId="18" fillId="2" borderId="0" xfId="0" applyFont="1" applyFill="1" applyBorder="1" applyAlignment="1" applyProtection="1">
      <alignment vertical="center"/>
    </xf>
    <xf numFmtId="0" fontId="18" fillId="2" borderId="0" xfId="0" applyFont="1" applyFill="1" applyAlignment="1" applyProtection="1">
      <alignment vertical="center"/>
    </xf>
    <xf numFmtId="0" fontId="28" fillId="2" borderId="0" xfId="0" applyFont="1" applyFill="1" applyBorder="1" applyAlignment="1" applyProtection="1">
      <alignment vertical="center"/>
    </xf>
    <xf numFmtId="0" fontId="33" fillId="2" borderId="0" xfId="0" applyFont="1" applyFill="1" applyBorder="1" applyAlignment="1" applyProtection="1">
      <alignment horizontal="left" vertical="center"/>
    </xf>
    <xf numFmtId="0" fontId="27" fillId="2" borderId="9"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55" fillId="2" borderId="0" xfId="0" applyFont="1" applyFill="1" applyBorder="1" applyAlignment="1" applyProtection="1">
      <alignment horizontal="left" vertical="center"/>
    </xf>
    <xf numFmtId="0" fontId="28" fillId="2" borderId="0" xfId="0" applyFont="1" applyFill="1" applyBorder="1" applyAlignment="1" applyProtection="1">
      <alignment horizontal="left" vertical="center"/>
      <protection locked="0"/>
    </xf>
    <xf numFmtId="0" fontId="57" fillId="2" borderId="0" xfId="0" applyFont="1" applyFill="1" applyBorder="1" applyAlignment="1" applyProtection="1">
      <alignment horizontal="left" vertical="center"/>
      <protection locked="0"/>
    </xf>
    <xf numFmtId="0" fontId="62" fillId="0" borderId="0" xfId="0" applyFont="1" applyAlignment="1">
      <alignment horizontal="left" vertical="center"/>
    </xf>
    <xf numFmtId="0" fontId="0" fillId="0" borderId="0" xfId="0" applyBorder="1">
      <alignment vertical="center"/>
    </xf>
    <xf numFmtId="0" fontId="62" fillId="0" borderId="0" xfId="0" applyFont="1" applyBorder="1" applyAlignment="1">
      <alignment horizontal="left" vertical="center"/>
    </xf>
    <xf numFmtId="0" fontId="63" fillId="0" borderId="0" xfId="0" applyFont="1" applyAlignment="1">
      <alignment horizontal="left" vertical="center" indent="1"/>
    </xf>
    <xf numFmtId="0" fontId="63" fillId="0" borderId="0" xfId="0" applyFont="1" applyAlignment="1">
      <alignment horizontal="left" vertical="center"/>
    </xf>
    <xf numFmtId="0" fontId="64" fillId="0" borderId="0" xfId="0" applyFont="1" applyAlignment="1">
      <alignment horizontal="left" vertical="center" indent="1"/>
    </xf>
    <xf numFmtId="0" fontId="63" fillId="0" borderId="0" xfId="0" applyFont="1" applyBorder="1" applyAlignment="1">
      <alignment horizontal="left" vertical="center" indent="1"/>
    </xf>
    <xf numFmtId="0" fontId="0" fillId="0" borderId="0" xfId="0" applyBorder="1"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65" fillId="0" borderId="0" xfId="2" applyFont="1" applyAlignment="1">
      <alignment horizontal="left" vertical="center"/>
    </xf>
    <xf numFmtId="0" fontId="0" fillId="0" borderId="0" xfId="0" applyBorder="1" applyAlignment="1">
      <alignment horizontal="left" vertical="center" wrapText="1"/>
    </xf>
    <xf numFmtId="0" fontId="66" fillId="0" borderId="0" xfId="0" applyFont="1" applyBorder="1" applyAlignment="1">
      <alignment vertical="center" wrapText="1"/>
    </xf>
    <xf numFmtId="0" fontId="63" fillId="0" borderId="0" xfId="0" applyFont="1" applyAlignment="1">
      <alignment horizontal="left" vertical="center" indent="4"/>
    </xf>
    <xf numFmtId="0" fontId="66" fillId="0" borderId="0" xfId="0" applyFont="1" applyBorder="1" applyAlignment="1">
      <alignment horizontal="left" vertical="center"/>
    </xf>
    <xf numFmtId="0" fontId="73" fillId="2" borderId="0" xfId="0" applyFont="1" applyFill="1" applyBorder="1" applyAlignment="1" applyProtection="1">
      <alignment vertical="center"/>
    </xf>
    <xf numFmtId="0" fontId="73"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2" fillId="4" borderId="17" xfId="0" applyFont="1" applyFill="1" applyBorder="1" applyAlignment="1" applyProtection="1">
      <alignment horizontal="left" vertical="center" shrinkToFit="1"/>
      <protection locked="0"/>
    </xf>
    <xf numFmtId="0" fontId="22" fillId="4" borderId="11" xfId="0" applyFont="1" applyFill="1" applyBorder="1" applyAlignment="1" applyProtection="1">
      <alignment horizontal="left" vertical="center" shrinkToFit="1"/>
      <protection locked="0"/>
    </xf>
    <xf numFmtId="49" fontId="22" fillId="4" borderId="11" xfId="0" applyNumberFormat="1" applyFont="1" applyFill="1" applyBorder="1" applyAlignment="1" applyProtection="1">
      <alignment horizontal="center" vertical="center" shrinkToFit="1"/>
      <protection locked="0"/>
    </xf>
    <xf numFmtId="49" fontId="22" fillId="4" borderId="6" xfId="0" applyNumberFormat="1" applyFont="1" applyFill="1" applyBorder="1" applyAlignment="1" applyProtection="1">
      <alignment horizontal="center" vertical="center" shrinkToFit="1"/>
      <protection locked="0"/>
    </xf>
    <xf numFmtId="0" fontId="22" fillId="2" borderId="11" xfId="0" applyFont="1" applyFill="1" applyBorder="1" applyAlignment="1" applyProtection="1">
      <alignment vertical="center" wrapText="1"/>
    </xf>
    <xf numFmtId="0" fontId="22" fillId="4" borderId="11" xfId="0" applyNumberFormat="1" applyFont="1" applyFill="1" applyBorder="1" applyAlignment="1" applyProtection="1">
      <alignment horizontal="center" vertical="center" shrinkToFit="1"/>
      <protection locked="0"/>
    </xf>
    <xf numFmtId="0" fontId="22" fillId="4" borderId="17" xfId="0" applyFont="1" applyFill="1" applyBorder="1" applyAlignment="1" applyProtection="1">
      <alignment horizontal="left" vertical="center" wrapText="1"/>
      <protection locked="0"/>
    </xf>
    <xf numFmtId="0" fontId="22" fillId="4" borderId="11" xfId="0" applyFont="1" applyFill="1" applyBorder="1" applyAlignment="1" applyProtection="1">
      <alignment horizontal="left" vertical="center" wrapText="1"/>
      <protection locked="0"/>
    </xf>
    <xf numFmtId="0" fontId="18" fillId="4" borderId="17" xfId="0" applyFont="1" applyFill="1" applyBorder="1" applyAlignment="1" applyProtection="1">
      <alignment horizontal="left" vertical="center" wrapText="1" shrinkToFit="1"/>
      <protection locked="0"/>
    </xf>
    <xf numFmtId="0" fontId="18" fillId="4" borderId="11" xfId="0" applyFont="1" applyFill="1" applyBorder="1" applyAlignment="1" applyProtection="1">
      <alignment horizontal="left" vertical="center" wrapText="1" shrinkToFit="1"/>
      <protection locked="0"/>
    </xf>
    <xf numFmtId="0" fontId="25" fillId="0" borderId="11" xfId="0" applyFont="1" applyFill="1" applyBorder="1" applyAlignment="1" applyProtection="1">
      <alignment horizontal="center" vertical="center" wrapText="1"/>
    </xf>
    <xf numFmtId="0" fontId="25" fillId="0" borderId="11"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38" fontId="18" fillId="2" borderId="17" xfId="1" applyFont="1" applyFill="1" applyBorder="1" applyAlignment="1" applyProtection="1">
      <alignment horizontal="right" vertical="center" shrinkToFit="1"/>
    </xf>
    <xf numFmtId="38" fontId="18" fillId="2" borderId="11" xfId="1" applyFont="1" applyFill="1" applyBorder="1" applyAlignment="1" applyProtection="1">
      <alignment horizontal="right" vertical="center" shrinkToFit="1"/>
    </xf>
    <xf numFmtId="38" fontId="18" fillId="2" borderId="21" xfId="1" applyFont="1" applyFill="1" applyBorder="1" applyAlignment="1" applyProtection="1">
      <alignment horizontal="right" vertical="center" shrinkToFit="1"/>
    </xf>
    <xf numFmtId="49" fontId="18" fillId="0" borderId="8" xfId="0" applyNumberFormat="1" applyFont="1" applyFill="1" applyBorder="1" applyAlignment="1" applyProtection="1">
      <alignment horizontal="center" vertical="center"/>
    </xf>
    <xf numFmtId="49" fontId="18" fillId="0" borderId="11" xfId="0"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center" shrinkToFit="1"/>
    </xf>
    <xf numFmtId="0" fontId="27" fillId="2" borderId="0" xfId="0" applyNumberFormat="1" applyFont="1" applyFill="1" applyBorder="1" applyAlignment="1" applyProtection="1">
      <alignment horizontal="left" vertical="center" wrapText="1" shrinkToFit="1"/>
    </xf>
    <xf numFmtId="38" fontId="22" fillId="4" borderId="17" xfId="1" applyFont="1" applyFill="1" applyBorder="1" applyAlignment="1" applyProtection="1">
      <alignment horizontal="center" vertical="center" shrinkToFit="1"/>
      <protection locked="0"/>
    </xf>
    <xf numFmtId="38" fontId="22" fillId="4" borderId="11" xfId="1" applyFont="1" applyFill="1" applyBorder="1" applyAlignment="1" applyProtection="1">
      <alignment horizontal="center" vertical="center" shrinkToFit="1"/>
      <protection locked="0"/>
    </xf>
    <xf numFmtId="38" fontId="22" fillId="4" borderId="21" xfId="1" applyFont="1" applyFill="1" applyBorder="1" applyAlignment="1" applyProtection="1">
      <alignment horizontal="center" vertical="center" shrinkToFit="1"/>
      <protection locked="0"/>
    </xf>
    <xf numFmtId="38" fontId="22" fillId="2" borderId="11" xfId="1" applyFont="1" applyFill="1" applyBorder="1" applyAlignment="1" applyProtection="1">
      <alignment horizontal="right" vertical="center" shrinkToFit="1"/>
    </xf>
    <xf numFmtId="0" fontId="28" fillId="2" borderId="11" xfId="0" applyFont="1" applyFill="1" applyBorder="1" applyAlignment="1" applyProtection="1">
      <alignment horizontal="center" vertical="center" shrinkToFit="1"/>
    </xf>
    <xf numFmtId="0" fontId="28" fillId="2" borderId="6" xfId="0" applyFont="1" applyFill="1" applyBorder="1" applyAlignment="1" applyProtection="1">
      <alignment horizontal="center" vertical="center" shrinkToFit="1"/>
    </xf>
    <xf numFmtId="0" fontId="28" fillId="2" borderId="8" xfId="0" applyFont="1" applyFill="1" applyBorder="1" applyAlignment="1" applyProtection="1">
      <alignment horizontal="center" vertical="center"/>
    </xf>
    <xf numFmtId="0" fontId="28" fillId="2" borderId="11" xfId="0" applyFont="1" applyFill="1" applyBorder="1" applyAlignment="1" applyProtection="1">
      <alignment horizontal="center" vertical="center"/>
    </xf>
    <xf numFmtId="0" fontId="22" fillId="2" borderId="11" xfId="0" applyFont="1" applyFill="1" applyBorder="1" applyAlignment="1" applyProtection="1">
      <alignment horizontal="center" vertical="center" shrinkToFit="1"/>
    </xf>
    <xf numFmtId="0" fontId="46" fillId="2" borderId="11" xfId="0" applyFont="1" applyFill="1" applyBorder="1" applyAlignment="1" applyProtection="1">
      <alignment horizontal="center" vertical="center" wrapText="1" shrinkToFit="1"/>
    </xf>
    <xf numFmtId="0" fontId="46" fillId="2" borderId="11" xfId="0" applyFont="1" applyFill="1" applyBorder="1" applyAlignment="1" applyProtection="1">
      <alignment horizontal="center" vertical="center" shrinkToFit="1"/>
    </xf>
    <xf numFmtId="0" fontId="46" fillId="2" borderId="6" xfId="0" applyFont="1" applyFill="1" applyBorder="1" applyAlignment="1" applyProtection="1">
      <alignment horizontal="center" vertical="center" shrinkToFit="1"/>
    </xf>
    <xf numFmtId="0" fontId="22" fillId="2" borderId="11" xfId="0" applyFont="1" applyFill="1" applyBorder="1" applyAlignment="1" applyProtection="1">
      <alignment horizontal="center" vertical="center" wrapText="1" shrinkToFit="1"/>
    </xf>
    <xf numFmtId="0" fontId="22" fillId="2" borderId="6" xfId="0" applyFont="1" applyFill="1" applyBorder="1" applyAlignment="1" applyProtection="1">
      <alignment horizontal="center" vertical="center" wrapText="1" shrinkToFit="1"/>
    </xf>
    <xf numFmtId="0" fontId="44" fillId="2" borderId="0"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xf>
    <xf numFmtId="0" fontId="48" fillId="2" borderId="0" xfId="0" applyFont="1" applyFill="1" applyBorder="1" applyAlignment="1" applyProtection="1">
      <alignment horizontal="left" vertical="center"/>
    </xf>
    <xf numFmtId="0" fontId="22" fillId="2" borderId="11" xfId="0" applyFont="1" applyFill="1" applyBorder="1" applyAlignment="1" applyProtection="1">
      <alignment horizontal="center" vertical="center"/>
    </xf>
    <xf numFmtId="0" fontId="50" fillId="2" borderId="11" xfId="0" applyFont="1" applyFill="1" applyBorder="1" applyAlignment="1" applyProtection="1">
      <alignment horizontal="left" vertical="center" shrinkToFit="1"/>
    </xf>
    <xf numFmtId="0" fontId="22" fillId="4" borderId="17" xfId="0" applyFont="1" applyFill="1" applyBorder="1" applyAlignment="1" applyProtection="1">
      <alignment horizontal="center" vertical="center" shrinkToFit="1"/>
      <protection locked="0"/>
    </xf>
    <xf numFmtId="0" fontId="22" fillId="4" borderId="11"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left" vertical="center" wrapText="1"/>
    </xf>
    <xf numFmtId="0" fontId="22" fillId="0" borderId="28"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4" borderId="29" xfId="0" applyFont="1" applyFill="1" applyBorder="1" applyAlignment="1" applyProtection="1">
      <alignment horizontal="center" vertical="center" wrapText="1"/>
      <protection locked="0"/>
    </xf>
    <xf numFmtId="0" fontId="22" fillId="4" borderId="20" xfId="0" applyFont="1" applyFill="1" applyBorder="1" applyAlignment="1" applyProtection="1">
      <alignment horizontal="center" vertical="center" wrapText="1"/>
      <protection locked="0"/>
    </xf>
    <xf numFmtId="0" fontId="22" fillId="0" borderId="21" xfId="0" applyFont="1" applyFill="1" applyBorder="1" applyAlignment="1">
      <alignment horizontal="center" vertical="center" shrinkToFit="1"/>
    </xf>
    <xf numFmtId="0" fontId="22" fillId="0" borderId="27" xfId="0" applyFont="1" applyFill="1" applyBorder="1" applyAlignment="1">
      <alignment horizontal="center" vertical="center" shrinkToFit="1"/>
    </xf>
    <xf numFmtId="0" fontId="22" fillId="0" borderId="27" xfId="0" applyFont="1" applyFill="1" applyBorder="1" applyAlignment="1" applyProtection="1">
      <alignment horizontal="right" vertical="center" shrinkToFit="1"/>
      <protection locked="0"/>
    </xf>
    <xf numFmtId="0" fontId="22" fillId="0" borderId="18" xfId="0" applyFont="1" applyFill="1" applyBorder="1" applyAlignment="1">
      <alignment horizontal="center" vertical="center" shrinkToFit="1"/>
    </xf>
    <xf numFmtId="0" fontId="22" fillId="0" borderId="27"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22" fillId="0" borderId="33" xfId="0" applyFont="1" applyFill="1" applyBorder="1" applyAlignment="1">
      <alignment horizontal="center" vertical="center" shrinkToFit="1"/>
    </xf>
    <xf numFmtId="49" fontId="22" fillId="0" borderId="27" xfId="0" applyNumberFormat="1" applyFont="1" applyFill="1" applyBorder="1" applyAlignment="1" applyProtection="1">
      <alignment horizontal="center" vertical="center" shrinkToFit="1"/>
      <protection locked="0"/>
    </xf>
    <xf numFmtId="49" fontId="22" fillId="0" borderId="17" xfId="0" applyNumberFormat="1" applyFont="1" applyFill="1" applyBorder="1" applyAlignment="1" applyProtection="1">
      <alignment horizontal="center" vertical="center" shrinkToFit="1"/>
      <protection locked="0"/>
    </xf>
    <xf numFmtId="0" fontId="22" fillId="0" borderId="30"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31" xfId="0" applyFont="1" applyFill="1" applyBorder="1" applyAlignment="1" applyProtection="1">
      <alignment horizontal="center" vertical="center" wrapText="1"/>
      <protection locked="0"/>
    </xf>
    <xf numFmtId="0" fontId="22" fillId="0" borderId="32" xfId="0" applyFont="1" applyFill="1" applyBorder="1" applyAlignment="1" applyProtection="1">
      <alignment horizontal="center" vertical="center" wrapText="1"/>
      <protection locked="0"/>
    </xf>
    <xf numFmtId="0" fontId="42" fillId="2" borderId="0" xfId="0" applyFont="1" applyFill="1" applyBorder="1" applyAlignment="1" applyProtection="1">
      <alignment horizontal="left" vertical="center"/>
    </xf>
    <xf numFmtId="0" fontId="44" fillId="2" borderId="10" xfId="0" applyFont="1" applyFill="1" applyBorder="1" applyAlignment="1" applyProtection="1">
      <alignment horizontal="left" vertical="center" shrinkToFit="1"/>
    </xf>
    <xf numFmtId="0" fontId="44" fillId="2" borderId="16" xfId="0" applyFont="1" applyFill="1" applyBorder="1" applyAlignment="1" applyProtection="1">
      <alignment horizontal="left" vertical="center" shrinkToFit="1"/>
    </xf>
    <xf numFmtId="0" fontId="44" fillId="2" borderId="9" xfId="0" applyFont="1" applyFill="1" applyBorder="1" applyAlignment="1" applyProtection="1">
      <alignment horizontal="left" vertical="center" shrinkToFit="1"/>
    </xf>
    <xf numFmtId="0" fontId="27" fillId="2" borderId="10" xfId="0" applyFont="1" applyFill="1" applyBorder="1" applyAlignment="1" applyProtection="1">
      <alignment horizontal="left" vertical="center" shrinkToFit="1"/>
    </xf>
    <xf numFmtId="0" fontId="27" fillId="2" borderId="16" xfId="0" applyFont="1" applyFill="1" applyBorder="1" applyAlignment="1" applyProtection="1">
      <alignment horizontal="left" vertical="center" shrinkToFit="1"/>
    </xf>
    <xf numFmtId="0" fontId="27" fillId="2" borderId="9" xfId="0" applyFont="1" applyFill="1" applyBorder="1" applyAlignment="1" applyProtection="1">
      <alignment horizontal="left" vertical="center" shrinkToFit="1"/>
    </xf>
    <xf numFmtId="0" fontId="27" fillId="2" borderId="10" xfId="0" applyFont="1" applyFill="1" applyBorder="1" applyAlignment="1" applyProtection="1">
      <alignment horizontal="left" vertical="center"/>
    </xf>
    <xf numFmtId="0" fontId="27" fillId="2" borderId="16" xfId="0" applyFont="1" applyFill="1" applyBorder="1" applyAlignment="1" applyProtection="1">
      <alignment horizontal="left" vertical="center"/>
    </xf>
    <xf numFmtId="0" fontId="27" fillId="2" borderId="9" xfId="0" applyFont="1" applyFill="1" applyBorder="1" applyAlignment="1" applyProtection="1">
      <alignment horizontal="left" vertical="center"/>
    </xf>
    <xf numFmtId="0" fontId="46" fillId="2" borderId="11" xfId="0" applyFont="1" applyFill="1" applyBorder="1" applyAlignment="1" applyProtection="1">
      <alignment horizontal="center" vertical="center" wrapText="1"/>
    </xf>
    <xf numFmtId="0" fontId="46" fillId="2" borderId="11" xfId="0" applyFont="1" applyFill="1" applyBorder="1" applyAlignment="1" applyProtection="1">
      <alignment horizontal="center" vertical="center"/>
    </xf>
    <xf numFmtId="0" fontId="46" fillId="2" borderId="6" xfId="0" applyFont="1" applyFill="1" applyBorder="1" applyAlignment="1" applyProtection="1">
      <alignment horizontal="center" vertical="center"/>
    </xf>
    <xf numFmtId="49" fontId="46" fillId="2" borderId="11" xfId="0" applyNumberFormat="1" applyFont="1" applyFill="1" applyBorder="1" applyAlignment="1" applyProtection="1">
      <alignment horizontal="center" vertical="center" wrapText="1"/>
    </xf>
    <xf numFmtId="49" fontId="46" fillId="2" borderId="11" xfId="0" applyNumberFormat="1" applyFont="1" applyFill="1" applyBorder="1" applyAlignment="1" applyProtection="1">
      <alignment horizontal="center" vertical="center"/>
    </xf>
    <xf numFmtId="49" fontId="46" fillId="2" borderId="6" xfId="0" applyNumberFormat="1" applyFont="1" applyFill="1" applyBorder="1" applyAlignment="1" applyProtection="1">
      <alignment horizontal="center" vertical="center"/>
    </xf>
    <xf numFmtId="49" fontId="22" fillId="4" borderId="17" xfId="0" applyNumberFormat="1" applyFont="1" applyFill="1" applyBorder="1" applyAlignment="1" applyProtection="1">
      <alignment horizontal="center" vertical="center" shrinkToFit="1"/>
      <protection locked="0"/>
    </xf>
    <xf numFmtId="0" fontId="19" fillId="2" borderId="0" xfId="0" applyFont="1" applyFill="1" applyBorder="1" applyAlignment="1" applyProtection="1">
      <alignment horizontal="left" vertical="center"/>
    </xf>
    <xf numFmtId="49" fontId="50" fillId="2" borderId="11" xfId="2" applyNumberFormat="1" applyFont="1" applyFill="1" applyBorder="1" applyAlignment="1" applyProtection="1">
      <alignment horizontal="left" vertical="center" shrinkToFit="1"/>
    </xf>
    <xf numFmtId="49" fontId="50" fillId="2" borderId="11" xfId="0" applyNumberFormat="1" applyFont="1" applyFill="1" applyBorder="1" applyAlignment="1" applyProtection="1">
      <alignment horizontal="left" vertical="center" shrinkToFit="1"/>
    </xf>
    <xf numFmtId="0" fontId="68" fillId="2" borderId="0" xfId="0" applyFont="1" applyFill="1" applyBorder="1" applyAlignment="1" applyProtection="1">
      <alignment horizontal="center" vertical="center"/>
    </xf>
    <xf numFmtId="0" fontId="22" fillId="2" borderId="11" xfId="0" applyFont="1" applyFill="1" applyBorder="1" applyAlignment="1" applyProtection="1">
      <alignment horizontal="left" vertical="center" wrapText="1"/>
    </xf>
    <xf numFmtId="0" fontId="59" fillId="4" borderId="17" xfId="0" applyFont="1" applyFill="1" applyBorder="1" applyAlignment="1" applyProtection="1">
      <alignment horizontal="left" vertical="center" wrapText="1" shrinkToFit="1"/>
      <protection locked="0"/>
    </xf>
    <xf numFmtId="0" fontId="22" fillId="4" borderId="11" xfId="0" applyFont="1" applyFill="1" applyBorder="1" applyAlignment="1" applyProtection="1">
      <alignment horizontal="left" vertical="center" wrapText="1" shrinkToFit="1"/>
      <protection locked="0"/>
    </xf>
    <xf numFmtId="0" fontId="60" fillId="2" borderId="0" xfId="0" applyFont="1" applyFill="1" applyBorder="1" applyAlignment="1" applyProtection="1">
      <alignment horizontal="left" vertical="center"/>
    </xf>
    <xf numFmtId="0" fontId="41" fillId="2" borderId="0" xfId="0" applyFont="1" applyFill="1" applyBorder="1" applyAlignment="1" applyProtection="1">
      <alignment horizontal="left" vertical="center"/>
    </xf>
    <xf numFmtId="0" fontId="68" fillId="2" borderId="0" xfId="0" applyFont="1" applyFill="1" applyBorder="1" applyAlignment="1" applyProtection="1">
      <alignment horizontal="left" vertical="center"/>
    </xf>
    <xf numFmtId="0" fontId="39" fillId="2" borderId="0" xfId="0" applyFont="1" applyFill="1" applyBorder="1" applyAlignment="1" applyProtection="1">
      <alignment horizontal="center" vertical="center"/>
    </xf>
    <xf numFmtId="0" fontId="46" fillId="2" borderId="15" xfId="0" applyFont="1" applyFill="1" applyBorder="1" applyAlignment="1" applyProtection="1">
      <alignment horizontal="center" vertical="center" wrapText="1" shrinkToFit="1"/>
    </xf>
    <xf numFmtId="0" fontId="46" fillId="2" borderId="15" xfId="0" applyFont="1" applyFill="1" applyBorder="1" applyAlignment="1" applyProtection="1">
      <alignment horizontal="center" vertical="center" shrinkToFit="1"/>
    </xf>
    <xf numFmtId="0" fontId="8" fillId="4" borderId="19" xfId="0" applyFont="1" applyFill="1" applyBorder="1" applyAlignment="1" applyProtection="1">
      <alignment horizontal="center" vertical="center" shrinkToFit="1"/>
      <protection locked="0"/>
    </xf>
    <xf numFmtId="0" fontId="27" fillId="2" borderId="3" xfId="0" applyFont="1" applyFill="1" applyBorder="1" applyAlignment="1" applyProtection="1">
      <alignment horizontal="left" vertical="center" shrinkToFit="1"/>
    </xf>
    <xf numFmtId="0" fontId="27" fillId="2" borderId="15" xfId="0" applyFont="1" applyFill="1" applyBorder="1" applyAlignment="1" applyProtection="1">
      <alignment horizontal="left" vertical="center" shrinkToFit="1"/>
    </xf>
    <xf numFmtId="38" fontId="45" fillId="2" borderId="0" xfId="1" applyFont="1" applyFill="1" applyBorder="1" applyAlignment="1" applyProtection="1">
      <alignment horizontal="center" vertical="center" shrinkToFit="1"/>
    </xf>
    <xf numFmtId="0" fontId="22" fillId="2" borderId="21" xfId="0" applyFont="1" applyFill="1" applyBorder="1" applyAlignment="1" applyProtection="1">
      <alignment horizontal="center" vertical="center"/>
    </xf>
    <xf numFmtId="0" fontId="22" fillId="2" borderId="27" xfId="0" applyFont="1" applyFill="1" applyBorder="1" applyAlignment="1" applyProtection="1">
      <alignment horizontal="center" vertical="center"/>
    </xf>
    <xf numFmtId="38" fontId="38" fillId="2" borderId="27" xfId="1" applyFont="1" applyFill="1" applyBorder="1" applyAlignment="1" applyProtection="1">
      <alignment horizontal="right" vertical="center" shrinkToFit="1"/>
    </xf>
    <xf numFmtId="0" fontId="34" fillId="2" borderId="11" xfId="0" applyFont="1" applyFill="1" applyBorder="1" applyAlignment="1" applyProtection="1">
      <alignment horizontal="center" vertical="center" shrinkToFit="1"/>
    </xf>
    <xf numFmtId="0" fontId="34" fillId="2" borderId="6" xfId="0" applyFont="1" applyFill="1" applyBorder="1" applyAlignment="1" applyProtection="1">
      <alignment horizontal="center" vertical="center" shrinkToFit="1"/>
    </xf>
    <xf numFmtId="58" fontId="22" fillId="2" borderId="11" xfId="0" applyNumberFormat="1" applyFont="1" applyFill="1" applyBorder="1" applyAlignment="1" applyProtection="1">
      <alignment horizontal="center" vertical="center" shrinkToFit="1"/>
    </xf>
    <xf numFmtId="0" fontId="48" fillId="2" borderId="2" xfId="0" applyFont="1" applyFill="1" applyBorder="1" applyAlignment="1" applyProtection="1">
      <alignment horizontal="left" vertical="center"/>
    </xf>
    <xf numFmtId="0" fontId="25" fillId="2" borderId="11" xfId="0" applyFont="1" applyFill="1" applyBorder="1" applyAlignment="1" applyProtection="1">
      <alignment horizontal="center" vertical="center" wrapText="1"/>
    </xf>
    <xf numFmtId="0" fontId="25" fillId="2" borderId="11" xfId="0" applyFont="1" applyFill="1" applyBorder="1" applyAlignment="1" applyProtection="1">
      <alignment horizontal="center" vertical="center"/>
    </xf>
    <xf numFmtId="0" fontId="25" fillId="2" borderId="11" xfId="0" applyFont="1" applyFill="1" applyBorder="1" applyAlignment="1" applyProtection="1">
      <alignment horizontal="center" vertical="center" wrapText="1" shrinkToFit="1"/>
    </xf>
    <xf numFmtId="0" fontId="25" fillId="2" borderId="11" xfId="0" applyFont="1" applyFill="1" applyBorder="1" applyAlignment="1" applyProtection="1">
      <alignment horizontal="center" vertical="center" shrinkToFit="1"/>
    </xf>
    <xf numFmtId="0" fontId="27" fillId="2" borderId="4" xfId="0" applyFont="1" applyFill="1" applyBorder="1" applyAlignment="1" applyProtection="1">
      <alignment horizontal="left" vertical="center" shrinkToFit="1"/>
    </xf>
    <xf numFmtId="0" fontId="27" fillId="2" borderId="5" xfId="0" applyFont="1" applyFill="1" applyBorder="1" applyAlignment="1" applyProtection="1">
      <alignment horizontal="left" vertical="center" shrinkToFit="1"/>
    </xf>
    <xf numFmtId="0" fontId="27" fillId="2" borderId="5" xfId="0" applyFont="1" applyFill="1" applyBorder="1" applyAlignment="1" applyProtection="1">
      <alignment horizontal="left" vertical="center"/>
    </xf>
    <xf numFmtId="0" fontId="22" fillId="2" borderId="6" xfId="0" applyFont="1" applyFill="1" applyBorder="1" applyAlignment="1" applyProtection="1">
      <alignment horizontal="center" vertical="center" shrinkToFit="1"/>
    </xf>
    <xf numFmtId="0" fontId="22" fillId="2" borderId="11" xfId="0" applyFont="1" applyFill="1" applyBorder="1" applyAlignment="1" applyProtection="1">
      <alignment horizontal="left" vertical="center" shrinkToFit="1"/>
    </xf>
    <xf numFmtId="0" fontId="28" fillId="4" borderId="17" xfId="0" applyNumberFormat="1" applyFont="1" applyFill="1" applyBorder="1" applyAlignment="1" applyProtection="1">
      <alignment horizontal="center" vertical="center" shrinkToFit="1"/>
      <protection locked="0"/>
    </xf>
    <xf numFmtId="0" fontId="28" fillId="4" borderId="11" xfId="0" applyNumberFormat="1" applyFont="1" applyFill="1" applyBorder="1" applyAlignment="1" applyProtection="1">
      <alignment horizontal="center" vertical="center" shrinkToFit="1"/>
      <protection locked="0"/>
    </xf>
    <xf numFmtId="0" fontId="28" fillId="4" borderId="21" xfId="0" applyNumberFormat="1" applyFont="1" applyFill="1" applyBorder="1" applyAlignment="1" applyProtection="1">
      <alignment horizontal="center" vertical="center" shrinkToFit="1"/>
      <protection locked="0"/>
    </xf>
    <xf numFmtId="0" fontId="45" fillId="2" borderId="0" xfId="0" applyFont="1" applyFill="1" applyBorder="1" applyAlignment="1" applyProtection="1">
      <alignment horizontal="left" vertical="center"/>
    </xf>
    <xf numFmtId="49" fontId="68" fillId="2" borderId="0" xfId="0" applyNumberFormat="1" applyFont="1" applyFill="1" applyBorder="1" applyAlignment="1" applyProtection="1">
      <alignment horizontal="left" vertical="center"/>
    </xf>
    <xf numFmtId="0" fontId="44" fillId="2" borderId="0" xfId="0" applyFont="1" applyFill="1" applyBorder="1" applyAlignment="1" applyProtection="1">
      <alignment horizontal="left" vertical="center" shrinkToFit="1"/>
    </xf>
    <xf numFmtId="0" fontId="2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22" fillId="4" borderId="21" xfId="0" applyFont="1" applyFill="1" applyBorder="1" applyAlignment="1" applyProtection="1">
      <alignment horizontal="center" vertical="center" shrinkToFit="1"/>
      <protection locked="0"/>
    </xf>
    <xf numFmtId="0" fontId="22" fillId="2" borderId="8" xfId="0" applyFont="1" applyFill="1" applyBorder="1" applyAlignment="1" applyProtection="1">
      <alignment horizontal="center" vertical="center" shrinkToFit="1"/>
    </xf>
    <xf numFmtId="0" fontId="22" fillId="2" borderId="8" xfId="0" applyFont="1" applyFill="1" applyBorder="1" applyAlignment="1" applyProtection="1">
      <alignment horizontal="center" vertical="center"/>
    </xf>
    <xf numFmtId="49" fontId="28" fillId="2" borderId="8" xfId="0" applyNumberFormat="1" applyFont="1" applyFill="1" applyBorder="1" applyAlignment="1" applyProtection="1">
      <alignment horizontal="center" vertical="center"/>
    </xf>
    <xf numFmtId="49" fontId="28" fillId="2" borderId="6" xfId="0" applyNumberFormat="1" applyFont="1" applyFill="1" applyBorder="1" applyAlignment="1" applyProtection="1">
      <alignment horizontal="center" vertical="center"/>
    </xf>
    <xf numFmtId="49" fontId="22" fillId="4" borderId="17" xfId="0" applyNumberFormat="1" applyFont="1" applyFill="1" applyBorder="1" applyAlignment="1" applyProtection="1">
      <alignment horizontal="left" vertical="center" shrinkToFit="1"/>
      <protection locked="0"/>
    </xf>
    <xf numFmtId="49" fontId="22" fillId="4" borderId="11" xfId="0" applyNumberFormat="1" applyFont="1" applyFill="1" applyBorder="1" applyAlignment="1" applyProtection="1">
      <alignment horizontal="left" vertical="center" shrinkToFit="1"/>
      <protection locked="0"/>
    </xf>
    <xf numFmtId="0" fontId="46" fillId="2" borderId="6" xfId="0" applyFont="1" applyFill="1" applyBorder="1" applyAlignment="1" applyProtection="1">
      <alignment horizontal="center" vertical="center" wrapText="1"/>
    </xf>
    <xf numFmtId="0" fontId="27" fillId="2" borderId="1" xfId="0" applyFont="1" applyFill="1" applyBorder="1" applyAlignment="1" applyProtection="1">
      <alignment horizontal="left" vertical="center" shrinkToFit="1"/>
    </xf>
    <xf numFmtId="0" fontId="28" fillId="2" borderId="21" xfId="0" applyFont="1" applyFill="1" applyBorder="1" applyAlignment="1" applyProtection="1">
      <alignment horizontal="center" vertical="center" shrinkToFit="1"/>
    </xf>
    <xf numFmtId="0" fontId="28" fillId="2" borderId="27" xfId="0" applyFont="1" applyFill="1" applyBorder="1" applyAlignment="1" applyProtection="1">
      <alignment horizontal="center" vertical="center" shrinkToFit="1"/>
    </xf>
    <xf numFmtId="0" fontId="40" fillId="2" borderId="11" xfId="0" applyFont="1" applyFill="1" applyBorder="1" applyAlignment="1" applyProtection="1">
      <alignment horizontal="left" vertical="center" wrapText="1"/>
    </xf>
    <xf numFmtId="0" fontId="22" fillId="2" borderId="11" xfId="0" applyFont="1" applyFill="1" applyBorder="1" applyAlignment="1" applyProtection="1">
      <alignment horizontal="center" vertical="center" wrapText="1"/>
    </xf>
    <xf numFmtId="0" fontId="40" fillId="2" borderId="11" xfId="0" applyFont="1" applyFill="1" applyBorder="1" applyAlignment="1" applyProtection="1">
      <alignment horizontal="center" vertical="center" shrinkToFit="1"/>
    </xf>
    <xf numFmtId="0" fontId="28" fillId="2" borderId="15" xfId="0" applyFont="1" applyFill="1" applyBorder="1" applyAlignment="1" applyProtection="1">
      <alignment horizontal="center" vertical="center" shrinkToFit="1"/>
    </xf>
    <xf numFmtId="0" fontId="28" fillId="2" borderId="15" xfId="0" applyFont="1" applyFill="1" applyBorder="1" applyAlignment="1" applyProtection="1">
      <alignment horizontal="center" vertical="center" wrapText="1" shrinkToFit="1"/>
    </xf>
    <xf numFmtId="0" fontId="28" fillId="2" borderId="17" xfId="0" applyFont="1" applyFill="1" applyBorder="1" applyAlignment="1" applyProtection="1">
      <alignment horizontal="center" vertical="center"/>
    </xf>
    <xf numFmtId="0" fontId="28" fillId="2" borderId="11" xfId="0" applyFont="1" applyFill="1" applyBorder="1" applyAlignment="1" applyProtection="1">
      <alignment horizontal="center" vertical="center" textRotation="255" wrapText="1"/>
    </xf>
    <xf numFmtId="0" fontId="45" fillId="2" borderId="0" xfId="0" applyFont="1" applyFill="1" applyBorder="1" applyAlignment="1" applyProtection="1">
      <alignment horizontal="center" vertical="center"/>
    </xf>
    <xf numFmtId="0" fontId="28" fillId="2" borderId="11"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67" fillId="2" borderId="0" xfId="0" applyFont="1" applyFill="1" applyBorder="1" applyAlignment="1" applyProtection="1">
      <alignment horizontal="left" vertical="center"/>
    </xf>
    <xf numFmtId="0" fontId="28" fillId="2" borderId="6" xfId="0" applyFont="1" applyFill="1" applyBorder="1" applyAlignment="1" applyProtection="1">
      <alignment horizontal="center" vertical="center"/>
    </xf>
    <xf numFmtId="0" fontId="28" fillId="3" borderId="0"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xf>
    <xf numFmtId="0" fontId="59" fillId="4" borderId="17" xfId="0" applyFont="1" applyFill="1" applyBorder="1" applyAlignment="1" applyProtection="1">
      <alignment horizontal="left" vertical="center" shrinkToFit="1"/>
      <protection locked="0"/>
    </xf>
    <xf numFmtId="0" fontId="36" fillId="2" borderId="11" xfId="0" applyFont="1" applyFill="1" applyBorder="1" applyAlignment="1" applyProtection="1">
      <alignment horizontal="center" vertical="center"/>
    </xf>
    <xf numFmtId="0" fontId="22" fillId="4" borderId="27" xfId="0" applyFont="1" applyFill="1" applyBorder="1" applyAlignment="1" applyProtection="1">
      <alignment horizontal="center" vertical="center" shrinkToFit="1"/>
      <protection locked="0"/>
    </xf>
    <xf numFmtId="0" fontId="22" fillId="4" borderId="18" xfId="0" applyFont="1" applyFill="1" applyBorder="1" applyAlignment="1" applyProtection="1">
      <alignment horizontal="center" vertical="center" shrinkToFit="1"/>
      <protection locked="0"/>
    </xf>
    <xf numFmtId="0" fontId="38" fillId="2" borderId="27" xfId="0" applyFont="1" applyFill="1" applyBorder="1" applyAlignment="1" applyProtection="1">
      <alignment horizontal="left" vertical="center" shrinkToFit="1"/>
    </xf>
    <xf numFmtId="0" fontId="38" fillId="2" borderId="17" xfId="0" applyFont="1" applyFill="1" applyBorder="1" applyAlignment="1" applyProtection="1">
      <alignment horizontal="left" vertical="center" shrinkToFit="1"/>
    </xf>
    <xf numFmtId="0" fontId="24" fillId="2" borderId="11" xfId="0" applyFont="1" applyFill="1" applyBorder="1" applyAlignment="1" applyProtection="1">
      <alignment horizontal="center" vertical="center" wrapText="1" shrinkToFit="1"/>
    </xf>
    <xf numFmtId="0" fontId="24" fillId="2" borderId="11" xfId="0" applyFont="1" applyFill="1" applyBorder="1" applyAlignment="1" applyProtection="1">
      <alignment horizontal="center" vertical="center" shrinkToFit="1"/>
    </xf>
    <xf numFmtId="0" fontId="24" fillId="2" borderId="6" xfId="0" applyFont="1" applyFill="1" applyBorder="1" applyAlignment="1" applyProtection="1">
      <alignment horizontal="center" vertical="center" shrinkToFit="1"/>
    </xf>
    <xf numFmtId="0" fontId="22" fillId="2" borderId="0" xfId="0" applyFont="1" applyFill="1" applyBorder="1" applyAlignment="1" applyProtection="1">
      <alignment horizontal="left" vertical="center"/>
    </xf>
    <xf numFmtId="0" fontId="22" fillId="4" borderId="17" xfId="0" applyFont="1" applyFill="1" applyBorder="1" applyAlignment="1" applyProtection="1">
      <alignment horizontal="left" vertical="center"/>
      <protection locked="0"/>
    </xf>
    <xf numFmtId="0" fontId="22" fillId="4" borderId="11" xfId="0" applyFont="1" applyFill="1" applyBorder="1" applyAlignment="1" applyProtection="1">
      <alignment horizontal="left" vertical="center"/>
      <protection locked="0"/>
    </xf>
    <xf numFmtId="49" fontId="28" fillId="2" borderId="11" xfId="0" applyNumberFormat="1" applyFont="1" applyFill="1" applyBorder="1" applyAlignment="1" applyProtection="1">
      <alignment horizontal="center" vertical="center"/>
    </xf>
    <xf numFmtId="0" fontId="15" fillId="2" borderId="5" xfId="0" applyFont="1" applyFill="1" applyBorder="1" applyAlignment="1" applyProtection="1">
      <alignment horizontal="left" vertical="center"/>
    </xf>
    <xf numFmtId="0" fontId="44" fillId="2" borderId="5" xfId="0" applyFont="1" applyFill="1" applyBorder="1" applyAlignment="1" applyProtection="1">
      <alignment horizontal="left" vertical="center"/>
    </xf>
    <xf numFmtId="49" fontId="28" fillId="4" borderId="17" xfId="0" applyNumberFormat="1" applyFont="1" applyFill="1" applyBorder="1" applyAlignment="1" applyProtection="1">
      <alignment horizontal="center" vertical="center"/>
      <protection locked="0"/>
    </xf>
    <xf numFmtId="49" fontId="28" fillId="4" borderId="11" xfId="0" applyNumberFormat="1" applyFont="1" applyFill="1" applyBorder="1" applyAlignment="1" applyProtection="1">
      <alignment horizontal="center" vertical="center"/>
      <protection locked="0"/>
    </xf>
    <xf numFmtId="49" fontId="28" fillId="4" borderId="21" xfId="0" applyNumberFormat="1" applyFont="1" applyFill="1" applyBorder="1" applyAlignment="1" applyProtection="1">
      <alignment horizontal="center" vertical="center"/>
      <protection locked="0"/>
    </xf>
    <xf numFmtId="49" fontId="28" fillId="2" borderId="8" xfId="0" applyNumberFormat="1" applyFont="1" applyFill="1" applyBorder="1" applyAlignment="1" applyProtection="1">
      <alignment horizontal="center" vertical="center" shrinkToFit="1"/>
    </xf>
    <xf numFmtId="49" fontId="28" fillId="2" borderId="11" xfId="0" applyNumberFormat="1" applyFont="1" applyFill="1" applyBorder="1" applyAlignment="1" applyProtection="1">
      <alignment horizontal="center" vertical="center" shrinkToFit="1"/>
    </xf>
    <xf numFmtId="49" fontId="22" fillId="4" borderId="21" xfId="0" applyNumberFormat="1" applyFont="1" applyFill="1" applyBorder="1" applyAlignment="1" applyProtection="1">
      <alignment horizontal="center" vertical="center" shrinkToFit="1"/>
      <protection locked="0"/>
    </xf>
    <xf numFmtId="0" fontId="28" fillId="2" borderId="11" xfId="0" applyFont="1" applyFill="1" applyBorder="1" applyAlignment="1" applyProtection="1">
      <alignment vertical="center" wrapText="1"/>
    </xf>
    <xf numFmtId="0" fontId="37" fillId="2" borderId="11" xfId="0" applyFont="1" applyFill="1" applyBorder="1" applyAlignment="1" applyProtection="1">
      <alignment horizontal="center" vertical="center" wrapText="1" shrinkToFit="1"/>
    </xf>
    <xf numFmtId="0" fontId="37" fillId="2" borderId="6" xfId="0" applyFont="1" applyFill="1" applyBorder="1" applyAlignment="1" applyProtection="1">
      <alignment horizontal="center" vertical="center" wrapText="1" shrinkToFit="1"/>
    </xf>
    <xf numFmtId="49" fontId="46" fillId="2" borderId="11" xfId="0" applyNumberFormat="1" applyFont="1" applyFill="1" applyBorder="1" applyAlignment="1" applyProtection="1">
      <alignment horizontal="left" vertical="center" wrapText="1" shrinkToFit="1"/>
    </xf>
    <xf numFmtId="49" fontId="46" fillId="2" borderId="6" xfId="0" applyNumberFormat="1" applyFont="1" applyFill="1" applyBorder="1" applyAlignment="1" applyProtection="1">
      <alignment horizontal="left" vertical="center" wrapText="1" shrinkToFit="1"/>
    </xf>
    <xf numFmtId="49" fontId="28" fillId="4" borderId="11" xfId="0" applyNumberFormat="1" applyFont="1" applyFill="1" applyBorder="1" applyAlignment="1" applyProtection="1">
      <alignment horizontal="center" vertical="center" shrinkToFit="1"/>
      <protection locked="0"/>
    </xf>
    <xf numFmtId="0" fontId="27" fillId="2" borderId="2" xfId="0" applyFont="1" applyFill="1" applyBorder="1" applyAlignment="1" applyProtection="1">
      <alignment horizontal="left" vertical="center" shrinkToFit="1"/>
    </xf>
    <xf numFmtId="0" fontId="22" fillId="0" borderId="1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8" fillId="2" borderId="11" xfId="0" applyFont="1" applyFill="1" applyBorder="1" applyAlignment="1" applyProtection="1">
      <alignment horizontal="center" vertical="center" wrapText="1" shrinkToFit="1"/>
    </xf>
    <xf numFmtId="0" fontId="70" fillId="2" borderId="0" xfId="0" applyFont="1" applyFill="1" applyBorder="1" applyAlignment="1" applyProtection="1">
      <alignment horizontal="left" vertical="center"/>
    </xf>
    <xf numFmtId="0" fontId="22" fillId="4" borderId="20" xfId="0" applyFont="1" applyFill="1" applyBorder="1" applyAlignment="1" applyProtection="1">
      <alignment horizontal="left" vertical="center" wrapText="1" shrinkToFit="1"/>
      <protection locked="0"/>
    </xf>
    <xf numFmtId="0" fontId="22" fillId="4" borderId="15" xfId="0" applyFont="1" applyFill="1" applyBorder="1" applyAlignment="1" applyProtection="1">
      <alignment horizontal="left" vertical="center" wrapText="1" shrinkToFit="1"/>
      <protection locked="0"/>
    </xf>
    <xf numFmtId="0" fontId="46" fillId="2" borderId="1" xfId="0" applyFont="1" applyFill="1" applyBorder="1" applyAlignment="1" applyProtection="1">
      <alignment horizontal="center" vertical="center" wrapText="1" shrinkToFit="1"/>
    </xf>
    <xf numFmtId="0" fontId="22" fillId="4" borderId="6" xfId="0" applyFont="1" applyFill="1" applyBorder="1" applyAlignment="1" applyProtection="1">
      <alignment horizontal="center" vertical="center" shrinkToFit="1"/>
      <protection locked="0"/>
    </xf>
    <xf numFmtId="0" fontId="46" fillId="2" borderId="6" xfId="0" applyFont="1" applyFill="1" applyBorder="1" applyAlignment="1" applyProtection="1">
      <alignment horizontal="center" vertical="center" wrapText="1" shrinkToFit="1"/>
    </xf>
    <xf numFmtId="38" fontId="22" fillId="4" borderId="20" xfId="1" applyFont="1" applyFill="1" applyBorder="1" applyAlignment="1" applyProtection="1">
      <alignment horizontal="center" vertical="center" shrinkToFit="1"/>
      <protection locked="0"/>
    </xf>
    <xf numFmtId="38" fontId="22" fillId="4" borderId="15" xfId="1" applyFont="1" applyFill="1" applyBorder="1" applyAlignment="1" applyProtection="1">
      <alignment horizontal="center" vertical="center" shrinkToFit="1"/>
      <protection locked="0"/>
    </xf>
    <xf numFmtId="0" fontId="28" fillId="2" borderId="1" xfId="0" applyFont="1" applyFill="1" applyBorder="1" applyAlignment="1" applyProtection="1">
      <alignment horizontal="center" vertical="center" shrinkToFit="1"/>
    </xf>
    <xf numFmtId="0" fontId="22" fillId="2" borderId="6" xfId="0" applyFont="1" applyFill="1" applyBorder="1" applyAlignment="1" applyProtection="1">
      <alignment horizontal="center" vertical="center"/>
    </xf>
    <xf numFmtId="0" fontId="22" fillId="4" borderId="17"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58" fontId="22" fillId="4" borderId="17" xfId="0" applyNumberFormat="1" applyFont="1" applyFill="1" applyBorder="1" applyAlignment="1" applyProtection="1">
      <alignment horizontal="center" vertical="center" shrinkToFit="1"/>
      <protection locked="0"/>
    </xf>
    <xf numFmtId="58" fontId="22" fillId="4" borderId="11" xfId="0" applyNumberFormat="1" applyFont="1" applyFill="1" applyBorder="1" applyAlignment="1" applyProtection="1">
      <alignment horizontal="center" vertical="center" shrinkToFit="1"/>
      <protection locked="0"/>
    </xf>
    <xf numFmtId="58" fontId="22" fillId="4" borderId="21" xfId="0" applyNumberFormat="1" applyFont="1" applyFill="1" applyBorder="1" applyAlignment="1" applyProtection="1">
      <alignment horizontal="center" vertical="center" shrinkToFit="1"/>
      <protection locked="0"/>
    </xf>
    <xf numFmtId="38" fontId="28" fillId="4" borderId="11" xfId="1" applyFont="1" applyFill="1" applyBorder="1" applyAlignment="1" applyProtection="1">
      <alignment horizontal="center" vertical="center" shrinkToFit="1"/>
      <protection locked="0"/>
    </xf>
    <xf numFmtId="38" fontId="28" fillId="4" borderId="6" xfId="1" applyFont="1" applyFill="1" applyBorder="1" applyAlignment="1" applyProtection="1">
      <alignment horizontal="center" vertical="center" shrinkToFit="1"/>
      <protection locked="0"/>
    </xf>
    <xf numFmtId="0" fontId="22" fillId="4" borderId="7"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2" fillId="0" borderId="6"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4" borderId="6" xfId="0" applyFont="1" applyFill="1" applyBorder="1" applyAlignment="1" applyProtection="1">
      <alignment horizontal="center" vertical="center" wrapText="1" shrinkToFit="1"/>
      <protection locked="0"/>
    </xf>
    <xf numFmtId="0" fontId="22" fillId="4" borderId="7" xfId="0" applyFont="1" applyFill="1" applyBorder="1" applyAlignment="1" applyProtection="1">
      <alignment horizontal="center" vertical="center" wrapText="1" shrinkToFit="1"/>
      <protection locked="0"/>
    </xf>
    <xf numFmtId="0" fontId="22" fillId="4" borderId="8" xfId="0" applyFont="1" applyFill="1" applyBorder="1" applyAlignment="1" applyProtection="1">
      <alignment horizontal="center" vertical="center" wrapText="1" shrinkToFit="1"/>
      <protection locked="0"/>
    </xf>
    <xf numFmtId="0" fontId="22" fillId="2" borderId="7" xfId="0" applyFont="1" applyFill="1" applyBorder="1" applyAlignment="1" applyProtection="1">
      <alignment horizontal="center" vertical="center" shrinkToFit="1"/>
    </xf>
    <xf numFmtId="176" fontId="22" fillId="4" borderId="17" xfId="0" applyNumberFormat="1" applyFont="1" applyFill="1" applyBorder="1" applyAlignment="1" applyProtection="1">
      <alignment horizontal="center" vertical="center" shrinkToFit="1"/>
      <protection locked="0"/>
    </xf>
    <xf numFmtId="176" fontId="22" fillId="4" borderId="11" xfId="0" applyNumberFormat="1" applyFont="1" applyFill="1" applyBorder="1" applyAlignment="1" applyProtection="1">
      <alignment horizontal="center" vertical="center" shrinkToFit="1"/>
      <protection locked="0"/>
    </xf>
    <xf numFmtId="176" fontId="22" fillId="4" borderId="6" xfId="0" applyNumberFormat="1" applyFont="1" applyFill="1" applyBorder="1" applyAlignment="1" applyProtection="1">
      <alignment horizontal="center" vertical="center" shrinkToFit="1"/>
      <protection locked="0"/>
    </xf>
    <xf numFmtId="0" fontId="26" fillId="4" borderId="17" xfId="2" applyFont="1" applyFill="1" applyBorder="1" applyAlignment="1" applyProtection="1">
      <alignment horizontal="left" vertical="center" shrinkToFit="1"/>
      <protection locked="0"/>
    </xf>
    <xf numFmtId="0" fontId="27" fillId="2" borderId="3" xfId="0" applyFont="1" applyFill="1" applyBorder="1" applyAlignment="1" applyProtection="1">
      <alignment horizontal="left" vertical="center"/>
    </xf>
    <xf numFmtId="0" fontId="27" fillId="2" borderId="15" xfId="0" applyFont="1" applyFill="1" applyBorder="1" applyAlignment="1" applyProtection="1">
      <alignment horizontal="left" vertical="center"/>
    </xf>
    <xf numFmtId="0" fontId="22" fillId="4" borderId="12" xfId="0" applyFont="1" applyFill="1" applyBorder="1" applyAlignment="1" applyProtection="1">
      <alignment horizontal="left" vertical="center" shrinkToFit="1"/>
      <protection locked="0"/>
    </xf>
    <xf numFmtId="0" fontId="22" fillId="4" borderId="13" xfId="0" applyFont="1" applyFill="1" applyBorder="1" applyAlignment="1" applyProtection="1">
      <alignment horizontal="left" vertical="center" shrinkToFit="1"/>
      <protection locked="0"/>
    </xf>
    <xf numFmtId="0" fontId="22" fillId="4" borderId="14" xfId="0" applyFont="1" applyFill="1" applyBorder="1" applyAlignment="1" applyProtection="1">
      <alignment horizontal="left" vertical="center" shrinkToFit="1"/>
      <protection locked="0"/>
    </xf>
    <xf numFmtId="0" fontId="28" fillId="2" borderId="15"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176" fontId="28" fillId="4" borderId="20" xfId="0" applyNumberFormat="1" applyFont="1" applyFill="1" applyBorder="1" applyAlignment="1" applyProtection="1">
      <alignment horizontal="center" vertical="center" shrinkToFit="1"/>
      <protection locked="0"/>
    </xf>
    <xf numFmtId="176" fontId="28" fillId="4" borderId="15" xfId="0" applyNumberFormat="1" applyFont="1" applyFill="1" applyBorder="1" applyAlignment="1" applyProtection="1">
      <alignment horizontal="center" vertical="center" shrinkToFit="1"/>
      <protection locked="0"/>
    </xf>
    <xf numFmtId="0" fontId="28" fillId="2" borderId="7" xfId="0" applyFont="1" applyFill="1" applyBorder="1" applyAlignment="1" applyProtection="1">
      <alignment horizontal="center" vertical="center"/>
    </xf>
    <xf numFmtId="0" fontId="28" fillId="4" borderId="18" xfId="0" applyFont="1" applyFill="1" applyBorder="1" applyAlignment="1" applyProtection="1">
      <alignment horizontal="center" vertical="center" shrinkToFit="1"/>
      <protection locked="0"/>
    </xf>
    <xf numFmtId="0" fontId="28" fillId="4" borderId="7" xfId="0" applyFont="1" applyFill="1" applyBorder="1" applyAlignment="1" applyProtection="1">
      <alignment horizontal="center" vertical="center" shrinkToFit="1"/>
      <protection locked="0"/>
    </xf>
    <xf numFmtId="0" fontId="28" fillId="4" borderId="8" xfId="0" applyFont="1" applyFill="1" applyBorder="1" applyAlignment="1" applyProtection="1">
      <alignment horizontal="center" vertical="center" shrinkToFit="1"/>
      <protection locked="0"/>
    </xf>
    <xf numFmtId="0" fontId="29" fillId="2" borderId="6"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0" fontId="30" fillId="2" borderId="6"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0" fontId="28" fillId="2" borderId="34" xfId="0" applyFont="1" applyFill="1" applyBorder="1" applyAlignment="1" applyProtection="1">
      <alignment horizontal="center" vertical="center" shrinkToFit="1"/>
    </xf>
    <xf numFmtId="0" fontId="28" fillId="2" borderId="36" xfId="0" applyFont="1" applyFill="1" applyBorder="1" applyAlignment="1" applyProtection="1">
      <alignment horizontal="center" vertical="center" shrinkToFit="1"/>
    </xf>
    <xf numFmtId="0" fontId="37" fillId="4" borderId="35" xfId="0" applyFont="1" applyFill="1" applyBorder="1" applyAlignment="1" applyProtection="1">
      <alignment horizontal="left" vertical="center" wrapText="1" shrinkToFit="1"/>
      <protection locked="0"/>
    </xf>
    <xf numFmtId="0" fontId="37" fillId="4" borderId="34" xfId="0" applyFont="1" applyFill="1" applyBorder="1" applyAlignment="1" applyProtection="1">
      <alignment horizontal="left" vertical="center" wrapText="1" shrinkToFit="1"/>
      <protection locked="0"/>
    </xf>
    <xf numFmtId="0" fontId="25"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xf>
    <xf numFmtId="0" fontId="34" fillId="2" borderId="22" xfId="0" applyFont="1" applyFill="1" applyBorder="1" applyAlignment="1" applyProtection="1">
      <alignment horizontal="center" vertical="center" shrinkToFit="1"/>
    </xf>
    <xf numFmtId="0" fontId="34" fillId="2" borderId="23" xfId="0" applyFont="1" applyFill="1" applyBorder="1" applyAlignment="1" applyProtection="1">
      <alignment horizontal="center" vertical="center" shrinkToFit="1"/>
    </xf>
    <xf numFmtId="0" fontId="34" fillId="2" borderId="24" xfId="0" applyFont="1" applyFill="1" applyBorder="1" applyAlignment="1" applyProtection="1">
      <alignment horizontal="center" vertical="center" shrinkToFit="1"/>
    </xf>
    <xf numFmtId="0" fontId="34" fillId="2" borderId="25" xfId="0" applyFont="1" applyFill="1" applyBorder="1" applyAlignment="1" applyProtection="1">
      <alignment horizontal="center" vertical="center" shrinkToFit="1"/>
    </xf>
    <xf numFmtId="0" fontId="34" fillId="2" borderId="26" xfId="0" applyFont="1" applyFill="1" applyBorder="1" applyAlignment="1" applyProtection="1">
      <alignment horizontal="center" vertical="center" shrinkToFit="1"/>
    </xf>
    <xf numFmtId="0" fontId="27" fillId="2" borderId="9" xfId="0" applyFont="1" applyFill="1" applyBorder="1" applyAlignment="1" applyProtection="1">
      <alignment horizontal="center" vertical="center" wrapText="1" shrinkToFit="1"/>
    </xf>
    <xf numFmtId="0" fontId="27" fillId="2" borderId="0" xfId="0" applyFont="1" applyFill="1" applyBorder="1" applyAlignment="1" applyProtection="1">
      <alignment horizontal="center" vertical="center" wrapText="1" shrinkToFit="1"/>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37" fillId="4" borderId="6" xfId="0" applyFont="1" applyFill="1" applyBorder="1" applyAlignment="1" applyProtection="1">
      <alignment horizontal="center" vertical="center"/>
    </xf>
    <xf numFmtId="0" fontId="56" fillId="4" borderId="7" xfId="0" applyFont="1" applyFill="1" applyBorder="1" applyAlignment="1">
      <alignment horizontal="center" vertical="center"/>
    </xf>
    <xf numFmtId="0" fontId="56" fillId="4" borderId="8" xfId="0" applyFont="1" applyFill="1" applyBorder="1" applyAlignment="1">
      <alignment horizontal="center" vertical="center"/>
    </xf>
  </cellXfs>
  <cellStyles count="5">
    <cellStyle name="ハイパーリンク" xfId="2" builtinId="8"/>
    <cellStyle name="ハイパーリンク 2" xfId="4"/>
    <cellStyle name="桁区切り" xfId="1" builtinId="6"/>
    <cellStyle name="標準" xfId="0" builtinId="0"/>
    <cellStyle name="標準 2" xfId="3"/>
  </cellStyles>
  <dxfs count="67">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CCFFCC"/>
      <color rgb="FF99FF99"/>
      <color rgb="FFFFFFCC"/>
      <color rgb="FFFFFF99"/>
      <color rgb="FFFFCCFF"/>
      <color rgb="FFC8E7BB"/>
      <color rgb="FFFF66FF"/>
      <color rgb="FF66CCFF"/>
      <color rgb="FF0080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145</xdr:row>
          <xdr:rowOff>276225</xdr:rowOff>
        </xdr:from>
        <xdr:to>
          <xdr:col>46</xdr:col>
          <xdr:colOff>47625</xdr:colOff>
          <xdr:row>149</xdr:row>
          <xdr:rowOff>0</xdr:rowOff>
        </xdr:to>
        <xdr:grpSp>
          <xdr:nvGrpSpPr>
            <xdr:cNvPr id="2" name="グループ化 1"/>
            <xdr:cNvGrpSpPr/>
          </xdr:nvGrpSpPr>
          <xdr:grpSpPr>
            <a:xfrm>
              <a:off x="657678" y="41264568"/>
              <a:ext cx="4048125" cy="817790"/>
              <a:chOff x="658813" y="41884593"/>
              <a:chExt cx="4238625" cy="835053"/>
            </a:xfrm>
          </xdr:grpSpPr>
          <xdr:sp macro="" textlink="">
            <xdr:nvSpPr>
              <xdr:cNvPr id="1025" name="Check Box 1" hidden="1">
                <a:extLst>
                  <a:ext uri="{63B3BB69-23CF-44E3-9099-C40C66FF867C}">
                    <a14:compatExt spid="_x0000_s1025"/>
                  </a:ext>
                </a:extLst>
              </xdr:cNvPr>
              <xdr:cNvSpPr/>
            </xdr:nvSpPr>
            <xdr:spPr bwMode="auto">
              <a:xfrm>
                <a:off x="658813" y="41895713"/>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1026" name="Check Box 2" hidden="1">
                <a:extLst>
                  <a:ext uri="{63B3BB69-23CF-44E3-9099-C40C66FF867C}">
                    <a14:compatExt spid="_x0000_s1026"/>
                  </a:ext>
                </a:extLst>
              </xdr:cNvPr>
              <xdr:cNvSpPr/>
            </xdr:nvSpPr>
            <xdr:spPr bwMode="auto">
              <a:xfrm>
                <a:off x="2192338" y="41886188"/>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1027" name="Check Box 3" hidden="1">
                <a:extLst>
                  <a:ext uri="{63B3BB69-23CF-44E3-9099-C40C66FF867C}">
                    <a14:compatExt spid="_x0000_s1027"/>
                  </a:ext>
                </a:extLst>
              </xdr:cNvPr>
              <xdr:cNvSpPr/>
            </xdr:nvSpPr>
            <xdr:spPr bwMode="auto">
              <a:xfrm>
                <a:off x="3411538" y="41884593"/>
                <a:ext cx="1485900" cy="249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1028" name="Check Box 4" hidden="1">
                <a:extLst>
                  <a:ext uri="{63B3BB69-23CF-44E3-9099-C40C66FF867C}">
                    <a14:compatExt spid="_x0000_s1028"/>
                  </a:ext>
                </a:extLst>
              </xdr:cNvPr>
              <xdr:cNvSpPr/>
            </xdr:nvSpPr>
            <xdr:spPr bwMode="auto">
              <a:xfrm>
                <a:off x="658813" y="42192575"/>
                <a:ext cx="134143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1029" name="Check Box 5" hidden="1">
                <a:extLst>
                  <a:ext uri="{63B3BB69-23CF-44E3-9099-C40C66FF867C}">
                    <a14:compatExt spid="_x0000_s1029"/>
                  </a:ext>
                </a:extLst>
              </xdr:cNvPr>
              <xdr:cNvSpPr/>
            </xdr:nvSpPr>
            <xdr:spPr bwMode="auto">
              <a:xfrm>
                <a:off x="2193925" y="42190988"/>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1030" name="Check Box 6" hidden="1">
                <a:extLst>
                  <a:ext uri="{63B3BB69-23CF-44E3-9099-C40C66FF867C}">
                    <a14:compatExt spid="_x0000_s1030"/>
                  </a:ext>
                </a:extLst>
              </xdr:cNvPr>
              <xdr:cNvSpPr/>
            </xdr:nvSpPr>
            <xdr:spPr bwMode="auto">
              <a:xfrm>
                <a:off x="658813" y="42470409"/>
                <a:ext cx="666750" cy="2492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igitalservice.metro.tokyo.lg.jp/business/procedure/base_registr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53"/>
  <sheetViews>
    <sheetView tabSelected="1" view="pageBreakPreview" topLeftCell="C1" zoomScale="120" zoomScaleNormal="115" zoomScaleSheetLayoutView="120" workbookViewId="0">
      <selection activeCell="C1" sqref="C1"/>
    </sheetView>
  </sheetViews>
  <sheetFormatPr defaultColWidth="1.140625" defaultRowHeight="7.5" customHeight="1" x14ac:dyDescent="0.65"/>
  <cols>
    <col min="1" max="1" width="1.140625" style="4"/>
    <col min="2" max="2" width="2.5" style="4" customWidth="1"/>
    <col min="3" max="3" width="5" style="4" customWidth="1"/>
    <col min="4" max="4" width="2.5" style="4" customWidth="1"/>
    <col min="5" max="63" width="1.2109375" style="4" customWidth="1"/>
    <col min="64" max="67" width="2.140625" style="4" bestFit="1" customWidth="1"/>
    <col min="68" max="73" width="1.640625" style="4" bestFit="1" customWidth="1"/>
    <col min="74" max="74" width="2.140625" style="4" bestFit="1" customWidth="1"/>
    <col min="75" max="118" width="1.140625" style="4"/>
    <col min="119" max="119" width="1.140625" style="4" customWidth="1"/>
    <col min="120" max="16384" width="1.140625" style="4"/>
  </cols>
  <sheetData>
    <row r="1" spans="1:77" ht="4" customHeight="1" x14ac:dyDescent="0.65"/>
    <row r="2" spans="1:77" ht="36.65" customHeight="1" x14ac:dyDescent="0.65">
      <c r="A2" s="208" t="s">
        <v>137</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10"/>
    </row>
    <row r="3" spans="1:77" s="5" customFormat="1" ht="22.5" customHeight="1" x14ac:dyDescent="0.65">
      <c r="B3" s="211" t="s">
        <v>136</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row>
    <row r="4" spans="1:77" s="5" customFormat="1" ht="22.5" customHeight="1" x14ac:dyDescent="0.65">
      <c r="C4" s="156" t="s">
        <v>206</v>
      </c>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row>
    <row r="5" spans="1:77" s="5" customFormat="1" ht="22.5" customHeight="1" x14ac:dyDescent="0.65">
      <c r="D5" s="99" t="s">
        <v>12</v>
      </c>
      <c r="E5" s="99"/>
      <c r="F5" s="99"/>
      <c r="G5" s="99"/>
      <c r="H5" s="268"/>
      <c r="I5" s="269"/>
      <c r="J5" s="269"/>
      <c r="K5" s="269"/>
      <c r="L5" s="269"/>
      <c r="M5" s="269"/>
      <c r="N5" s="269"/>
      <c r="O5" s="269"/>
      <c r="P5" s="269"/>
      <c r="Q5" s="269"/>
      <c r="R5" s="269"/>
      <c r="S5" s="269"/>
      <c r="T5" s="269"/>
      <c r="U5" s="269"/>
      <c r="V5" s="269"/>
      <c r="W5" s="269"/>
      <c r="X5" s="269"/>
      <c r="Y5" s="269"/>
      <c r="Z5" s="269"/>
      <c r="AA5" s="269"/>
      <c r="AB5" s="269"/>
      <c r="AC5" s="270"/>
      <c r="AD5" s="265" t="s">
        <v>13</v>
      </c>
      <c r="AE5" s="266"/>
      <c r="AF5" s="266"/>
      <c r="AG5" s="266"/>
      <c r="AH5" s="267"/>
      <c r="AI5" s="221" t="s">
        <v>14</v>
      </c>
      <c r="AJ5" s="222"/>
      <c r="AK5" s="223"/>
      <c r="AL5" s="110"/>
      <c r="AM5" s="111"/>
      <c r="AN5" s="111"/>
      <c r="AO5" s="111"/>
      <c r="AP5" s="111"/>
      <c r="AQ5" s="111"/>
      <c r="AR5" s="111"/>
      <c r="AS5" s="111"/>
      <c r="AT5" s="111"/>
      <c r="AU5" s="111"/>
      <c r="AV5" s="111"/>
      <c r="AW5" s="221" t="s">
        <v>15</v>
      </c>
      <c r="AX5" s="222"/>
      <c r="AY5" s="223"/>
      <c r="AZ5" s="218"/>
      <c r="BA5" s="263"/>
      <c r="BB5" s="263"/>
      <c r="BC5" s="263"/>
      <c r="BD5" s="263"/>
      <c r="BE5" s="263"/>
      <c r="BF5" s="263"/>
      <c r="BG5" s="263"/>
      <c r="BH5" s="263"/>
      <c r="BI5" s="263"/>
      <c r="BJ5" s="264"/>
    </row>
    <row r="6" spans="1:77" s="5" customFormat="1" ht="22.5" customHeight="1" x14ac:dyDescent="0.65">
      <c r="D6" s="171" t="s">
        <v>16</v>
      </c>
      <c r="E6" s="172"/>
      <c r="F6" s="172"/>
      <c r="G6" s="172"/>
      <c r="H6" s="108" t="s">
        <v>1</v>
      </c>
      <c r="I6" s="108"/>
      <c r="J6" s="255"/>
      <c r="K6" s="110"/>
      <c r="L6" s="111"/>
      <c r="M6" s="111"/>
      <c r="N6" s="111"/>
      <c r="O6" s="111"/>
      <c r="P6" s="111"/>
      <c r="Q6" s="111"/>
      <c r="R6" s="111"/>
      <c r="S6" s="111"/>
      <c r="T6" s="111"/>
      <c r="U6" s="111"/>
      <c r="V6" s="99" t="s">
        <v>2</v>
      </c>
      <c r="W6" s="99"/>
      <c r="X6" s="178"/>
      <c r="Y6" s="275"/>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row>
    <row r="7" spans="1:77" s="5" customFormat="1" ht="22.5" customHeight="1" x14ac:dyDescent="0.65">
      <c r="D7" s="161" t="str">
        <f>IF(AL5="","","（注）他企業の方やコンサルタントの方はヒアリングに参加できません。参加できるのは貴社の方のみです。")</f>
        <v/>
      </c>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96"/>
    </row>
    <row r="8" spans="1:77" s="5" customFormat="1" ht="22.5" customHeight="1" x14ac:dyDescent="0.65">
      <c r="C8" s="156" t="s">
        <v>207</v>
      </c>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row>
    <row r="9" spans="1:77" s="5" customFormat="1" ht="22.5" customHeight="1" x14ac:dyDescent="0.65">
      <c r="D9" s="178" t="s">
        <v>17</v>
      </c>
      <c r="E9" s="271"/>
      <c r="F9" s="271"/>
      <c r="G9" s="271"/>
      <c r="H9" s="271"/>
      <c r="I9" s="271"/>
      <c r="J9" s="271"/>
      <c r="K9" s="272" t="s">
        <v>18</v>
      </c>
      <c r="L9" s="273"/>
      <c r="M9" s="273"/>
      <c r="N9" s="273"/>
      <c r="O9" s="273"/>
      <c r="P9" s="273"/>
      <c r="Q9" s="273"/>
      <c r="R9" s="273"/>
      <c r="S9" s="274"/>
      <c r="T9" s="256" t="s">
        <v>19</v>
      </c>
      <c r="U9" s="257"/>
      <c r="V9" s="257"/>
      <c r="W9" s="257"/>
      <c r="X9" s="257"/>
      <c r="Y9" s="257"/>
      <c r="Z9" s="257"/>
      <c r="AA9" s="257"/>
      <c r="AB9" s="257"/>
      <c r="AC9" s="257"/>
      <c r="AD9" s="257"/>
      <c r="AE9" s="257"/>
      <c r="AF9" s="257"/>
      <c r="AG9" s="257"/>
      <c r="AH9" s="257"/>
      <c r="AI9" s="257"/>
      <c r="AJ9" s="257"/>
      <c r="AK9" s="257"/>
      <c r="AL9" s="257"/>
      <c r="AM9" s="99" t="s">
        <v>20</v>
      </c>
      <c r="AN9" s="99"/>
      <c r="AO9" s="99"/>
      <c r="AP9" s="99"/>
      <c r="AQ9" s="99"/>
      <c r="AR9" s="178"/>
      <c r="AS9" s="218" t="s">
        <v>21</v>
      </c>
      <c r="AT9" s="263"/>
      <c r="AU9" s="263"/>
      <c r="AV9" s="263"/>
      <c r="AW9" s="263"/>
      <c r="AX9" s="263"/>
      <c r="AY9" s="263"/>
      <c r="AZ9" s="263"/>
      <c r="BA9" s="263"/>
      <c r="BB9" s="263"/>
      <c r="BC9" s="263"/>
      <c r="BD9" s="263"/>
      <c r="BE9" s="263"/>
      <c r="BF9" s="263"/>
      <c r="BG9" s="263"/>
      <c r="BH9" s="263"/>
      <c r="BI9" s="263"/>
      <c r="BJ9" s="264"/>
      <c r="BK9" s="6"/>
    </row>
    <row r="10" spans="1:77" s="5" customFormat="1" ht="22.5" customHeight="1" x14ac:dyDescent="0.65">
      <c r="D10" s="178" t="s">
        <v>22</v>
      </c>
      <c r="E10" s="271"/>
      <c r="F10" s="271"/>
      <c r="G10" s="271"/>
      <c r="H10" s="271"/>
      <c r="I10" s="271"/>
      <c r="J10" s="271"/>
      <c r="K10" s="272" t="s">
        <v>3</v>
      </c>
      <c r="L10" s="273"/>
      <c r="M10" s="273"/>
      <c r="N10" s="273"/>
      <c r="O10" s="273"/>
      <c r="P10" s="273"/>
      <c r="Q10" s="273"/>
      <c r="R10" s="273"/>
      <c r="S10" s="274"/>
      <c r="T10" s="256" t="s">
        <v>19</v>
      </c>
      <c r="U10" s="257"/>
      <c r="V10" s="257"/>
      <c r="W10" s="257"/>
      <c r="X10" s="257"/>
      <c r="Y10" s="257"/>
      <c r="Z10" s="257"/>
      <c r="AA10" s="257"/>
      <c r="AB10" s="257"/>
      <c r="AC10" s="257"/>
      <c r="AD10" s="257"/>
      <c r="AE10" s="257"/>
      <c r="AF10" s="257"/>
      <c r="AG10" s="257"/>
      <c r="AH10" s="257"/>
      <c r="AI10" s="257"/>
      <c r="AJ10" s="257"/>
      <c r="AK10" s="257"/>
      <c r="AL10" s="257"/>
      <c r="AM10" s="196"/>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row>
    <row r="11" spans="1:77" s="5" customFormat="1" ht="22.5" customHeight="1" x14ac:dyDescent="0.65">
      <c r="D11" s="178" t="s">
        <v>23</v>
      </c>
      <c r="E11" s="271"/>
      <c r="F11" s="271"/>
      <c r="G11" s="271"/>
      <c r="H11" s="271"/>
      <c r="I11" s="271"/>
      <c r="J11" s="271"/>
      <c r="K11" s="272" t="s">
        <v>3</v>
      </c>
      <c r="L11" s="273"/>
      <c r="M11" s="273"/>
      <c r="N11" s="273"/>
      <c r="O11" s="273"/>
      <c r="P11" s="273"/>
      <c r="Q11" s="273"/>
      <c r="R11" s="273"/>
      <c r="S11" s="274"/>
      <c r="T11" s="256" t="s">
        <v>19</v>
      </c>
      <c r="U11" s="257"/>
      <c r="V11" s="257"/>
      <c r="W11" s="257"/>
      <c r="X11" s="257"/>
      <c r="Y11" s="257"/>
      <c r="Z11" s="257"/>
      <c r="AA11" s="257"/>
      <c r="AB11" s="257"/>
      <c r="AC11" s="257"/>
      <c r="AD11" s="257"/>
      <c r="AE11" s="257"/>
      <c r="AF11" s="257"/>
      <c r="AG11" s="257"/>
      <c r="AH11" s="257"/>
      <c r="AI11" s="257"/>
      <c r="AJ11" s="257"/>
      <c r="AK11" s="257"/>
      <c r="AL11" s="257"/>
      <c r="AM11" s="136" t="str">
        <f>IF(K9="","",IF(K9="選択してください","","（注）日時はご希望に沿えない場合があります。"))</f>
        <v/>
      </c>
      <c r="AN11" s="89"/>
      <c r="AO11" s="89"/>
      <c r="AP11" s="89"/>
      <c r="AQ11" s="89"/>
      <c r="AR11" s="89"/>
      <c r="AS11" s="89"/>
      <c r="AT11" s="89"/>
      <c r="AU11" s="89"/>
      <c r="AV11" s="89"/>
      <c r="AW11" s="89"/>
      <c r="AX11" s="89"/>
      <c r="AY11" s="89"/>
      <c r="AZ11" s="89"/>
      <c r="BA11" s="89"/>
      <c r="BB11" s="89"/>
      <c r="BC11" s="89"/>
      <c r="BD11" s="89"/>
      <c r="BE11" s="89"/>
      <c r="BF11" s="89"/>
      <c r="BG11" s="89"/>
      <c r="BH11" s="89"/>
      <c r="BI11" s="89"/>
      <c r="BJ11" s="89"/>
    </row>
    <row r="12" spans="1:77" s="5" customFormat="1" ht="22.5" customHeight="1" x14ac:dyDescent="0.65">
      <c r="C12" s="156" t="s">
        <v>208</v>
      </c>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row>
    <row r="13" spans="1:77" s="5" customFormat="1" ht="22.5" customHeight="1" x14ac:dyDescent="0.65">
      <c r="D13" s="212" t="s">
        <v>24</v>
      </c>
      <c r="E13" s="285"/>
      <c r="F13" s="285"/>
      <c r="G13" s="285"/>
      <c r="H13" s="285"/>
      <c r="I13" s="285"/>
      <c r="J13" s="285"/>
      <c r="K13" s="285"/>
      <c r="L13" s="285"/>
      <c r="M13" s="285"/>
      <c r="N13" s="286" t="s">
        <v>25</v>
      </c>
      <c r="O13" s="287"/>
      <c r="P13" s="287"/>
      <c r="Q13" s="287"/>
      <c r="R13" s="287"/>
      <c r="S13" s="287"/>
      <c r="T13" s="287"/>
      <c r="U13" s="288"/>
      <c r="V13" s="289" t="s">
        <v>26</v>
      </c>
      <c r="W13" s="290"/>
      <c r="X13" s="290"/>
      <c r="Y13" s="290"/>
      <c r="Z13" s="290"/>
      <c r="AA13" s="290"/>
      <c r="AB13" s="290"/>
      <c r="AC13" s="290"/>
      <c r="AD13" s="290"/>
      <c r="AE13" s="290"/>
      <c r="AF13" s="290"/>
      <c r="AG13" s="290"/>
      <c r="AH13" s="286" t="s">
        <v>25</v>
      </c>
      <c r="AI13" s="287"/>
      <c r="AJ13" s="287"/>
      <c r="AK13" s="287"/>
      <c r="AL13" s="287"/>
      <c r="AM13" s="287"/>
      <c r="AN13" s="287"/>
      <c r="AO13" s="288"/>
      <c r="AP13" s="291" t="s">
        <v>27</v>
      </c>
      <c r="AQ13" s="292"/>
      <c r="AR13" s="292"/>
      <c r="AS13" s="292"/>
      <c r="AT13" s="292"/>
      <c r="AU13" s="292"/>
      <c r="AV13" s="292"/>
      <c r="AW13" s="292"/>
      <c r="AX13" s="292"/>
      <c r="AY13" s="292"/>
      <c r="AZ13" s="292"/>
      <c r="BA13" s="292"/>
      <c r="BB13" s="218" t="s">
        <v>28</v>
      </c>
      <c r="BC13" s="263"/>
      <c r="BD13" s="263"/>
      <c r="BE13" s="263"/>
      <c r="BF13" s="263"/>
      <c r="BG13" s="263"/>
      <c r="BH13" s="263"/>
      <c r="BI13" s="264"/>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65">
      <c r="D14" s="276" t="str">
        <f>IF(BO13&gt;0,"（注）事前ヒアリングの申込前に、公社ホームページ・概要説明動画・募集要項を必ずご確認ください。","")</f>
        <v/>
      </c>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7"/>
      <c r="AZ14" s="277"/>
      <c r="BA14" s="138"/>
      <c r="BB14" s="138"/>
      <c r="BC14" s="138"/>
      <c r="BD14" s="138"/>
      <c r="BE14" s="138"/>
      <c r="BF14" s="138"/>
      <c r="BG14" s="138"/>
      <c r="BH14" s="138"/>
      <c r="BI14" s="138"/>
      <c r="BJ14" s="139"/>
      <c r="BK14" s="9"/>
    </row>
    <row r="15" spans="1:77" s="5" customFormat="1" ht="22.5" customHeight="1" x14ac:dyDescent="0.65">
      <c r="C15" s="156" t="s">
        <v>209</v>
      </c>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row>
    <row r="16" spans="1:77" s="5" customFormat="1" ht="22.5" customHeight="1" x14ac:dyDescent="0.65">
      <c r="D16" s="278"/>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80"/>
    </row>
    <row r="17" spans="1:91" s="5" customFormat="1" ht="22.5" customHeight="1" x14ac:dyDescent="0.65">
      <c r="D17" s="278"/>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80"/>
    </row>
    <row r="18" spans="1:91" s="5" customFormat="1" ht="22.5" customHeight="1" x14ac:dyDescent="0.65">
      <c r="D18" s="278"/>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80"/>
    </row>
    <row r="19" spans="1:91" s="5" customFormat="1" ht="22.5" customHeight="1" x14ac:dyDescent="0.65">
      <c r="C19" s="246" t="s">
        <v>210</v>
      </c>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row>
    <row r="20" spans="1:91" s="5" customFormat="1" ht="22.5" customHeight="1" x14ac:dyDescent="0.65">
      <c r="D20" s="281" t="s">
        <v>29</v>
      </c>
      <c r="E20" s="281"/>
      <c r="F20" s="281"/>
      <c r="G20" s="281"/>
      <c r="H20" s="282"/>
      <c r="I20" s="283" t="s">
        <v>3</v>
      </c>
      <c r="J20" s="284"/>
      <c r="K20" s="284"/>
      <c r="L20" s="284"/>
      <c r="M20" s="284"/>
      <c r="N20" s="284"/>
      <c r="O20" s="284"/>
      <c r="P20" s="284"/>
      <c r="Q20" s="284"/>
      <c r="R20" s="281" t="s">
        <v>30</v>
      </c>
      <c r="S20" s="281"/>
      <c r="T20" s="281"/>
      <c r="U20" s="281"/>
      <c r="V20" s="281"/>
      <c r="W20" s="282"/>
      <c r="X20" s="283" t="s">
        <v>3</v>
      </c>
      <c r="Y20" s="284"/>
      <c r="Z20" s="284"/>
      <c r="AA20" s="284"/>
      <c r="AB20" s="284"/>
      <c r="AC20" s="284"/>
      <c r="AD20" s="284"/>
      <c r="AE20" s="284"/>
      <c r="AF20" s="284"/>
      <c r="AG20" s="281" t="s">
        <v>31</v>
      </c>
      <c r="AH20" s="281"/>
      <c r="AI20" s="281"/>
      <c r="AJ20" s="281"/>
      <c r="AK20" s="281"/>
      <c r="AL20" s="282"/>
      <c r="AM20" s="283" t="s">
        <v>3</v>
      </c>
      <c r="AN20" s="284"/>
      <c r="AO20" s="284"/>
      <c r="AP20" s="284"/>
      <c r="AQ20" s="284"/>
      <c r="AR20" s="284"/>
      <c r="AS20" s="284"/>
      <c r="AT20" s="284"/>
      <c r="AU20" s="284"/>
      <c r="AV20" s="304" t="str">
        <f>IF(I20="","",IF(I20="選択してください","","（注）対面受付日はご希望に沿えない場合があります"))</f>
        <v/>
      </c>
      <c r="AW20" s="305"/>
      <c r="AX20" s="305"/>
      <c r="AY20" s="305"/>
      <c r="AZ20" s="305"/>
      <c r="BA20" s="305"/>
      <c r="BB20" s="305"/>
      <c r="BC20" s="305"/>
      <c r="BD20" s="305"/>
      <c r="BE20" s="305"/>
      <c r="BF20" s="305"/>
      <c r="BG20" s="305"/>
      <c r="BH20" s="305"/>
      <c r="BI20" s="305"/>
      <c r="BJ20" s="305"/>
    </row>
    <row r="21" spans="1:91" s="5" customFormat="1" ht="22.5" customHeight="1" x14ac:dyDescent="0.65">
      <c r="B21" s="297"/>
      <c r="C21" s="298"/>
      <c r="D21" s="299" t="str">
        <f>VLOOKUP(I20,事務局使用欄!F:G,2,0)</f>
        <v>-</v>
      </c>
      <c r="E21" s="300"/>
      <c r="F21" s="300"/>
      <c r="G21" s="300"/>
      <c r="H21" s="300"/>
      <c r="I21" s="300"/>
      <c r="J21" s="300"/>
      <c r="K21" s="300"/>
      <c r="L21" s="300"/>
      <c r="M21" s="300"/>
      <c r="N21" s="300"/>
      <c r="O21" s="300"/>
      <c r="P21" s="300"/>
      <c r="Q21" s="301"/>
      <c r="R21" s="299" t="str">
        <f>VLOOKUP(X20,事務局使用欄!F:G,2,0)</f>
        <v>-</v>
      </c>
      <c r="S21" s="300"/>
      <c r="T21" s="300"/>
      <c r="U21" s="300"/>
      <c r="V21" s="300"/>
      <c r="W21" s="300"/>
      <c r="X21" s="300"/>
      <c r="Y21" s="300"/>
      <c r="Z21" s="300"/>
      <c r="AA21" s="300"/>
      <c r="AB21" s="300"/>
      <c r="AC21" s="300"/>
      <c r="AD21" s="300"/>
      <c r="AE21" s="300"/>
      <c r="AF21" s="302"/>
      <c r="AG21" s="303" t="str">
        <f>VLOOKUP(AM20,事務局使用欄!F:G,2,0)</f>
        <v>-</v>
      </c>
      <c r="AH21" s="300"/>
      <c r="AI21" s="300"/>
      <c r="AJ21" s="300"/>
      <c r="AK21" s="300"/>
      <c r="AL21" s="300"/>
      <c r="AM21" s="300"/>
      <c r="AN21" s="300"/>
      <c r="AO21" s="300"/>
      <c r="AP21" s="300"/>
      <c r="AQ21" s="300"/>
      <c r="AR21" s="300"/>
      <c r="AS21" s="300"/>
      <c r="AT21" s="300"/>
      <c r="AU21" s="302"/>
      <c r="AV21" s="304"/>
      <c r="AW21" s="305"/>
      <c r="AX21" s="305"/>
      <c r="AY21" s="305"/>
      <c r="AZ21" s="305"/>
      <c r="BA21" s="305"/>
      <c r="BB21" s="305"/>
      <c r="BC21" s="305"/>
      <c r="BD21" s="305"/>
      <c r="BE21" s="305"/>
      <c r="BF21" s="305"/>
      <c r="BG21" s="305"/>
      <c r="BH21" s="305"/>
      <c r="BI21" s="305"/>
      <c r="BJ21" s="305"/>
    </row>
    <row r="22" spans="1:91" s="5" customFormat="1" ht="22.5" customHeight="1" x14ac:dyDescent="0.65">
      <c r="B22" s="10"/>
      <c r="C22" s="11"/>
      <c r="D22" s="137" t="str">
        <f>IF(I20="","",IF(I20="選択してください","","（注）事前ヒアリングで申請要件を満たしていないことが発覚した場合、申請できません。"))</f>
        <v/>
      </c>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9"/>
      <c r="BK22" s="9"/>
    </row>
    <row r="23" spans="1:91" s="5" customFormat="1" ht="22.5" customHeight="1" x14ac:dyDescent="0.65">
      <c r="B23" s="10"/>
      <c r="C23" s="11"/>
      <c r="D23" s="137" t="str">
        <f>IF(I20="","",IF(I20="選択してください","","（注）事前ヒアリングで申請要件の確認を終えた方から対面受付日を決めさせていただきます。"))</f>
        <v/>
      </c>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9"/>
      <c r="BK23" s="9"/>
    </row>
    <row r="24" spans="1:91" s="5" customFormat="1" ht="7.5" customHeight="1" x14ac:dyDescent="0.65">
      <c r="B24" s="10"/>
    </row>
    <row r="25" spans="1:91" s="5" customFormat="1" ht="22.5" customHeight="1" x14ac:dyDescent="0.65">
      <c r="A25" s="213" t="s">
        <v>32</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row>
    <row r="26" spans="1:91" ht="22.5" customHeight="1" x14ac:dyDescent="0.65">
      <c r="A26" s="12"/>
      <c r="B26" s="147" t="s">
        <v>211</v>
      </c>
      <c r="C26" s="147"/>
      <c r="D26" s="147"/>
      <c r="E26" s="147"/>
      <c r="F26" s="147"/>
      <c r="G26" s="147"/>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5"/>
      <c r="BB26" s="5"/>
      <c r="BC26" s="5"/>
      <c r="BD26" s="5"/>
      <c r="BE26" s="5"/>
      <c r="BF26" s="5"/>
      <c r="BG26" s="5"/>
      <c r="BH26" s="5"/>
      <c r="BI26" s="5"/>
      <c r="BJ26" s="5"/>
      <c r="BK26" s="5"/>
    </row>
    <row r="27" spans="1:91" ht="22.5" customHeight="1" x14ac:dyDescent="0.65">
      <c r="A27" s="12"/>
      <c r="B27" s="14"/>
      <c r="C27" s="156" t="s">
        <v>212</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
      <c r="BB27" s="15"/>
      <c r="BC27" s="15"/>
      <c r="BD27" s="15"/>
      <c r="BE27" s="15"/>
      <c r="BF27" s="15"/>
      <c r="BG27" s="15"/>
      <c r="BH27" s="15"/>
      <c r="BI27" s="15"/>
      <c r="BJ27" s="15"/>
      <c r="BK27" s="14"/>
    </row>
    <row r="28" spans="1:91" ht="22.5" customHeight="1" x14ac:dyDescent="0.65">
      <c r="A28" s="12"/>
      <c r="B28" s="14"/>
      <c r="C28" s="14"/>
      <c r="D28" s="95" t="s">
        <v>33</v>
      </c>
      <c r="E28" s="95"/>
      <c r="F28" s="95"/>
      <c r="G28" s="95"/>
      <c r="H28" s="95"/>
      <c r="I28" s="95"/>
      <c r="J28" s="96"/>
      <c r="K28" s="215"/>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216">
        <f>LEN(K28)</f>
        <v>0</v>
      </c>
      <c r="AO28" s="216"/>
      <c r="AP28" s="212" t="s">
        <v>142</v>
      </c>
      <c r="AQ28" s="306"/>
      <c r="AR28" s="306"/>
      <c r="AS28" s="306"/>
      <c r="AT28" s="306"/>
      <c r="AU28" s="306"/>
      <c r="AV28" s="306"/>
      <c r="AW28" s="306"/>
      <c r="AX28" s="306"/>
      <c r="AY28" s="306"/>
      <c r="AZ28" s="307"/>
      <c r="BA28" s="308"/>
      <c r="BB28" s="309"/>
      <c r="BC28" s="309"/>
      <c r="BD28" s="309"/>
      <c r="BE28" s="310"/>
      <c r="BF28" s="47"/>
      <c r="BG28" s="48"/>
      <c r="BH28" s="48"/>
      <c r="BI28" s="48"/>
      <c r="BJ28" s="48"/>
      <c r="BK28" s="14"/>
    </row>
    <row r="29" spans="1:91" ht="22.5" customHeight="1" x14ac:dyDescent="0.65">
      <c r="A29" s="12"/>
      <c r="B29" s="14"/>
      <c r="C29" s="14"/>
      <c r="D29" s="161" t="str">
        <f>IF(K34="製品の完成","（注）「製品の完成」を選択した場合、●の開発、●の事業化、●の製品化 という申請テーマにしてください。",IF(K34="試作品の完成","（注）「試作品の完成」を選択した場合、●の試作、●の事前検証 という申請テーマにしてください。",""))</f>
        <v/>
      </c>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35"/>
      <c r="AQ29" s="135"/>
      <c r="AR29" s="135"/>
      <c r="AS29" s="135"/>
      <c r="AT29" s="135"/>
      <c r="AU29" s="135"/>
      <c r="AV29" s="135"/>
      <c r="AW29" s="135"/>
      <c r="AX29" s="135"/>
      <c r="AY29" s="135"/>
      <c r="AZ29" s="135"/>
      <c r="BA29" s="135"/>
      <c r="BB29" s="135"/>
      <c r="BC29" s="135"/>
      <c r="BD29" s="135"/>
      <c r="BE29" s="135"/>
      <c r="BF29" s="135"/>
      <c r="BG29" s="135"/>
      <c r="BH29" s="135"/>
      <c r="BI29" s="135"/>
      <c r="BJ29" s="136"/>
      <c r="BK29" s="16"/>
    </row>
    <row r="30" spans="1:91" ht="22.5" customHeight="1" x14ac:dyDescent="0.65">
      <c r="A30" s="12"/>
      <c r="B30" s="14"/>
      <c r="C30" s="14"/>
      <c r="D30" s="134" t="str">
        <f>IF(K28="","","（注）助成金に採択された場合、申請テーマは公社HPに公開されます。技術的な開発要素のないもの、既製品の模倣や改良を")</f>
        <v/>
      </c>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6"/>
      <c r="BK30" s="17"/>
    </row>
    <row r="31" spans="1:91" ht="22.5" customHeight="1" x14ac:dyDescent="0.65">
      <c r="A31" s="12"/>
      <c r="B31" s="14"/>
      <c r="C31" s="14"/>
      <c r="D31" s="134" t="str">
        <f>IF(K28="","","　　　するものは申請テーマに設定できません（申請できません）。")</f>
        <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6"/>
      <c r="BK31" s="17"/>
    </row>
    <row r="32" spans="1:91" ht="22.5" customHeight="1" x14ac:dyDescent="0.65">
      <c r="A32" s="12"/>
      <c r="B32" s="14"/>
      <c r="C32" s="14"/>
      <c r="D32" s="134"/>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6"/>
      <c r="BK32" s="14"/>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row>
    <row r="33" spans="1:122" ht="45" customHeight="1" x14ac:dyDescent="0.65">
      <c r="A33" s="12"/>
      <c r="B33" s="18"/>
      <c r="C33" s="14"/>
      <c r="D33" s="293" t="s">
        <v>34</v>
      </c>
      <c r="E33" s="293"/>
      <c r="F33" s="293"/>
      <c r="G33" s="293"/>
      <c r="H33" s="293"/>
      <c r="I33" s="293"/>
      <c r="J33" s="294"/>
      <c r="K33" s="295"/>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19"/>
      <c r="BG33" s="19"/>
      <c r="BH33" s="19"/>
      <c r="BI33" s="19"/>
      <c r="BJ33" s="19"/>
      <c r="BK33" s="14"/>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row>
    <row r="34" spans="1:122" ht="22.5" customHeight="1" x14ac:dyDescent="0.65">
      <c r="A34" s="12"/>
      <c r="B34" s="14"/>
      <c r="C34" s="14"/>
      <c r="D34" s="197" t="s">
        <v>35</v>
      </c>
      <c r="E34" s="198"/>
      <c r="F34" s="198"/>
      <c r="G34" s="198"/>
      <c r="H34" s="198"/>
      <c r="I34" s="198"/>
      <c r="J34" s="198"/>
      <c r="K34" s="217"/>
      <c r="L34" s="217"/>
      <c r="M34" s="217"/>
      <c r="N34" s="217"/>
      <c r="O34" s="217"/>
      <c r="P34" s="217"/>
      <c r="Q34" s="217"/>
      <c r="R34" s="217"/>
      <c r="S34" s="217"/>
      <c r="T34" s="217"/>
      <c r="U34" s="217"/>
      <c r="V34" s="218"/>
      <c r="W34" s="164" t="s">
        <v>36</v>
      </c>
      <c r="X34" s="165"/>
      <c r="Y34" s="165"/>
      <c r="Z34" s="165"/>
      <c r="AA34" s="165"/>
      <c r="AB34" s="165"/>
      <c r="AC34" s="165"/>
      <c r="AD34" s="165"/>
      <c r="AE34" s="165"/>
      <c r="AF34" s="165"/>
      <c r="AG34" s="165"/>
      <c r="AH34" s="166"/>
      <c r="AI34" s="166"/>
      <c r="AJ34" s="166"/>
      <c r="AK34" s="166"/>
      <c r="AL34" s="166"/>
      <c r="AM34" s="219"/>
      <c r="AN34" s="219"/>
      <c r="AO34" s="219"/>
      <c r="AP34" s="219"/>
      <c r="AQ34" s="219"/>
      <c r="AR34" s="220"/>
      <c r="AS34" s="20"/>
      <c r="AT34" s="21"/>
      <c r="AU34" s="21"/>
      <c r="AV34" s="21"/>
      <c r="AW34" s="21"/>
      <c r="AX34" s="21"/>
      <c r="AY34" s="21"/>
      <c r="AZ34" s="21"/>
      <c r="BA34" s="21"/>
      <c r="BB34" s="21"/>
      <c r="BC34" s="21"/>
      <c r="BD34" s="21"/>
      <c r="BE34" s="21"/>
      <c r="BF34" s="21"/>
      <c r="BG34" s="21"/>
      <c r="BH34" s="21"/>
      <c r="BI34" s="21"/>
      <c r="BJ34" s="21"/>
      <c r="BK34" s="14"/>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row>
    <row r="35" spans="1:122" ht="22.5" customHeight="1" x14ac:dyDescent="0.65">
      <c r="A35" s="12"/>
      <c r="B35" s="157"/>
      <c r="C35" s="157"/>
      <c r="D35" s="134" t="str">
        <f>IF(K34="試作品の完成","（注）達成目標で「試作品の完成」を選択した場合、一部の経費が助成対象外です。（５）助成金対象経費を参照",IF(K34="製品の完成","（注）医療機器の開発を行う場合、達成目標に「製品の完成」を選択することはできません。",""))</f>
        <v/>
      </c>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row>
    <row r="36" spans="1:122" ht="22.5" customHeight="1" x14ac:dyDescent="0.65">
      <c r="A36" s="12"/>
      <c r="B36" s="22"/>
      <c r="C36" s="22"/>
      <c r="D36" s="134" t="str">
        <f>IF(K34="","",IF(K34="目標を選択してください","","（注）申請時には具体的な達成目標を設定していただきます。目標が未達成の場合、助成金が交付されません。"))</f>
        <v/>
      </c>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6"/>
      <c r="BK36" s="17"/>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row>
    <row r="37" spans="1:122" ht="22.5" customHeight="1" x14ac:dyDescent="0.65">
      <c r="A37" s="12"/>
      <c r="B37" s="14"/>
      <c r="C37" s="156" t="s">
        <v>213</v>
      </c>
      <c r="D37" s="156"/>
      <c r="E37" s="156"/>
      <c r="F37" s="156"/>
      <c r="G37" s="156"/>
      <c r="H37" s="156"/>
      <c r="I37" s="156"/>
      <c r="J37" s="156"/>
      <c r="K37" s="156"/>
      <c r="L37" s="156"/>
      <c r="M37" s="156"/>
      <c r="N37" s="156"/>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row>
    <row r="38" spans="1:122" ht="22.5" customHeight="1" x14ac:dyDescent="0.65">
      <c r="A38" s="12"/>
      <c r="B38" s="14"/>
      <c r="C38" s="14"/>
      <c r="D38" s="108" t="s">
        <v>37</v>
      </c>
      <c r="E38" s="108"/>
      <c r="F38" s="108"/>
      <c r="G38" s="108"/>
      <c r="H38" s="108"/>
      <c r="I38" s="108"/>
      <c r="J38" s="10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4"/>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row>
    <row r="39" spans="1:122" ht="22.5" customHeight="1" x14ac:dyDescent="0.65">
      <c r="A39" s="12"/>
      <c r="B39" s="14"/>
      <c r="C39" s="14"/>
      <c r="D39" s="98" t="s">
        <v>38</v>
      </c>
      <c r="E39" s="98"/>
      <c r="F39" s="98"/>
      <c r="G39" s="98"/>
      <c r="H39" s="98"/>
      <c r="I39" s="98"/>
      <c r="J39" s="212"/>
      <c r="K39" s="110"/>
      <c r="L39" s="111"/>
      <c r="M39" s="111"/>
      <c r="N39" s="111"/>
      <c r="O39" s="111"/>
      <c r="P39" s="111"/>
      <c r="Q39" s="111"/>
      <c r="R39" s="111"/>
      <c r="S39" s="95" t="s">
        <v>39</v>
      </c>
      <c r="T39" s="95"/>
      <c r="U39" s="95"/>
      <c r="V39" s="95"/>
      <c r="W39" s="96"/>
      <c r="X39" s="110"/>
      <c r="Y39" s="111"/>
      <c r="Z39" s="111"/>
      <c r="AA39" s="173" t="s">
        <v>40</v>
      </c>
      <c r="AB39" s="174"/>
      <c r="AC39" s="174"/>
      <c r="AD39" s="174"/>
      <c r="AE39" s="174"/>
      <c r="AF39" s="99"/>
      <c r="AG39" s="99"/>
      <c r="AH39" s="99"/>
      <c r="AI39" s="99"/>
      <c r="AJ39" s="171" t="s">
        <v>41</v>
      </c>
      <c r="AK39" s="172"/>
      <c r="AL39" s="172"/>
      <c r="AM39" s="172"/>
      <c r="AN39" s="172"/>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4"/>
    </row>
    <row r="40" spans="1:122" ht="22.5" customHeight="1" x14ac:dyDescent="0.65">
      <c r="A40" s="12"/>
      <c r="B40" s="14"/>
      <c r="C40" s="14"/>
      <c r="D40" s="205" t="s">
        <v>42</v>
      </c>
      <c r="E40" s="207" t="s">
        <v>43</v>
      </c>
      <c r="F40" s="207"/>
      <c r="G40" s="207"/>
      <c r="H40" s="207"/>
      <c r="I40" s="207"/>
      <c r="J40" s="207"/>
      <c r="K40" s="98" t="s">
        <v>44</v>
      </c>
      <c r="L40" s="98"/>
      <c r="M40" s="98"/>
      <c r="N40" s="98"/>
      <c r="O40" s="98"/>
      <c r="P40" s="98"/>
      <c r="Q40" s="98"/>
      <c r="R40" s="98"/>
      <c r="S40" s="98"/>
      <c r="T40" s="98"/>
      <c r="U40" s="98"/>
      <c r="V40" s="98"/>
      <c r="W40" s="98"/>
      <c r="X40" s="98"/>
      <c r="Y40" s="212"/>
      <c r="Z40" s="108" t="s">
        <v>143</v>
      </c>
      <c r="AA40" s="108"/>
      <c r="AB40" s="108"/>
      <c r="AC40" s="108"/>
      <c r="AD40" s="108"/>
      <c r="AE40" s="108"/>
      <c r="AF40" s="108"/>
      <c r="AG40" s="108"/>
      <c r="AH40" s="108"/>
      <c r="AI40" s="108"/>
      <c r="AJ40" s="108"/>
      <c r="AK40" s="108"/>
      <c r="AL40" s="108"/>
      <c r="AM40" s="108"/>
      <c r="AN40" s="108"/>
      <c r="AO40" s="108"/>
      <c r="AP40" s="108"/>
      <c r="AQ40" s="108"/>
      <c r="AR40" s="108"/>
      <c r="AS40" s="99" t="s">
        <v>45</v>
      </c>
      <c r="AT40" s="99"/>
      <c r="AU40" s="99"/>
      <c r="AV40" s="99"/>
      <c r="AW40" s="99"/>
      <c r="AX40" s="99"/>
      <c r="AY40" s="99"/>
      <c r="AZ40" s="201"/>
      <c r="BA40" s="201"/>
      <c r="BB40" s="201"/>
      <c r="BC40" s="201"/>
      <c r="BD40" s="201"/>
      <c r="BE40" s="201"/>
      <c r="BF40" s="201"/>
      <c r="BG40" s="201"/>
      <c r="BH40" s="201"/>
      <c r="BI40" s="201"/>
      <c r="BJ40" s="201"/>
      <c r="BK40" s="14"/>
    </row>
    <row r="41" spans="1:122" ht="22.5" customHeight="1" x14ac:dyDescent="0.65">
      <c r="A41" s="12"/>
      <c r="B41" s="14"/>
      <c r="C41" s="14"/>
      <c r="D41" s="205"/>
      <c r="E41" s="108" t="s">
        <v>46</v>
      </c>
      <c r="F41" s="108"/>
      <c r="G41" s="108"/>
      <c r="H41" s="108"/>
      <c r="I41" s="108"/>
      <c r="J41" s="108"/>
      <c r="K41" s="108" t="s">
        <v>47</v>
      </c>
      <c r="L41" s="108"/>
      <c r="M41" s="108"/>
      <c r="N41" s="108"/>
      <c r="O41" s="108"/>
      <c r="P41" s="108"/>
      <c r="Q41" s="108"/>
      <c r="R41" s="108"/>
      <c r="S41" s="108"/>
      <c r="T41" s="108"/>
      <c r="U41" s="108"/>
      <c r="V41" s="108"/>
      <c r="W41" s="108"/>
      <c r="X41" s="108"/>
      <c r="Y41" s="255"/>
      <c r="Z41" s="256" t="s">
        <v>143</v>
      </c>
      <c r="AA41" s="257"/>
      <c r="AB41" s="257"/>
      <c r="AC41" s="257"/>
      <c r="AD41" s="257"/>
      <c r="AE41" s="257"/>
      <c r="AF41" s="257"/>
      <c r="AG41" s="257"/>
      <c r="AH41" s="257"/>
      <c r="AI41" s="257"/>
      <c r="AJ41" s="257"/>
      <c r="AK41" s="257"/>
      <c r="AL41" s="257"/>
      <c r="AM41" s="257"/>
      <c r="AN41" s="257"/>
      <c r="AO41" s="257"/>
      <c r="AP41" s="257"/>
      <c r="AQ41" s="257"/>
      <c r="AR41" s="257"/>
      <c r="AS41" s="200" t="s">
        <v>45</v>
      </c>
      <c r="AT41" s="200"/>
      <c r="AU41" s="200"/>
      <c r="AV41" s="200"/>
      <c r="AW41" s="200"/>
      <c r="AX41" s="200"/>
      <c r="AY41" s="200"/>
      <c r="AZ41" s="201"/>
      <c r="BA41" s="201"/>
      <c r="BB41" s="201"/>
      <c r="BC41" s="201"/>
      <c r="BD41" s="201"/>
      <c r="BE41" s="201"/>
      <c r="BF41" s="201"/>
      <c r="BG41" s="201"/>
      <c r="BH41" s="201"/>
      <c r="BI41" s="201"/>
      <c r="BJ41" s="201"/>
      <c r="BK41" s="14"/>
    </row>
    <row r="42" spans="1:122" ht="22.5" customHeight="1" x14ac:dyDescent="0.65">
      <c r="A42" s="12"/>
      <c r="B42" s="157"/>
      <c r="C42" s="157"/>
      <c r="D42" s="161" t="str">
        <f>IF(K39="医療機器","（注）開発する医療機器のクラスに応じた医療機器製造販売業許可証（写）の提出が必要です。",IF(K39="非医療機器","（注）連携相手が医療機器製造販売業または医療機器販売業（貸与業）のいずれかを持っている必要があります。",""))</f>
        <v/>
      </c>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96"/>
      <c r="BK42" s="14"/>
      <c r="BL42" s="155" t="str">
        <f>IF(K39="非医療機器","（注）臨床現場において診断・治療・予防等に使用される非医療機器が対象となります。","")</f>
        <v/>
      </c>
      <c r="BM42" s="155"/>
      <c r="BN42" s="155"/>
      <c r="BO42" s="155"/>
      <c r="BP42" s="155"/>
      <c r="BQ42" s="155"/>
      <c r="BR42" s="155"/>
      <c r="BS42" s="155"/>
      <c r="BT42" s="155"/>
      <c r="BU42" s="155"/>
      <c r="BV42" s="155"/>
      <c r="BW42" s="155"/>
      <c r="BX42" s="155"/>
      <c r="BY42" s="155"/>
      <c r="BZ42" s="155"/>
      <c r="CA42" s="155"/>
      <c r="CB42" s="155"/>
      <c r="CC42" s="155"/>
      <c r="CD42" s="155"/>
      <c r="CE42" s="155"/>
      <c r="CF42" s="155"/>
      <c r="CG42" s="155"/>
      <c r="CH42" s="155"/>
      <c r="CI42" s="155"/>
      <c r="CJ42" s="155"/>
      <c r="CK42" s="155"/>
      <c r="CL42" s="155"/>
      <c r="CM42" s="155"/>
      <c r="CN42" s="155"/>
      <c r="CO42" s="155"/>
      <c r="CP42" s="155"/>
      <c r="CQ42" s="155"/>
      <c r="CR42" s="155"/>
      <c r="CS42" s="155"/>
      <c r="CT42" s="155"/>
      <c r="CU42" s="155"/>
      <c r="CV42" s="155"/>
      <c r="CW42" s="155"/>
      <c r="CX42" s="155"/>
      <c r="CY42" s="155"/>
      <c r="CZ42" s="155"/>
      <c r="DA42" s="155"/>
      <c r="DB42" s="155"/>
      <c r="DC42" s="155"/>
      <c r="DD42" s="155"/>
      <c r="DE42" s="155"/>
      <c r="DF42" s="155"/>
      <c r="DG42" s="155"/>
      <c r="DH42" s="155"/>
      <c r="DI42" s="155"/>
      <c r="DJ42" s="155"/>
      <c r="DK42" s="155"/>
      <c r="DL42" s="155"/>
      <c r="DM42" s="155"/>
      <c r="DN42" s="155"/>
      <c r="DO42" s="155"/>
      <c r="DP42" s="23"/>
      <c r="DQ42" s="23"/>
      <c r="DR42" s="23"/>
    </row>
    <row r="43" spans="1:122" ht="22.5" customHeight="1" x14ac:dyDescent="0.65">
      <c r="A43" s="12"/>
      <c r="B43" s="157"/>
      <c r="C43" s="157"/>
      <c r="D43" s="134" t="str">
        <f>IF(K39="医療機器",BL43,IF(K39="非医療機器",BL42,""))</f>
        <v/>
      </c>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6"/>
      <c r="BK43" s="16"/>
      <c r="BL43" s="130" t="str">
        <f>IF(X39="Ⅰ","（注）第一種、第二種、第三種のいずれかの医療機器製造販売業許可証（写）の提出が必要です。",IF(X39="Ⅱ","（注）第一種、第二種のいずれかの医療機器製造販売業許可証（写）の提出が必要です。",IF(X39="","","（注）第一種の医療機器製造販売業許可証（写）の提出が必要です。")))</f>
        <v/>
      </c>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row>
    <row r="44" spans="1:122" ht="22.5" customHeight="1" x14ac:dyDescent="0.65">
      <c r="A44" s="12"/>
      <c r="B44" s="22"/>
      <c r="C44" s="22"/>
      <c r="D44" s="134" t="str">
        <f>IF(K39="","","（注）連携相手の医療機器製販企業が必要な業許可を持っていない場合、申請することができません。")</f>
        <v/>
      </c>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6"/>
      <c r="BK44" s="16"/>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row>
    <row r="45" spans="1:122" ht="22.5" customHeight="1" x14ac:dyDescent="0.65">
      <c r="A45" s="12"/>
      <c r="B45" s="14"/>
      <c r="C45" s="156" t="s">
        <v>214</v>
      </c>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4"/>
      <c r="AQ45" s="14"/>
      <c r="AR45" s="14"/>
      <c r="AS45" s="14"/>
      <c r="AT45" s="14"/>
      <c r="AU45" s="14"/>
      <c r="AV45" s="14"/>
      <c r="AW45" s="14"/>
      <c r="AX45" s="14"/>
      <c r="AY45" s="14"/>
      <c r="AZ45" s="14"/>
      <c r="BA45" s="14"/>
      <c r="BB45" s="14"/>
      <c r="BC45" s="14"/>
      <c r="BD45" s="14"/>
      <c r="BE45" s="14"/>
      <c r="BF45" s="14"/>
      <c r="BG45" s="14"/>
      <c r="BH45" s="14"/>
      <c r="BI45" s="14"/>
      <c r="BJ45" s="14"/>
      <c r="BK45" s="14"/>
    </row>
    <row r="46" spans="1:122" ht="22.5" customHeight="1" x14ac:dyDescent="0.65">
      <c r="A46" s="12"/>
      <c r="B46" s="14"/>
      <c r="C46" s="14"/>
      <c r="D46" s="185" t="s">
        <v>48</v>
      </c>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4"/>
    </row>
    <row r="47" spans="1:122" ht="22.5" customHeight="1" x14ac:dyDescent="0.65">
      <c r="A47" s="12"/>
      <c r="B47" s="14"/>
      <c r="C47" s="156" t="s">
        <v>215</v>
      </c>
      <c r="D47" s="156"/>
      <c r="E47" s="156"/>
      <c r="F47" s="156"/>
      <c r="G47" s="156"/>
      <c r="H47" s="156"/>
      <c r="I47" s="156"/>
      <c r="J47" s="156"/>
      <c r="K47" s="156"/>
      <c r="L47" s="156"/>
      <c r="M47" s="156"/>
      <c r="N47" s="156"/>
      <c r="O47" s="156"/>
      <c r="P47" s="156"/>
      <c r="Q47" s="156"/>
      <c r="R47" s="156"/>
      <c r="S47" s="156"/>
      <c r="T47" s="156"/>
      <c r="U47" s="156"/>
      <c r="V47" s="156"/>
      <c r="W47" s="156"/>
      <c r="X47" s="25"/>
      <c r="Y47" s="206" t="s">
        <v>49</v>
      </c>
      <c r="Z47" s="206"/>
      <c r="AA47" s="206"/>
      <c r="AB47" s="206"/>
      <c r="AC47" s="206"/>
      <c r="AD47" s="206"/>
      <c r="AE47" s="206"/>
      <c r="AF47" s="206"/>
      <c r="AG47" s="206"/>
      <c r="AH47" s="206"/>
      <c r="AI47" s="206"/>
      <c r="AJ47" s="206"/>
      <c r="AK47" s="206"/>
      <c r="AL47" s="163">
        <f>D48*1.5</f>
        <v>0</v>
      </c>
      <c r="AM47" s="163"/>
      <c r="AN47" s="163"/>
      <c r="AO47" s="163"/>
      <c r="AP47" s="183" t="s">
        <v>50</v>
      </c>
      <c r="AQ47" s="183"/>
      <c r="AR47" s="183"/>
      <c r="AS47" s="183"/>
      <c r="AT47" s="183"/>
      <c r="AU47" s="183"/>
      <c r="AV47" s="25"/>
      <c r="AW47" s="14"/>
      <c r="AX47" s="14"/>
      <c r="AY47" s="14"/>
      <c r="AZ47" s="14"/>
    </row>
    <row r="48" spans="1:122" ht="22.5" customHeight="1" x14ac:dyDescent="0.65">
      <c r="A48" s="12"/>
      <c r="B48" s="14"/>
      <c r="C48" s="14"/>
      <c r="D48" s="261"/>
      <c r="E48" s="261"/>
      <c r="F48" s="261"/>
      <c r="G48" s="261"/>
      <c r="H48" s="261"/>
      <c r="I48" s="261"/>
      <c r="J48" s="262"/>
      <c r="K48" s="204" t="s">
        <v>51</v>
      </c>
      <c r="L48" s="98"/>
      <c r="M48" s="98"/>
      <c r="N48" s="98"/>
      <c r="O48" s="138" t="str">
        <f>IF(D48&gt;50000,"（注）助成金交付申請額は50,000千円（5,000万円）以内にしてください。","")</f>
        <v/>
      </c>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9"/>
      <c r="BK48" s="14"/>
    </row>
    <row r="49" spans="1:84" ht="22.5" customHeight="1" x14ac:dyDescent="0.65">
      <c r="A49" s="12"/>
      <c r="B49" s="14"/>
      <c r="C49" s="14"/>
      <c r="D49" s="137" t="str">
        <f>IF(D48="","","（注）助成率が2/3のため、助成金交付申請額の1.5倍の助成対象経費が必要となります。")</f>
        <v/>
      </c>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9"/>
      <c r="BK49" s="9"/>
    </row>
    <row r="50" spans="1:84" ht="22.5" customHeight="1" x14ac:dyDescent="0.65">
      <c r="A50" s="12"/>
      <c r="B50" s="14"/>
      <c r="C50" s="156" t="s">
        <v>216</v>
      </c>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4"/>
    </row>
    <row r="51" spans="1:84" ht="22.5" customHeight="1" x14ac:dyDescent="0.65">
      <c r="A51" s="12"/>
      <c r="B51" s="14"/>
      <c r="C51" s="14"/>
      <c r="D51" s="202" t="s">
        <v>52</v>
      </c>
      <c r="E51" s="202"/>
      <c r="F51" s="202"/>
      <c r="G51" s="202"/>
      <c r="H51" s="202"/>
      <c r="I51" s="202"/>
      <c r="J51" s="202" t="s">
        <v>53</v>
      </c>
      <c r="K51" s="202"/>
      <c r="L51" s="202"/>
      <c r="M51" s="202"/>
      <c r="N51" s="202"/>
      <c r="O51" s="202"/>
      <c r="P51" s="202" t="s">
        <v>54</v>
      </c>
      <c r="Q51" s="202"/>
      <c r="R51" s="202"/>
      <c r="S51" s="202"/>
      <c r="T51" s="202"/>
      <c r="U51" s="202"/>
      <c r="V51" s="158" t="s">
        <v>55</v>
      </c>
      <c r="W51" s="159"/>
      <c r="X51" s="159"/>
      <c r="Y51" s="159"/>
      <c r="Z51" s="159"/>
      <c r="AA51" s="159"/>
      <c r="AB51" s="202" t="s">
        <v>56</v>
      </c>
      <c r="AC51" s="202"/>
      <c r="AD51" s="202"/>
      <c r="AE51" s="202"/>
      <c r="AF51" s="202"/>
      <c r="AG51" s="202"/>
      <c r="AH51" s="202" t="s">
        <v>57</v>
      </c>
      <c r="AI51" s="202"/>
      <c r="AJ51" s="202"/>
      <c r="AK51" s="202"/>
      <c r="AL51" s="202"/>
      <c r="AM51" s="202"/>
      <c r="AN51" s="158" t="s">
        <v>58</v>
      </c>
      <c r="AO51" s="159"/>
      <c r="AP51" s="159"/>
      <c r="AQ51" s="159"/>
      <c r="AR51" s="159"/>
      <c r="AS51" s="159"/>
      <c r="AT51" s="202" t="s">
        <v>59</v>
      </c>
      <c r="AU51" s="202"/>
      <c r="AV51" s="202"/>
      <c r="AW51" s="202"/>
      <c r="AX51" s="202"/>
      <c r="AY51" s="202"/>
      <c r="AZ51" s="203" t="s">
        <v>60</v>
      </c>
      <c r="BA51" s="202"/>
      <c r="BB51" s="202"/>
      <c r="BC51" s="202"/>
      <c r="BD51" s="202"/>
      <c r="BE51" s="202"/>
      <c r="BF51" s="26"/>
      <c r="BG51" s="14"/>
      <c r="BH51" s="14"/>
      <c r="BI51" s="14"/>
      <c r="BJ51" s="14"/>
      <c r="BK51" s="14"/>
    </row>
    <row r="52" spans="1:84" ht="20.149999999999999" customHeight="1" x14ac:dyDescent="0.65">
      <c r="A52" s="12"/>
      <c r="B52" s="14"/>
      <c r="C52" s="14"/>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26"/>
      <c r="BG52" s="14"/>
      <c r="BH52" s="14"/>
      <c r="BI52" s="14"/>
      <c r="BJ52" s="27"/>
      <c r="BK52" s="27"/>
      <c r="BL52" s="28" t="str">
        <f>IF(D52="○",1,"0")</f>
        <v>0</v>
      </c>
      <c r="BM52" s="28" t="str">
        <f>IF(J52="○",1,"0")</f>
        <v>0</v>
      </c>
      <c r="BN52" s="28" t="str">
        <f>IF(P52="○",1,"0")</f>
        <v>0</v>
      </c>
      <c r="BO52" s="28" t="str">
        <f>IF(V52="○",1,"0")</f>
        <v>0</v>
      </c>
      <c r="BP52" s="28" t="str">
        <f>IF(AB52="○",1,"0")</f>
        <v>0</v>
      </c>
      <c r="BQ52" s="28" t="str">
        <f>IF(AH52="○",1,"0")</f>
        <v>0</v>
      </c>
      <c r="BR52" s="28" t="str">
        <f>IF(AN52="○",1,"0")</f>
        <v>0</v>
      </c>
      <c r="BS52" s="28" t="str">
        <f>IF(AT52="○",1,"0")</f>
        <v>0</v>
      </c>
      <c r="BT52" s="28" t="str">
        <f>IF(AZ52="○",1,"0")</f>
        <v>0</v>
      </c>
      <c r="BU52" s="28">
        <f>SUM(BL52:BT52)</f>
        <v>0</v>
      </c>
      <c r="BV52" s="29"/>
      <c r="BW52" s="30"/>
      <c r="BX52" s="30"/>
      <c r="BY52" s="30"/>
      <c r="BZ52" s="30"/>
      <c r="CA52" s="30"/>
      <c r="CB52" s="30"/>
      <c r="CC52" s="23"/>
      <c r="CD52" s="23"/>
      <c r="CE52" s="23"/>
      <c r="CF52" s="23"/>
    </row>
    <row r="53" spans="1:84" ht="22.5" customHeight="1" x14ac:dyDescent="0.65">
      <c r="A53" s="12"/>
      <c r="B53" s="14"/>
      <c r="C53" s="14"/>
      <c r="D53" s="161" t="str">
        <f>IF(K34="試作品の完成","（注）「試作品の完成」の場合、PMDA費、展示会費、広告費、規格登録費等（委託費）は助成対象外です。","")</f>
        <v/>
      </c>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35"/>
      <c r="BG53" s="135"/>
      <c r="BH53" s="135"/>
      <c r="BI53" s="135"/>
      <c r="BJ53" s="136"/>
      <c r="BK53" s="14"/>
    </row>
    <row r="54" spans="1:84" ht="22.5" customHeight="1" x14ac:dyDescent="0.65">
      <c r="A54" s="12"/>
      <c r="B54" s="14"/>
      <c r="C54" s="14"/>
      <c r="D54" s="89" t="str">
        <f>IF(BU52&gt;0,"（注）申請書には、申請する各経費について詳細に記入する必要があります。申請までにご検討ください。","")</f>
        <v/>
      </c>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14"/>
    </row>
    <row r="55" spans="1:84" ht="22.5" customHeight="1" x14ac:dyDescent="0.65">
      <c r="A55" s="12"/>
      <c r="B55" s="14"/>
      <c r="C55" s="156" t="s">
        <v>217</v>
      </c>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4"/>
    </row>
    <row r="56" spans="1:84" ht="22.5" customHeight="1" x14ac:dyDescent="0.65">
      <c r="A56" s="12"/>
      <c r="B56" s="14"/>
      <c r="C56" s="14"/>
      <c r="D56" s="106" t="s">
        <v>144</v>
      </c>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4"/>
    </row>
    <row r="57" spans="1:84" ht="22.5" customHeight="1" x14ac:dyDescent="0.65">
      <c r="A57" s="12"/>
      <c r="B57" s="14"/>
      <c r="C57" s="14"/>
      <c r="D57" s="154" t="s">
        <v>145</v>
      </c>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row>
    <row r="58" spans="1:84" ht="22.5" customHeight="1" x14ac:dyDescent="0.65">
      <c r="A58" s="12"/>
      <c r="B58" s="14"/>
      <c r="C58" s="14"/>
      <c r="D58" s="131" t="s">
        <v>132</v>
      </c>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3"/>
      <c r="BK58" s="14"/>
    </row>
    <row r="59" spans="1:84" ht="22.5" customHeight="1" x14ac:dyDescent="0.65">
      <c r="A59" s="12"/>
      <c r="B59" s="14"/>
      <c r="C59" s="14"/>
      <c r="D59" s="108" t="s">
        <v>61</v>
      </c>
      <c r="E59" s="108"/>
      <c r="F59" s="108"/>
      <c r="G59" s="108"/>
      <c r="H59" s="169">
        <v>44620</v>
      </c>
      <c r="I59" s="169"/>
      <c r="J59" s="169"/>
      <c r="K59" s="169"/>
      <c r="L59" s="169"/>
      <c r="M59" s="169"/>
      <c r="N59" s="169"/>
      <c r="O59" s="169"/>
      <c r="P59" s="169"/>
      <c r="Q59" s="169"/>
      <c r="R59" s="169"/>
      <c r="S59" s="169"/>
      <c r="T59" s="169"/>
      <c r="U59" s="99" t="s">
        <v>62</v>
      </c>
      <c r="V59" s="99"/>
      <c r="W59" s="178"/>
      <c r="X59" s="258"/>
      <c r="Y59" s="259"/>
      <c r="Z59" s="259"/>
      <c r="AA59" s="259"/>
      <c r="AB59" s="259"/>
      <c r="AC59" s="259"/>
      <c r="AD59" s="259"/>
      <c r="AE59" s="259"/>
      <c r="AF59" s="259"/>
      <c r="AG59" s="259"/>
      <c r="AH59" s="259"/>
      <c r="AI59" s="259"/>
      <c r="AJ59" s="259"/>
      <c r="AK59" s="260"/>
      <c r="AL59" s="189" t="s">
        <v>63</v>
      </c>
      <c r="AM59" s="99"/>
      <c r="AN59" s="99"/>
      <c r="AO59" s="99" t="str">
        <f>IF(X59="","",DATEDIF(H59,X59+1,"y")&amp;"年"&amp;DATEDIF(H59,X59+1,"ym")&amp;"ヶ月")</f>
        <v/>
      </c>
      <c r="AP59" s="99"/>
      <c r="AQ59" s="99"/>
      <c r="AR59" s="99"/>
      <c r="AS59" s="99"/>
      <c r="AT59" s="99"/>
      <c r="AU59" s="99"/>
      <c r="AV59" s="99"/>
      <c r="AW59" s="99"/>
      <c r="AX59" s="99"/>
      <c r="AY59" s="99"/>
      <c r="AZ59" s="99" t="s">
        <v>64</v>
      </c>
      <c r="BA59" s="99"/>
      <c r="BB59" s="99"/>
      <c r="BC59" s="178"/>
      <c r="BD59" s="110"/>
      <c r="BE59" s="111"/>
      <c r="BF59" s="111"/>
      <c r="BG59" s="188"/>
      <c r="BH59" s="189" t="s">
        <v>65</v>
      </c>
      <c r="BI59" s="99"/>
      <c r="BJ59" s="99"/>
      <c r="BK59" s="14"/>
    </row>
    <row r="60" spans="1:84" ht="22.5" customHeight="1" x14ac:dyDescent="0.65">
      <c r="A60" s="12"/>
      <c r="B60" s="14"/>
      <c r="C60" s="14"/>
      <c r="D60" s="170" t="str">
        <f>IF(X59="","","（注）期間内に契約～実施～支払を行った経費が助成金の対象経費になります。期間内の上市、量産、出荷はできません。")</f>
        <v/>
      </c>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4"/>
    </row>
    <row r="61" spans="1:84" ht="22.5" customHeight="1" x14ac:dyDescent="0.65">
      <c r="A61" s="12"/>
      <c r="B61" s="14"/>
      <c r="C61" s="14"/>
      <c r="D61" s="134" t="str">
        <f>IF(BD59="","","（注）申請書には、各期の期間、達成目標と成果物、取組項目、実施スケジュール、実施方法を記入する必要があります。")</f>
        <v/>
      </c>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6"/>
      <c r="BK61" s="14"/>
    </row>
    <row r="62" spans="1:84" ht="22.5" customHeight="1" x14ac:dyDescent="0.65">
      <c r="A62" s="12"/>
      <c r="B62" s="14"/>
      <c r="C62" s="14"/>
      <c r="D62" s="137" t="str">
        <f>IF(BD59="","","（注）期の目標を達成していない場合は助成金が交付されません。")</f>
        <v/>
      </c>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9"/>
      <c r="BK62" s="14"/>
    </row>
    <row r="63" spans="1:84" ht="22.5" customHeight="1" x14ac:dyDescent="0.65">
      <c r="A63" s="12"/>
      <c r="B63" s="147" t="s">
        <v>219</v>
      </c>
      <c r="C63" s="147"/>
      <c r="D63" s="147"/>
      <c r="E63" s="147"/>
      <c r="F63" s="147"/>
      <c r="G63" s="147"/>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4"/>
      <c r="BA63" s="14"/>
      <c r="BB63" s="14"/>
      <c r="BC63" s="14"/>
      <c r="BD63" s="14"/>
      <c r="BE63" s="14"/>
      <c r="BF63" s="14"/>
      <c r="BG63" s="14"/>
      <c r="BH63" s="14"/>
      <c r="BI63" s="14"/>
      <c r="BJ63" s="14"/>
      <c r="BK63" s="14"/>
    </row>
    <row r="64" spans="1:84" ht="22.5" customHeight="1" x14ac:dyDescent="0.65">
      <c r="A64" s="12"/>
      <c r="B64" s="16"/>
      <c r="C64" s="184" t="s">
        <v>218</v>
      </c>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4"/>
      <c r="BA64" s="14"/>
      <c r="BB64" s="14"/>
      <c r="BC64" s="14"/>
      <c r="BD64" s="14"/>
      <c r="BE64" s="14"/>
      <c r="BF64" s="14"/>
      <c r="BG64" s="14"/>
      <c r="BH64" s="14"/>
      <c r="BI64" s="14"/>
      <c r="BJ64" s="14"/>
      <c r="BK64" s="14"/>
    </row>
    <row r="65" spans="1:63" ht="22" customHeight="1" x14ac:dyDescent="0.65">
      <c r="A65" s="12"/>
      <c r="B65" s="14"/>
      <c r="C65" s="14"/>
      <c r="D65" s="167" t="s">
        <v>66</v>
      </c>
      <c r="E65" s="167"/>
      <c r="F65" s="167"/>
      <c r="G65" s="167"/>
      <c r="H65" s="167"/>
      <c r="I65" s="167"/>
      <c r="J65" s="168"/>
      <c r="K65" s="71"/>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175" t="str">
        <f>IF(K66="","","（注）申請時に会社概要の提出が必要です。")</f>
        <v/>
      </c>
      <c r="AM65" s="176"/>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4"/>
    </row>
    <row r="66" spans="1:63" ht="22.5" customHeight="1" x14ac:dyDescent="0.65">
      <c r="A66" s="12"/>
      <c r="B66" s="14"/>
      <c r="C66" s="14"/>
      <c r="D66" s="99" t="s">
        <v>67</v>
      </c>
      <c r="E66" s="99"/>
      <c r="F66" s="99"/>
      <c r="G66" s="99"/>
      <c r="H66" s="99"/>
      <c r="I66" s="99"/>
      <c r="J66" s="178"/>
      <c r="K66" s="71"/>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171" t="s">
        <v>68</v>
      </c>
      <c r="AM66" s="172"/>
      <c r="AN66" s="172"/>
      <c r="AO66" s="172"/>
      <c r="AP66" s="172"/>
      <c r="AQ66" s="179" t="s">
        <v>69</v>
      </c>
      <c r="AR66" s="179"/>
      <c r="AS66" s="179"/>
      <c r="AT66" s="179"/>
      <c r="AU66" s="179"/>
      <c r="AV66" s="179"/>
      <c r="AW66" s="179"/>
      <c r="AX66" s="179"/>
      <c r="AY66" s="179"/>
      <c r="AZ66" s="179"/>
      <c r="BA66" s="179"/>
      <c r="BB66" s="179"/>
      <c r="BC66" s="179"/>
      <c r="BD66" s="179"/>
      <c r="BE66" s="179"/>
      <c r="BF66" s="179"/>
      <c r="BG66" s="179"/>
      <c r="BH66" s="179"/>
      <c r="BI66" s="179"/>
      <c r="BJ66" s="179"/>
      <c r="BK66" s="14"/>
    </row>
    <row r="67" spans="1:63" ht="22.5" customHeight="1" x14ac:dyDescent="0.65">
      <c r="A67" s="12"/>
      <c r="B67" s="14"/>
      <c r="C67" s="14"/>
      <c r="D67" s="99" t="s">
        <v>70</v>
      </c>
      <c r="E67" s="99"/>
      <c r="F67" s="99"/>
      <c r="G67" s="99"/>
      <c r="H67" s="99"/>
      <c r="I67" s="99"/>
      <c r="J67" s="178"/>
      <c r="K67" s="152"/>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71" t="s">
        <v>71</v>
      </c>
      <c r="AM67" s="172"/>
      <c r="AN67" s="172"/>
      <c r="AO67" s="172"/>
      <c r="AP67" s="172"/>
      <c r="AQ67" s="151"/>
      <c r="AR67" s="151"/>
      <c r="AS67" s="151"/>
      <c r="AT67" s="151"/>
      <c r="AU67" s="151"/>
      <c r="AV67" s="151"/>
      <c r="AW67" s="151"/>
      <c r="AX67" s="151"/>
      <c r="AY67" s="151"/>
      <c r="AZ67" s="151"/>
      <c r="BA67" s="151"/>
      <c r="BB67" s="151"/>
      <c r="BC67" s="151"/>
      <c r="BD67" s="151"/>
      <c r="BE67" s="151"/>
      <c r="BF67" s="151"/>
      <c r="BG67" s="151"/>
      <c r="BH67" s="151"/>
      <c r="BI67" s="151"/>
      <c r="BJ67" s="151"/>
      <c r="BK67" s="14"/>
    </row>
    <row r="68" spans="1:63" ht="22.5" customHeight="1" x14ac:dyDescent="0.65">
      <c r="A68" s="12"/>
      <c r="B68" s="14"/>
      <c r="C68" s="14"/>
      <c r="D68" s="173" t="s">
        <v>72</v>
      </c>
      <c r="E68" s="174"/>
      <c r="F68" s="174"/>
      <c r="G68" s="174"/>
      <c r="H68" s="174"/>
      <c r="I68" s="174"/>
      <c r="J68" s="174"/>
      <c r="K68" s="75" t="s">
        <v>73</v>
      </c>
      <c r="L68" s="75"/>
      <c r="M68" s="76"/>
      <c r="N68" s="76"/>
      <c r="O68" s="76"/>
      <c r="P68" s="31" t="s">
        <v>0</v>
      </c>
      <c r="Q68" s="73"/>
      <c r="R68" s="73"/>
      <c r="S68" s="73"/>
      <c r="T68" s="74"/>
      <c r="U68" s="77"/>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14"/>
    </row>
    <row r="69" spans="1:63" ht="22.5" customHeight="1" x14ac:dyDescent="0.65">
      <c r="A69" s="12"/>
      <c r="B69" s="14"/>
      <c r="C69" s="14"/>
      <c r="D69" s="89" t="str">
        <f>IF(U68="","","（注）本店登記所在地は都外の所在地でも問題ありません。")</f>
        <v/>
      </c>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14"/>
    </row>
    <row r="70" spans="1:63" ht="22.5" customHeight="1" x14ac:dyDescent="0.65">
      <c r="A70" s="12"/>
      <c r="B70" s="14"/>
      <c r="C70" s="14"/>
      <c r="D70" s="173" t="s">
        <v>74</v>
      </c>
      <c r="E70" s="174"/>
      <c r="F70" s="174"/>
      <c r="G70" s="174"/>
      <c r="H70" s="174"/>
      <c r="I70" s="174"/>
      <c r="J70" s="174"/>
      <c r="K70" s="75" t="s">
        <v>73</v>
      </c>
      <c r="L70" s="75"/>
      <c r="M70" s="76"/>
      <c r="N70" s="76"/>
      <c r="O70" s="76"/>
      <c r="P70" s="31" t="s">
        <v>0</v>
      </c>
      <c r="Q70" s="73"/>
      <c r="R70" s="73"/>
      <c r="S70" s="73"/>
      <c r="T70" s="74"/>
      <c r="U70" s="77"/>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14"/>
    </row>
    <row r="71" spans="1:63" ht="22.5" customHeight="1" x14ac:dyDescent="0.65">
      <c r="A71" s="12"/>
      <c r="B71" s="14"/>
      <c r="C71" s="14"/>
      <c r="D71" s="89" t="str">
        <f>IF(U70="","","（注）都内に登記をしている必要があります（支店登記でも可）。登記簿謄本の住所をご記入ください。")</f>
        <v/>
      </c>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14"/>
    </row>
    <row r="72" spans="1:63" ht="22.5" customHeight="1" x14ac:dyDescent="0.65">
      <c r="A72" s="12"/>
      <c r="B72" s="14"/>
      <c r="C72" s="14"/>
      <c r="D72" s="177" t="str">
        <f>IF(U70="","","（注）申請書には、連絡先や連絡担当者の氏名、部署と役職、TEL、メールアドレスを記入する必要があります。")</f>
        <v/>
      </c>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4"/>
    </row>
    <row r="73" spans="1:63" ht="22.5" customHeight="1" x14ac:dyDescent="0.65">
      <c r="A73" s="12"/>
      <c r="B73" s="14"/>
      <c r="C73" s="14"/>
      <c r="D73" s="239" t="s">
        <v>75</v>
      </c>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40"/>
      <c r="AF73" s="146"/>
      <c r="AG73" s="73"/>
      <c r="AH73" s="235"/>
      <c r="AI73" s="180"/>
      <c r="AJ73" s="181"/>
      <c r="AK73" s="182"/>
      <c r="AL73" s="191" t="s">
        <v>76</v>
      </c>
      <c r="AM73" s="192"/>
      <c r="AN73" s="230"/>
      <c r="AO73" s="231"/>
      <c r="AP73" s="232"/>
      <c r="AQ73" s="191" t="s">
        <v>77</v>
      </c>
      <c r="AR73" s="227"/>
      <c r="AS73" s="237" t="s">
        <v>78</v>
      </c>
      <c r="AT73" s="237"/>
      <c r="AU73" s="237"/>
      <c r="AV73" s="237"/>
      <c r="AW73" s="237"/>
      <c r="AX73" s="238"/>
      <c r="AY73" s="180"/>
      <c r="AZ73" s="181"/>
      <c r="BA73" s="181"/>
      <c r="BB73" s="182"/>
      <c r="BC73" s="191" t="s">
        <v>76</v>
      </c>
      <c r="BD73" s="192"/>
      <c r="BE73" s="230"/>
      <c r="BF73" s="231"/>
      <c r="BG73" s="232"/>
      <c r="BH73" s="233" t="s">
        <v>79</v>
      </c>
      <c r="BI73" s="234"/>
      <c r="BJ73" s="234"/>
      <c r="BK73" s="14"/>
    </row>
    <row r="74" spans="1:63" ht="22.5" customHeight="1" x14ac:dyDescent="0.65">
      <c r="A74" s="12"/>
      <c r="B74" s="14"/>
      <c r="C74" s="14"/>
      <c r="D74" s="90" t="str">
        <f>IF(AY73="","",IF(AY73&lt;2,"（注）令和6年4月1日以降に創業された場合、申請できません。",""))</f>
        <v/>
      </c>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14"/>
    </row>
    <row r="75" spans="1:63" ht="22.5" customHeight="1" x14ac:dyDescent="0.65">
      <c r="A75" s="12"/>
      <c r="B75" s="14"/>
      <c r="C75" s="14"/>
      <c r="D75" s="95" t="s">
        <v>80</v>
      </c>
      <c r="E75" s="95"/>
      <c r="F75" s="95"/>
      <c r="G75" s="95"/>
      <c r="H75" s="95"/>
      <c r="I75" s="95"/>
      <c r="J75" s="96"/>
      <c r="K75" s="110" t="s">
        <v>81</v>
      </c>
      <c r="L75" s="111"/>
      <c r="M75" s="111"/>
      <c r="N75" s="111"/>
      <c r="O75" s="111"/>
      <c r="P75" s="111"/>
      <c r="Q75" s="111"/>
      <c r="R75" s="111"/>
      <c r="S75" s="111"/>
      <c r="T75" s="111"/>
      <c r="U75" s="111"/>
      <c r="V75" s="188"/>
      <c r="W75" s="189" t="s">
        <v>82</v>
      </c>
      <c r="X75" s="99"/>
      <c r="Y75" s="99"/>
      <c r="Z75" s="99"/>
      <c r="AA75" s="99"/>
      <c r="AB75" s="99"/>
      <c r="AC75" s="99"/>
      <c r="AD75" s="178"/>
      <c r="AE75" s="91"/>
      <c r="AF75" s="92"/>
      <c r="AG75" s="92"/>
      <c r="AH75" s="92"/>
      <c r="AI75" s="92"/>
      <c r="AJ75" s="92"/>
      <c r="AK75" s="93"/>
      <c r="AL75" s="190" t="s">
        <v>83</v>
      </c>
      <c r="AM75" s="108"/>
      <c r="AN75" s="108"/>
      <c r="AO75" s="108"/>
      <c r="AP75" s="103" t="s">
        <v>84</v>
      </c>
      <c r="AQ75" s="103"/>
      <c r="AR75" s="103"/>
      <c r="AS75" s="104"/>
      <c r="AT75" s="91" t="s">
        <v>85</v>
      </c>
      <c r="AU75" s="92"/>
      <c r="AV75" s="92"/>
      <c r="AW75" s="92"/>
      <c r="AX75" s="92"/>
      <c r="AY75" s="92"/>
      <c r="AZ75" s="92"/>
      <c r="BA75" s="92"/>
      <c r="BB75" s="92"/>
      <c r="BC75" s="92"/>
      <c r="BD75" s="92"/>
      <c r="BE75" s="92"/>
      <c r="BF75" s="92"/>
      <c r="BG75" s="92"/>
      <c r="BH75" s="92"/>
      <c r="BI75" s="92"/>
      <c r="BJ75" s="92"/>
      <c r="BK75" s="14"/>
    </row>
    <row r="76" spans="1:63" ht="22.5" customHeight="1" x14ac:dyDescent="0.65">
      <c r="A76" s="12"/>
      <c r="B76" s="14"/>
      <c r="C76" s="14"/>
      <c r="D76" s="90" t="str">
        <f>IF(AT75="大企業またはみなし大企業","（注）大企業、みなし大企業に該当する場合、申請することができません。","")</f>
        <v/>
      </c>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14"/>
    </row>
    <row r="77" spans="1:63" ht="22.5" customHeight="1" x14ac:dyDescent="0.65">
      <c r="A77" s="12"/>
      <c r="B77" s="14"/>
      <c r="C77" s="14"/>
      <c r="D77" s="99" t="s">
        <v>86</v>
      </c>
      <c r="E77" s="99"/>
      <c r="F77" s="99"/>
      <c r="G77" s="99"/>
      <c r="H77" s="99"/>
      <c r="I77" s="99"/>
      <c r="J77" s="99"/>
      <c r="K77" s="94"/>
      <c r="L77" s="94"/>
      <c r="M77" s="94"/>
      <c r="N77" s="94"/>
      <c r="O77" s="94"/>
      <c r="P77" s="179" t="s">
        <v>87</v>
      </c>
      <c r="Q77" s="179"/>
      <c r="R77" s="179"/>
      <c r="S77" s="179"/>
      <c r="T77" s="179"/>
      <c r="U77" s="179"/>
      <c r="V77" s="179"/>
      <c r="W77" s="179"/>
      <c r="X77" s="179"/>
      <c r="Y77" s="179"/>
      <c r="Z77" s="179"/>
      <c r="AA77" s="179"/>
      <c r="AB77" s="179"/>
      <c r="AC77" s="179"/>
      <c r="AD77" s="179"/>
      <c r="AE77" s="179"/>
      <c r="AF77" s="179"/>
      <c r="AG77" s="95" t="s">
        <v>88</v>
      </c>
      <c r="AH77" s="95"/>
      <c r="AI77" s="95"/>
      <c r="AJ77" s="95"/>
      <c r="AK77" s="95"/>
      <c r="AL77" s="95"/>
      <c r="AM77" s="95"/>
      <c r="AN77" s="95"/>
      <c r="AO77" s="96"/>
      <c r="AP77" s="91"/>
      <c r="AQ77" s="92"/>
      <c r="AR77" s="92"/>
      <c r="AS77" s="92"/>
      <c r="AT77" s="93"/>
      <c r="AU77" s="97" t="s">
        <v>89</v>
      </c>
      <c r="AV77" s="98"/>
      <c r="AW77" s="99" t="s">
        <v>90</v>
      </c>
      <c r="AX77" s="99"/>
      <c r="AY77" s="99"/>
      <c r="AZ77" s="99"/>
      <c r="BA77" s="99"/>
      <c r="BB77" s="99"/>
      <c r="BC77" s="99"/>
      <c r="BD77" s="94"/>
      <c r="BE77" s="94"/>
      <c r="BF77" s="94"/>
      <c r="BG77" s="94"/>
      <c r="BH77" s="94"/>
      <c r="BI77" s="108" t="s">
        <v>91</v>
      </c>
      <c r="BJ77" s="108"/>
      <c r="BK77" s="14"/>
    </row>
    <row r="78" spans="1:63" ht="22.5" customHeight="1" x14ac:dyDescent="0.65">
      <c r="A78" s="12"/>
      <c r="B78" s="14"/>
      <c r="C78" s="14"/>
      <c r="D78" s="95" t="s">
        <v>92</v>
      </c>
      <c r="E78" s="95"/>
      <c r="F78" s="95"/>
      <c r="G78" s="95"/>
      <c r="H78" s="95"/>
      <c r="I78" s="95"/>
      <c r="J78" s="95"/>
      <c r="K78" s="95"/>
      <c r="L78" s="95"/>
      <c r="M78" s="95"/>
      <c r="N78" s="95"/>
      <c r="O78" s="95"/>
      <c r="P78" s="95"/>
      <c r="Q78" s="95"/>
      <c r="R78" s="95"/>
      <c r="S78" s="95"/>
      <c r="T78" s="95"/>
      <c r="U78" s="95"/>
      <c r="V78" s="95"/>
      <c r="W78" s="95"/>
      <c r="X78" s="95"/>
      <c r="Y78" s="95"/>
      <c r="Z78" s="96"/>
      <c r="AA78" s="110"/>
      <c r="AB78" s="111"/>
      <c r="AC78" s="111"/>
      <c r="AD78" s="111"/>
      <c r="AE78" s="111"/>
      <c r="AF78" s="111"/>
      <c r="AG78" s="95" t="s">
        <v>93</v>
      </c>
      <c r="AH78" s="95"/>
      <c r="AI78" s="95"/>
      <c r="AJ78" s="95"/>
      <c r="AK78" s="95"/>
      <c r="AL78" s="95"/>
      <c r="AM78" s="95"/>
      <c r="AN78" s="95"/>
      <c r="AO78" s="95"/>
      <c r="AP78" s="95"/>
      <c r="AQ78" s="95"/>
      <c r="AR78" s="95"/>
      <c r="AS78" s="95"/>
      <c r="AT78" s="95"/>
      <c r="AU78" s="95"/>
      <c r="AV78" s="95"/>
      <c r="AW78" s="95"/>
      <c r="AX78" s="95"/>
      <c r="AY78" s="95"/>
      <c r="AZ78" s="95"/>
      <c r="BA78" s="95"/>
      <c r="BB78" s="95"/>
      <c r="BC78" s="95"/>
      <c r="BD78" s="96"/>
      <c r="BE78" s="110"/>
      <c r="BF78" s="111"/>
      <c r="BG78" s="111"/>
      <c r="BH78" s="111"/>
      <c r="BI78" s="111"/>
      <c r="BJ78" s="111"/>
      <c r="BK78" s="14"/>
    </row>
    <row r="79" spans="1:63" ht="22.5" customHeight="1" x14ac:dyDescent="0.65">
      <c r="A79" s="12"/>
      <c r="B79" s="14"/>
      <c r="C79" s="14"/>
      <c r="D79" s="90" t="str">
        <f>IF(AA78="いる","（注）大企業が実質的に経営に参画している場合、申請できません。募集要項でご確認ください。",IF(BE78="いる","（注）大企業が実質的に経営に参画している場合、申請できません。募集要項でご確認ください。",""))</f>
        <v/>
      </c>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14"/>
    </row>
    <row r="80" spans="1:63" ht="22.5" customHeight="1" x14ac:dyDescent="0.65">
      <c r="A80" s="12"/>
      <c r="B80" s="14"/>
      <c r="C80" s="184" t="s">
        <v>220</v>
      </c>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4"/>
      <c r="BK80" s="14"/>
    </row>
    <row r="81" spans="1:78" ht="22.5" customHeight="1" x14ac:dyDescent="0.65">
      <c r="A81" s="12"/>
      <c r="B81" s="14"/>
      <c r="C81" s="14"/>
      <c r="D81" s="95" t="s">
        <v>94</v>
      </c>
      <c r="E81" s="95"/>
      <c r="F81" s="95"/>
      <c r="G81" s="95"/>
      <c r="H81" s="95"/>
      <c r="I81" s="95"/>
      <c r="J81" s="95"/>
      <c r="K81" s="236" t="s">
        <v>95</v>
      </c>
      <c r="L81" s="236"/>
      <c r="M81" s="241"/>
      <c r="N81" s="241"/>
      <c r="O81" s="241"/>
      <c r="P81" s="31" t="s">
        <v>0</v>
      </c>
      <c r="Q81" s="73"/>
      <c r="R81" s="73"/>
      <c r="S81" s="73"/>
      <c r="T81" s="74"/>
      <c r="U81" s="77"/>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14"/>
    </row>
    <row r="82" spans="1:78" ht="22.5" customHeight="1" x14ac:dyDescent="0.65">
      <c r="A82" s="12"/>
      <c r="B82" s="14"/>
      <c r="C82" s="14"/>
      <c r="D82" s="89" t="str">
        <f>IF(U81="","","（注）開発の実施場所は自社の事業所等をご記入ください。所在地は首都圏であれば問題ありません。")</f>
        <v/>
      </c>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14"/>
    </row>
    <row r="83" spans="1:78" ht="22.5" customHeight="1" x14ac:dyDescent="0.65">
      <c r="A83" s="12"/>
      <c r="B83" s="186"/>
      <c r="C83" s="187"/>
      <c r="D83" s="69" t="str">
        <f>IF(U81="","","（注）申請書には、開発実施場所の「名称」「面積」「実施業務」「開発者数」「機器設備」「最寄交通機関」を")</f>
        <v/>
      </c>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14"/>
    </row>
    <row r="84" spans="1:78" ht="22.5" customHeight="1" x14ac:dyDescent="0.65">
      <c r="A84" s="12"/>
      <c r="B84" s="10"/>
      <c r="C84" s="11"/>
      <c r="D84" s="69" t="str">
        <f>IF(U81="","","      記入する必要があります。")</f>
        <v/>
      </c>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14"/>
    </row>
    <row r="85" spans="1:78" ht="22.5" customHeight="1" x14ac:dyDescent="0.65">
      <c r="A85" s="12"/>
      <c r="B85" s="14"/>
      <c r="C85" s="150" t="s">
        <v>221</v>
      </c>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row>
    <row r="86" spans="1:78" ht="22.5" customHeight="1" x14ac:dyDescent="0.65">
      <c r="A86" s="12"/>
      <c r="B86" s="14"/>
      <c r="C86" s="14"/>
      <c r="D86" s="224" t="s">
        <v>146</v>
      </c>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224"/>
      <c r="BF86" s="224"/>
      <c r="BG86" s="224"/>
      <c r="BH86" s="224"/>
      <c r="BI86" s="224"/>
      <c r="BJ86" s="224"/>
      <c r="BK86" s="14"/>
    </row>
    <row r="87" spans="1:78" ht="22.5" customHeight="1" x14ac:dyDescent="0.65">
      <c r="A87" s="12"/>
      <c r="B87" s="14"/>
      <c r="C87" s="14"/>
      <c r="D87" s="224" t="s">
        <v>96</v>
      </c>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R87" s="224"/>
      <c r="AS87" s="224"/>
      <c r="AT87" s="224"/>
      <c r="AU87" s="224"/>
      <c r="AV87" s="224"/>
      <c r="AW87" s="224"/>
      <c r="AX87" s="224"/>
      <c r="AY87" s="224"/>
      <c r="AZ87" s="224"/>
      <c r="BA87" s="224"/>
      <c r="BB87" s="224"/>
      <c r="BC87" s="224"/>
      <c r="BD87" s="224"/>
      <c r="BE87" s="224"/>
      <c r="BF87" s="224"/>
      <c r="BG87" s="224"/>
      <c r="BH87" s="224"/>
      <c r="BI87" s="224"/>
      <c r="BJ87" s="224"/>
      <c r="BK87" s="14"/>
    </row>
    <row r="88" spans="1:78" ht="22.5" customHeight="1" x14ac:dyDescent="0.65">
      <c r="A88" s="12"/>
      <c r="B88" s="14"/>
      <c r="C88" s="14"/>
      <c r="D88" s="228" t="s">
        <v>133</v>
      </c>
      <c r="E88" s="229"/>
      <c r="F88" s="229"/>
      <c r="G88" s="229"/>
      <c r="H88" s="229"/>
      <c r="I88" s="229"/>
      <c r="J88" s="229"/>
      <c r="K88" s="229"/>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229"/>
      <c r="AP88" s="229"/>
      <c r="AQ88" s="229"/>
      <c r="AR88" s="229"/>
      <c r="AS88" s="229"/>
      <c r="AT88" s="229"/>
      <c r="AU88" s="229"/>
      <c r="AV88" s="229"/>
      <c r="AW88" s="229"/>
      <c r="AX88" s="229"/>
      <c r="AY88" s="229"/>
      <c r="AZ88" s="229"/>
      <c r="BA88" s="229"/>
      <c r="BB88" s="229"/>
      <c r="BC88" s="229"/>
      <c r="BD88" s="229"/>
      <c r="BE88" s="229"/>
      <c r="BF88" s="229"/>
      <c r="BG88" s="229"/>
      <c r="BH88" s="229"/>
      <c r="BI88" s="229"/>
      <c r="BJ88" s="229"/>
      <c r="BK88" s="14"/>
    </row>
    <row r="89" spans="1:78" ht="22.5" customHeight="1" x14ac:dyDescent="0.65">
      <c r="A89" s="12"/>
      <c r="B89" s="14"/>
      <c r="C89" s="14"/>
      <c r="D89" s="140" t="s">
        <v>97</v>
      </c>
      <c r="E89" s="141"/>
      <c r="F89" s="141"/>
      <c r="G89" s="141"/>
      <c r="H89" s="141"/>
      <c r="I89" s="141"/>
      <c r="J89" s="142"/>
      <c r="K89" s="225" t="s">
        <v>98</v>
      </c>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14"/>
      <c r="BL89" s="32"/>
    </row>
    <row r="90" spans="1:78" ht="22.5" customHeight="1" x14ac:dyDescent="0.65">
      <c r="A90" s="12"/>
      <c r="B90" s="14"/>
      <c r="C90" s="14"/>
      <c r="D90" s="70" t="str">
        <f>IF(K89="Ａ 交付決定を受けたことがある、または現在申請している","（注）同一テーマで公的な助成金の交付決定を受けている場合は申請ができません。","")</f>
        <v/>
      </c>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14"/>
      <c r="BL90" s="32"/>
    </row>
    <row r="91" spans="1:78" ht="22.5" customHeight="1" x14ac:dyDescent="0.65">
      <c r="A91" s="12"/>
      <c r="B91" s="14"/>
      <c r="C91" s="14"/>
      <c r="D91" s="70" t="str">
        <f>IF(K89="Ａ 交付決定を受けたことがある、または現在申請している","（注）同一テーマで他の東京都中小企業振興公社の助成金を申請している場合は申請ができません。","")</f>
        <v/>
      </c>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14"/>
      <c r="BL91" s="32"/>
    </row>
    <row r="92" spans="1:78" ht="22.5" customHeight="1" x14ac:dyDescent="0.65">
      <c r="A92" s="12"/>
      <c r="B92" s="14"/>
      <c r="C92" s="14"/>
      <c r="D92" s="70" t="str">
        <f>IF(K89="Ａ 交付決定を受けたことがある、または現在申請している","（注）申請テーマ名の文言が異なっていても、開発内容が同じ場合は同一テーマとして扱います。","")</f>
        <v/>
      </c>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14"/>
      <c r="BL92" s="32"/>
    </row>
    <row r="93" spans="1:78" ht="22.5" customHeight="1" x14ac:dyDescent="0.65">
      <c r="A93" s="12"/>
      <c r="B93" s="14"/>
      <c r="C93" s="14"/>
      <c r="D93" s="69" t="str">
        <f>IF(K89="Ａ 交付決定を受けたことがある、または現在申請している","（注）申請書には公的な助成金の交付状況や申請状況を記入する必要があります。","")</f>
        <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33"/>
      <c r="BL93" s="32"/>
    </row>
    <row r="94" spans="1:78" ht="22.5" customHeight="1" x14ac:dyDescent="0.65">
      <c r="A94" s="12"/>
      <c r="B94" s="147" t="s">
        <v>223</v>
      </c>
      <c r="C94" s="147"/>
      <c r="D94" s="147"/>
      <c r="E94" s="147"/>
      <c r="F94" s="147"/>
      <c r="G94" s="147"/>
      <c r="H94" s="147"/>
      <c r="I94" s="147"/>
      <c r="J94" s="147"/>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6"/>
    </row>
    <row r="95" spans="1:78" ht="22.5" customHeight="1" x14ac:dyDescent="0.65">
      <c r="A95" s="12"/>
      <c r="B95" s="14"/>
      <c r="C95" s="156" t="s">
        <v>222</v>
      </c>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6"/>
      <c r="BK95" s="14"/>
      <c r="BL95" s="32"/>
      <c r="BM95" s="32"/>
      <c r="BN95" s="32"/>
      <c r="BO95" s="32"/>
      <c r="BP95" s="32"/>
      <c r="BQ95" s="32"/>
      <c r="BR95" s="32"/>
      <c r="BS95" s="32"/>
      <c r="BT95" s="32"/>
      <c r="BU95" s="32"/>
      <c r="BV95" s="32"/>
      <c r="BW95" s="32"/>
      <c r="BX95" s="32"/>
      <c r="BY95" s="32"/>
      <c r="BZ95" s="32"/>
    </row>
    <row r="96" spans="1:78" ht="22.5" customHeight="1" x14ac:dyDescent="0.65">
      <c r="A96" s="12"/>
      <c r="B96" s="14"/>
      <c r="C96" s="14"/>
      <c r="D96" s="140" t="s">
        <v>99</v>
      </c>
      <c r="E96" s="140"/>
      <c r="F96" s="140"/>
      <c r="G96" s="140"/>
      <c r="H96" s="140"/>
      <c r="I96" s="140"/>
      <c r="J96" s="195"/>
      <c r="K96" s="193"/>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4"/>
      <c r="BL96" s="32"/>
      <c r="BM96" s="32"/>
      <c r="BN96" s="32"/>
      <c r="BO96" s="32"/>
      <c r="BP96" s="32"/>
      <c r="BQ96" s="32"/>
      <c r="BR96" s="32"/>
      <c r="BS96" s="32"/>
      <c r="BT96" s="32"/>
      <c r="BU96" s="32"/>
      <c r="BV96" s="32"/>
      <c r="BW96" s="32"/>
      <c r="BX96" s="32"/>
      <c r="BY96" s="32"/>
      <c r="BZ96" s="32"/>
    </row>
    <row r="97" spans="1:82" ht="22.5" customHeight="1" x14ac:dyDescent="0.65">
      <c r="A97" s="12"/>
      <c r="B97" s="14"/>
      <c r="C97" s="14"/>
      <c r="D97" s="70" t="str">
        <f>IF(K96="","","（注）貴社が本事業において開発の主たる部分を担う必要があります。")</f>
        <v/>
      </c>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14"/>
      <c r="BL97" s="32"/>
      <c r="BM97" s="32"/>
      <c r="BN97" s="32"/>
      <c r="BO97" s="32"/>
      <c r="BP97" s="32"/>
      <c r="BQ97" s="32"/>
      <c r="BR97" s="32"/>
      <c r="BS97" s="32"/>
      <c r="BT97" s="32"/>
      <c r="BU97" s="32"/>
      <c r="BV97" s="32"/>
      <c r="BW97" s="32"/>
      <c r="BX97" s="32"/>
      <c r="BY97" s="32"/>
      <c r="BZ97" s="32"/>
    </row>
    <row r="98" spans="1:82" ht="22.5" customHeight="1" x14ac:dyDescent="0.65">
      <c r="A98" s="12"/>
      <c r="B98" s="14"/>
      <c r="C98" s="14"/>
      <c r="D98" s="143" t="s">
        <v>100</v>
      </c>
      <c r="E98" s="144"/>
      <c r="F98" s="144"/>
      <c r="G98" s="144"/>
      <c r="H98" s="144"/>
      <c r="I98" s="144"/>
      <c r="J98" s="145"/>
      <c r="K98" s="146" t="s">
        <v>101</v>
      </c>
      <c r="L98" s="73"/>
      <c r="M98" s="73"/>
      <c r="N98" s="73"/>
      <c r="O98" s="73"/>
      <c r="P98" s="73"/>
      <c r="Q98" s="73"/>
      <c r="R98" s="73"/>
      <c r="S98" s="73"/>
      <c r="T98" s="73"/>
      <c r="U98" s="73"/>
      <c r="V98" s="73"/>
      <c r="W98" s="73"/>
      <c r="X98" s="73"/>
      <c r="Y98" s="73"/>
      <c r="Z98" s="73"/>
      <c r="AA98" s="99" t="s">
        <v>102</v>
      </c>
      <c r="AB98" s="99"/>
      <c r="AC98" s="99"/>
      <c r="AD98" s="99"/>
      <c r="AE98" s="99"/>
      <c r="AF98" s="99"/>
      <c r="AG98" s="99"/>
      <c r="AH98" s="99"/>
      <c r="AI98" s="148"/>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
      <c r="BL98" s="32"/>
      <c r="BM98" s="32"/>
      <c r="BN98" s="32"/>
      <c r="BO98" s="32"/>
      <c r="BP98" s="32"/>
      <c r="BQ98" s="32"/>
      <c r="BR98" s="32"/>
      <c r="BS98" s="32"/>
      <c r="BT98" s="32"/>
      <c r="BU98" s="32"/>
      <c r="BV98" s="32"/>
      <c r="BW98" s="32"/>
      <c r="BX98" s="32"/>
      <c r="BY98" s="32"/>
      <c r="BZ98" s="32"/>
    </row>
    <row r="99" spans="1:82" ht="22.5" customHeight="1" x14ac:dyDescent="0.65">
      <c r="A99" s="12"/>
      <c r="B99" s="14"/>
      <c r="C99" s="14"/>
      <c r="D99" s="176" t="str">
        <f>IF(K98="会員登録なし","（注）申請までに医療機器産業参入支援事業（公社）に会員登録してください。","")</f>
        <v/>
      </c>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c r="BA99" s="176"/>
      <c r="BB99" s="176"/>
      <c r="BC99" s="176"/>
      <c r="BD99" s="176"/>
      <c r="BE99" s="176"/>
      <c r="BF99" s="176"/>
      <c r="BG99" s="176"/>
      <c r="BH99" s="176"/>
      <c r="BI99" s="176"/>
      <c r="BJ99" s="176"/>
      <c r="BK99" s="14"/>
      <c r="BL99" s="32"/>
      <c r="BM99" s="32"/>
      <c r="BN99" s="32"/>
      <c r="BO99" s="32"/>
      <c r="BP99" s="32"/>
      <c r="BQ99" s="32"/>
      <c r="BR99" s="32"/>
      <c r="BS99" s="32"/>
      <c r="BT99" s="32"/>
      <c r="BU99" s="32"/>
      <c r="BV99" s="32"/>
      <c r="BW99" s="32"/>
      <c r="BX99" s="32"/>
      <c r="BY99" s="32"/>
      <c r="BZ99" s="32"/>
    </row>
    <row r="100" spans="1:82" ht="22.5" customHeight="1" x14ac:dyDescent="0.65">
      <c r="A100" s="12"/>
      <c r="B100" s="14"/>
      <c r="C100" s="14"/>
      <c r="D100" s="100" t="s">
        <v>103</v>
      </c>
      <c r="E100" s="101"/>
      <c r="F100" s="101"/>
      <c r="G100" s="101"/>
      <c r="H100" s="101"/>
      <c r="I100" s="101"/>
      <c r="J100" s="102"/>
      <c r="K100" s="193"/>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c r="AR100" s="194"/>
      <c r="AS100" s="194"/>
      <c r="AT100" s="194"/>
      <c r="AU100" s="194"/>
      <c r="AV100" s="194"/>
      <c r="AW100" s="194"/>
      <c r="AX100" s="194"/>
      <c r="AY100" s="194"/>
      <c r="AZ100" s="194"/>
      <c r="BA100" s="194"/>
      <c r="BB100" s="194"/>
      <c r="BC100" s="194"/>
      <c r="BD100" s="194"/>
      <c r="BE100" s="194"/>
      <c r="BF100" s="194"/>
      <c r="BG100" s="194"/>
      <c r="BH100" s="194"/>
      <c r="BI100" s="194"/>
      <c r="BJ100" s="194"/>
      <c r="BK100" s="14"/>
    </row>
    <row r="101" spans="1:82" ht="22.5" customHeight="1" x14ac:dyDescent="0.65">
      <c r="A101" s="12"/>
      <c r="B101" s="14"/>
      <c r="C101" s="14"/>
      <c r="D101" s="100" t="s">
        <v>104</v>
      </c>
      <c r="E101" s="101"/>
      <c r="F101" s="101"/>
      <c r="G101" s="101"/>
      <c r="H101" s="101"/>
      <c r="I101" s="101"/>
      <c r="J101" s="102"/>
      <c r="K101" s="193"/>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4"/>
    </row>
    <row r="102" spans="1:82" ht="22.5" customHeight="1" x14ac:dyDescent="0.3">
      <c r="A102" s="12"/>
      <c r="B102" s="14"/>
      <c r="C102" s="14"/>
      <c r="D102" s="242" t="str">
        <f>IF(K101="","","（注）申請書には貴社の「売上高」「主要取引先」「保有資格・受賞歴」等も記入する必要があります。")</f>
        <v/>
      </c>
      <c r="E102" s="242"/>
      <c r="F102" s="242"/>
      <c r="G102" s="242"/>
      <c r="H102" s="242"/>
      <c r="I102" s="242"/>
      <c r="J102" s="242"/>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42"/>
      <c r="AP102" s="242"/>
      <c r="AQ102" s="242"/>
      <c r="AR102" s="242"/>
      <c r="AS102" s="242"/>
      <c r="AT102" s="242"/>
      <c r="AU102" s="242"/>
      <c r="AV102" s="242"/>
      <c r="AW102" s="242"/>
      <c r="AX102" s="242"/>
      <c r="AY102" s="242"/>
      <c r="AZ102" s="242"/>
      <c r="BA102" s="242"/>
      <c r="BB102" s="242"/>
      <c r="BC102" s="242"/>
      <c r="BD102" s="242"/>
      <c r="BE102" s="242"/>
      <c r="BF102" s="242"/>
      <c r="BG102" s="242"/>
      <c r="BH102" s="242"/>
      <c r="BI102" s="242"/>
      <c r="BJ102" s="242"/>
      <c r="BK102" s="34"/>
      <c r="BL102" s="32"/>
    </row>
    <row r="103" spans="1:82" ht="22.5" customHeight="1" x14ac:dyDescent="0.65">
      <c r="A103" s="12"/>
      <c r="B103" s="14"/>
      <c r="C103" s="156" t="s">
        <v>224</v>
      </c>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c r="BG103" s="156"/>
      <c r="BH103" s="156"/>
      <c r="BI103" s="156"/>
      <c r="BJ103" s="156"/>
      <c r="BK103" s="14"/>
    </row>
    <row r="104" spans="1:82" ht="22.5" customHeight="1" x14ac:dyDescent="0.65">
      <c r="A104" s="12"/>
      <c r="B104" s="14"/>
      <c r="C104" s="14"/>
      <c r="D104" s="245" t="s">
        <v>105</v>
      </c>
      <c r="E104" s="95"/>
      <c r="F104" s="95"/>
      <c r="G104" s="95"/>
      <c r="H104" s="95"/>
      <c r="I104" s="95"/>
      <c r="J104" s="96"/>
      <c r="K104" s="71"/>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175" t="str">
        <f>IF(K105="","","（注）申請時に会社概要の提出が必要です。")</f>
        <v/>
      </c>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9"/>
      <c r="BL104" s="19"/>
      <c r="BM104" s="19"/>
      <c r="BN104" s="32"/>
      <c r="BO104" s="32"/>
      <c r="BP104" s="32"/>
      <c r="BQ104" s="32"/>
      <c r="BR104" s="32"/>
      <c r="BS104" s="32"/>
      <c r="BT104" s="32"/>
      <c r="BU104" s="32"/>
      <c r="BV104" s="32"/>
      <c r="BW104" s="32"/>
      <c r="BX104" s="32"/>
      <c r="BY104" s="32"/>
      <c r="BZ104" s="32"/>
      <c r="CA104" s="32"/>
      <c r="CB104" s="32"/>
      <c r="CC104" s="32"/>
      <c r="CD104" s="32"/>
    </row>
    <row r="105" spans="1:82" ht="22.5" customHeight="1" x14ac:dyDescent="0.65">
      <c r="A105" s="12"/>
      <c r="B105" s="14"/>
      <c r="C105" s="14"/>
      <c r="D105" s="202" t="s">
        <v>106</v>
      </c>
      <c r="E105" s="202"/>
      <c r="F105" s="202"/>
      <c r="G105" s="202"/>
      <c r="H105" s="202"/>
      <c r="I105" s="202"/>
      <c r="J105" s="254"/>
      <c r="K105" s="247"/>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58" t="s">
        <v>107</v>
      </c>
      <c r="AP105" s="158"/>
      <c r="AQ105" s="158"/>
      <c r="AR105" s="158"/>
      <c r="AS105" s="249"/>
      <c r="AT105" s="252" t="s">
        <v>108</v>
      </c>
      <c r="AU105" s="253"/>
      <c r="AV105" s="253"/>
      <c r="AW105" s="253"/>
      <c r="AX105" s="253"/>
      <c r="AY105" s="253"/>
      <c r="AZ105" s="253"/>
      <c r="BA105" s="253"/>
      <c r="BB105" s="253"/>
      <c r="BC105" s="253"/>
      <c r="BD105" s="253"/>
      <c r="BE105" s="253"/>
      <c r="BF105" s="253"/>
      <c r="BG105" s="253"/>
      <c r="BH105" s="253"/>
      <c r="BI105" s="253"/>
      <c r="BJ105" s="253"/>
      <c r="BK105" s="14"/>
      <c r="BL105" s="32"/>
      <c r="BM105" s="32"/>
      <c r="BN105" s="32"/>
      <c r="BO105" s="32"/>
      <c r="BP105" s="32"/>
      <c r="BQ105" s="32"/>
      <c r="BR105" s="32"/>
      <c r="BS105" s="32"/>
      <c r="BT105" s="32"/>
      <c r="BU105" s="32"/>
      <c r="BV105" s="32"/>
      <c r="BW105" s="32"/>
      <c r="BX105" s="32"/>
      <c r="BY105" s="32"/>
      <c r="BZ105" s="32"/>
      <c r="CA105" s="32"/>
      <c r="CB105" s="32"/>
      <c r="CC105" s="32"/>
      <c r="CD105" s="32"/>
    </row>
    <row r="106" spans="1:82" ht="22.5" customHeight="1" x14ac:dyDescent="0.65">
      <c r="A106" s="12"/>
      <c r="B106" s="14"/>
      <c r="C106" s="14"/>
      <c r="D106" s="243" t="s">
        <v>70</v>
      </c>
      <c r="E106" s="243"/>
      <c r="F106" s="243"/>
      <c r="G106" s="243"/>
      <c r="H106" s="243"/>
      <c r="I106" s="243"/>
      <c r="J106" s="244"/>
      <c r="K106" s="79"/>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1" t="s">
        <v>109</v>
      </c>
      <c r="AP106" s="82"/>
      <c r="AQ106" s="82"/>
      <c r="AR106" s="82"/>
      <c r="AS106" s="83"/>
      <c r="AT106" s="84"/>
      <c r="AU106" s="85"/>
      <c r="AV106" s="85"/>
      <c r="AW106" s="85"/>
      <c r="AX106" s="85"/>
      <c r="AY106" s="85"/>
      <c r="AZ106" s="85"/>
      <c r="BA106" s="85"/>
      <c r="BB106" s="85"/>
      <c r="BC106" s="85"/>
      <c r="BD106" s="85"/>
      <c r="BE106" s="85"/>
      <c r="BF106" s="86"/>
      <c r="BG106" s="87" t="s">
        <v>110</v>
      </c>
      <c r="BH106" s="88"/>
      <c r="BI106" s="88"/>
      <c r="BJ106" s="88"/>
      <c r="BK106" s="14"/>
      <c r="BL106" s="32"/>
      <c r="BM106" s="32"/>
      <c r="BN106" s="32"/>
      <c r="BO106" s="32"/>
      <c r="BP106" s="32"/>
      <c r="BQ106" s="32"/>
      <c r="BR106" s="32"/>
      <c r="BS106" s="32"/>
      <c r="BT106" s="32"/>
      <c r="BU106" s="32"/>
      <c r="BV106" s="32"/>
      <c r="BW106" s="32"/>
      <c r="BX106" s="32"/>
      <c r="BY106" s="32"/>
      <c r="BZ106" s="32"/>
      <c r="CA106" s="32"/>
      <c r="CB106" s="32"/>
      <c r="CC106" s="32"/>
      <c r="CD106" s="32"/>
    </row>
    <row r="107" spans="1:82" ht="22.5" customHeight="1" x14ac:dyDescent="0.65">
      <c r="A107" s="12"/>
      <c r="B107" s="14"/>
      <c r="C107" s="14"/>
      <c r="D107" s="89" t="str">
        <f>IF(K105="","","（注）医療機器製販企業と連携する必要があります。申請書には連携相手の実印（押印）が必要です。")</f>
        <v/>
      </c>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c r="BI107" s="89"/>
      <c r="BJ107" s="89"/>
      <c r="BK107" s="14"/>
      <c r="BL107" s="32"/>
      <c r="BM107" s="32"/>
      <c r="BN107" s="32"/>
      <c r="BO107" s="32"/>
      <c r="BP107" s="32"/>
      <c r="BQ107" s="32"/>
      <c r="BR107" s="32"/>
      <c r="BS107" s="32"/>
      <c r="BT107" s="32"/>
      <c r="BU107" s="32"/>
      <c r="BV107" s="32"/>
      <c r="BW107" s="32"/>
      <c r="BX107" s="32"/>
      <c r="BY107" s="32"/>
      <c r="BZ107" s="32"/>
      <c r="CA107" s="32"/>
      <c r="CB107" s="32"/>
      <c r="CC107" s="32"/>
      <c r="CD107" s="32"/>
    </row>
    <row r="108" spans="1:82" ht="22.5" customHeight="1" x14ac:dyDescent="0.65">
      <c r="A108" s="12"/>
      <c r="B108" s="14"/>
      <c r="C108" s="14"/>
      <c r="D108" s="70" t="str">
        <f>IF(K105="","","（注）貴社の関連会社（資本関係がある企業、役員を兼任する企業）を連携相手にすることはできません。")</f>
        <v/>
      </c>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14"/>
      <c r="BL108" s="32"/>
      <c r="BM108" s="32"/>
      <c r="BN108" s="32"/>
      <c r="BO108" s="32"/>
      <c r="BP108" s="32"/>
      <c r="BQ108" s="32"/>
      <c r="BR108" s="32"/>
      <c r="BS108" s="32"/>
      <c r="BT108" s="32"/>
      <c r="BU108" s="32"/>
      <c r="BV108" s="32"/>
      <c r="BW108" s="32"/>
      <c r="BX108" s="32"/>
      <c r="BY108" s="32"/>
      <c r="BZ108" s="32"/>
      <c r="CA108" s="32"/>
      <c r="CB108" s="32"/>
      <c r="CC108" s="32"/>
      <c r="CD108" s="32"/>
    </row>
    <row r="109" spans="1:82" ht="22.5" customHeight="1" x14ac:dyDescent="0.65">
      <c r="A109" s="12"/>
      <c r="B109" s="14"/>
      <c r="C109" s="14"/>
      <c r="D109" s="95" t="s">
        <v>94</v>
      </c>
      <c r="E109" s="95"/>
      <c r="F109" s="95"/>
      <c r="G109" s="95"/>
      <c r="H109" s="95"/>
      <c r="I109" s="95"/>
      <c r="J109" s="95"/>
      <c r="K109" s="75" t="s">
        <v>73</v>
      </c>
      <c r="L109" s="75"/>
      <c r="M109" s="76"/>
      <c r="N109" s="76"/>
      <c r="O109" s="76"/>
      <c r="P109" s="31" t="s">
        <v>0</v>
      </c>
      <c r="Q109" s="73"/>
      <c r="R109" s="73"/>
      <c r="S109" s="73"/>
      <c r="T109" s="74"/>
      <c r="U109" s="77"/>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14"/>
      <c r="BL109" s="32"/>
      <c r="BM109" s="32"/>
      <c r="BN109" s="32"/>
      <c r="BO109" s="32"/>
      <c r="BP109" s="32"/>
      <c r="BQ109" s="32"/>
      <c r="BR109" s="32"/>
      <c r="BS109" s="32"/>
      <c r="BT109" s="32"/>
      <c r="BU109" s="32"/>
      <c r="BV109" s="32"/>
      <c r="BW109" s="32"/>
      <c r="BX109" s="32"/>
      <c r="BY109" s="32"/>
      <c r="BZ109" s="32"/>
    </row>
    <row r="110" spans="1:82" ht="22.5" customHeight="1" x14ac:dyDescent="0.65">
      <c r="A110" s="12"/>
      <c r="B110" s="14"/>
      <c r="C110" s="14"/>
      <c r="D110" s="176" t="str">
        <f>IF(U109="","","（注）連携相手である製販企業の登記場所は問いません。登記簿謄本の住所をご記入ください。")</f>
        <v/>
      </c>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c r="AA110" s="176"/>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c r="BA110" s="176"/>
      <c r="BB110" s="176"/>
      <c r="BC110" s="176"/>
      <c r="BD110" s="176"/>
      <c r="BE110" s="176"/>
      <c r="BF110" s="176"/>
      <c r="BG110" s="176"/>
      <c r="BH110" s="176"/>
      <c r="BI110" s="176"/>
      <c r="BJ110" s="176"/>
      <c r="BK110" s="14"/>
      <c r="BL110" s="32"/>
      <c r="BM110" s="32"/>
      <c r="BN110" s="32"/>
      <c r="BO110" s="32"/>
      <c r="BP110" s="32"/>
      <c r="BQ110" s="32"/>
      <c r="BR110" s="32"/>
      <c r="BS110" s="32"/>
      <c r="BT110" s="32"/>
      <c r="BU110" s="32"/>
      <c r="BV110" s="32"/>
      <c r="BW110" s="32"/>
      <c r="BX110" s="32"/>
      <c r="BY110" s="32"/>
      <c r="BZ110" s="32"/>
    </row>
    <row r="111" spans="1:82" ht="22.5" customHeight="1" x14ac:dyDescent="0.65">
      <c r="A111" s="12"/>
      <c r="B111" s="14"/>
      <c r="C111" s="14"/>
      <c r="D111" s="140" t="s">
        <v>99</v>
      </c>
      <c r="E111" s="140"/>
      <c r="F111" s="140"/>
      <c r="G111" s="140"/>
      <c r="H111" s="140"/>
      <c r="I111" s="140"/>
      <c r="J111" s="195"/>
      <c r="K111" s="193"/>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c r="AR111" s="194"/>
      <c r="AS111" s="194"/>
      <c r="AT111" s="194"/>
      <c r="AU111" s="194"/>
      <c r="AV111" s="194"/>
      <c r="AW111" s="194"/>
      <c r="AX111" s="194"/>
      <c r="AY111" s="194"/>
      <c r="AZ111" s="194"/>
      <c r="BA111" s="194"/>
      <c r="BB111" s="194"/>
      <c r="BC111" s="194"/>
      <c r="BD111" s="194"/>
      <c r="BE111" s="194"/>
      <c r="BF111" s="194"/>
      <c r="BG111" s="194"/>
      <c r="BH111" s="194"/>
      <c r="BI111" s="194"/>
      <c r="BJ111" s="194"/>
      <c r="BK111" s="14"/>
    </row>
    <row r="112" spans="1:82" ht="22.5" customHeight="1" x14ac:dyDescent="0.65">
      <c r="A112" s="12"/>
      <c r="B112" s="14"/>
      <c r="C112" s="14"/>
      <c r="D112" s="70" t="str">
        <f>IF(K111="","","（注）本事業で開発する製品等の販路開拓を連携相手の医療機器製販企業が担う必要があります。")</f>
        <v/>
      </c>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14"/>
    </row>
    <row r="113" spans="1:133" ht="22.5" customHeight="1" x14ac:dyDescent="0.65">
      <c r="A113" s="12"/>
      <c r="B113" s="14"/>
      <c r="C113" s="14"/>
      <c r="D113" s="143" t="s">
        <v>111</v>
      </c>
      <c r="E113" s="144"/>
      <c r="F113" s="144"/>
      <c r="G113" s="144"/>
      <c r="H113" s="144"/>
      <c r="I113" s="144"/>
      <c r="J113" s="145"/>
      <c r="K113" s="146" t="s">
        <v>101</v>
      </c>
      <c r="L113" s="73"/>
      <c r="M113" s="73"/>
      <c r="N113" s="73"/>
      <c r="O113" s="73"/>
      <c r="P113" s="73"/>
      <c r="Q113" s="73"/>
      <c r="R113" s="73"/>
      <c r="S113" s="73"/>
      <c r="T113" s="73"/>
      <c r="U113" s="73"/>
      <c r="V113" s="73"/>
      <c r="W113" s="73"/>
      <c r="X113" s="73"/>
      <c r="Y113" s="73"/>
      <c r="Z113" s="73"/>
      <c r="AA113" s="99" t="s">
        <v>102</v>
      </c>
      <c r="AB113" s="99"/>
      <c r="AC113" s="99"/>
      <c r="AD113" s="99"/>
      <c r="AE113" s="99"/>
      <c r="AF113" s="99"/>
      <c r="AG113" s="99"/>
      <c r="AH113" s="99"/>
      <c r="AI113" s="148"/>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
    </row>
    <row r="114" spans="1:133" ht="22.5" customHeight="1" x14ac:dyDescent="0.65">
      <c r="A114" s="12"/>
      <c r="B114" s="14"/>
      <c r="C114" s="14"/>
      <c r="D114" s="89" t="str">
        <f>IF(K113="会員登録なし","（注）申請までに東京都医工連携HUB機構に会員登録するように連携相手に依頼してください。","")</f>
        <v/>
      </c>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14"/>
    </row>
    <row r="115" spans="1:133" ht="22.5" customHeight="1" x14ac:dyDescent="0.65">
      <c r="A115" s="12"/>
      <c r="B115" s="14"/>
      <c r="C115" s="14"/>
      <c r="D115" s="100" t="s">
        <v>112</v>
      </c>
      <c r="E115" s="101"/>
      <c r="F115" s="101"/>
      <c r="G115" s="101"/>
      <c r="H115" s="101"/>
      <c r="I115" s="101"/>
      <c r="J115" s="102"/>
      <c r="K115" s="193"/>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c r="AR115" s="194"/>
      <c r="AS115" s="194"/>
      <c r="AT115" s="194"/>
      <c r="AU115" s="194"/>
      <c r="AV115" s="194"/>
      <c r="AW115" s="194"/>
      <c r="AX115" s="194"/>
      <c r="AY115" s="194"/>
      <c r="AZ115" s="194"/>
      <c r="BA115" s="194"/>
      <c r="BB115" s="194"/>
      <c r="BC115" s="194"/>
      <c r="BD115" s="194"/>
      <c r="BE115" s="194"/>
      <c r="BF115" s="194"/>
      <c r="BG115" s="194"/>
      <c r="BH115" s="194"/>
      <c r="BI115" s="194"/>
      <c r="BJ115" s="194"/>
      <c r="BK115" s="14"/>
    </row>
    <row r="116" spans="1:133" ht="22.5" customHeight="1" x14ac:dyDescent="0.65">
      <c r="A116" s="12"/>
      <c r="B116" s="14"/>
      <c r="C116" s="14"/>
      <c r="D116" s="100" t="s">
        <v>113</v>
      </c>
      <c r="E116" s="101"/>
      <c r="F116" s="101"/>
      <c r="G116" s="101"/>
      <c r="H116" s="101"/>
      <c r="I116" s="101"/>
      <c r="J116" s="102"/>
      <c r="K116" s="193"/>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c r="AR116" s="194"/>
      <c r="AS116" s="194"/>
      <c r="AT116" s="194"/>
      <c r="AU116" s="194"/>
      <c r="AV116" s="194"/>
      <c r="AW116" s="194"/>
      <c r="AX116" s="194"/>
      <c r="AY116" s="194"/>
      <c r="AZ116" s="194"/>
      <c r="BA116" s="194"/>
      <c r="BB116" s="194"/>
      <c r="BC116" s="194"/>
      <c r="BD116" s="194"/>
      <c r="BE116" s="194"/>
      <c r="BF116" s="194"/>
      <c r="BG116" s="194"/>
      <c r="BH116" s="194"/>
      <c r="BI116" s="194"/>
      <c r="BJ116" s="194"/>
      <c r="BK116" s="14"/>
    </row>
    <row r="117" spans="1:133" s="37" customFormat="1" ht="22.5" customHeight="1" x14ac:dyDescent="0.65">
      <c r="A117" s="35"/>
      <c r="B117" s="36"/>
      <c r="C117" s="36"/>
      <c r="D117" s="89" t="str">
        <f>IF(K116="","","（注）申請書には連携相手の「直近売上高」「主要取引先、販路」「保有資格」等を記入する必要があります。")</f>
        <v/>
      </c>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36"/>
    </row>
    <row r="118" spans="1:133" s="37" customFormat="1" ht="22.5" customHeight="1" x14ac:dyDescent="0.3">
      <c r="A118" s="35"/>
      <c r="B118" s="67" t="s">
        <v>225</v>
      </c>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8"/>
      <c r="BI118" s="38"/>
      <c r="BJ118" s="38"/>
      <c r="BK118" s="38"/>
      <c r="BL118" s="39"/>
    </row>
    <row r="119" spans="1:133" s="37" customFormat="1" ht="22.5" customHeight="1" x14ac:dyDescent="0.3">
      <c r="A119" s="35"/>
      <c r="B119" s="40"/>
      <c r="C119" s="40"/>
      <c r="D119" s="106" t="s">
        <v>114</v>
      </c>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38"/>
      <c r="BL119" s="39"/>
    </row>
    <row r="120" spans="1:133" s="37" customFormat="1" ht="22.5" customHeight="1" x14ac:dyDescent="0.3">
      <c r="A120" s="35"/>
      <c r="B120" s="40"/>
      <c r="C120" s="40"/>
      <c r="D120" s="185" t="s">
        <v>115</v>
      </c>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c r="BE120" s="185"/>
      <c r="BF120" s="185"/>
      <c r="BG120" s="185"/>
      <c r="BH120" s="185"/>
      <c r="BI120" s="185"/>
      <c r="BJ120" s="185"/>
      <c r="BK120" s="38"/>
      <c r="BL120" s="39"/>
    </row>
    <row r="121" spans="1:133" s="39" customFormat="1" ht="22.5" customHeight="1" x14ac:dyDescent="0.65">
      <c r="A121" s="35"/>
      <c r="B121" s="68" t="s">
        <v>226</v>
      </c>
      <c r="C121" s="68"/>
      <c r="D121" s="68"/>
      <c r="E121" s="68"/>
      <c r="F121" s="68"/>
      <c r="G121" s="68"/>
      <c r="H121" s="68"/>
      <c r="I121" s="68"/>
      <c r="J121" s="68"/>
      <c r="K121" s="68"/>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row>
    <row r="122" spans="1:133" s="39" customFormat="1" ht="22.5" customHeight="1" x14ac:dyDescent="0.3">
      <c r="A122" s="35"/>
      <c r="B122" s="36"/>
      <c r="C122" s="246" t="s">
        <v>227</v>
      </c>
      <c r="D122" s="246"/>
      <c r="E122" s="246"/>
      <c r="F122" s="246"/>
      <c r="G122" s="246"/>
      <c r="H122" s="246"/>
      <c r="I122" s="246"/>
      <c r="J122" s="246"/>
      <c r="K122" s="246"/>
      <c r="L122" s="246"/>
      <c r="M122" s="246"/>
      <c r="N122" s="246"/>
      <c r="O122" s="246"/>
      <c r="P122" s="246"/>
      <c r="Q122" s="246"/>
      <c r="R122" s="246"/>
      <c r="S122" s="24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42"/>
      <c r="AT122" s="42" t="s">
        <v>116</v>
      </c>
      <c r="AU122" s="42"/>
      <c r="AV122" s="42"/>
      <c r="AW122" s="42"/>
      <c r="AX122" s="42"/>
      <c r="AY122" s="42"/>
      <c r="AZ122" s="42"/>
      <c r="BA122" s="42"/>
      <c r="BB122" s="42"/>
      <c r="BC122" s="42"/>
      <c r="BD122" s="42" t="s">
        <v>117</v>
      </c>
      <c r="BE122" s="42"/>
      <c r="BF122" s="42"/>
      <c r="BG122" s="42"/>
      <c r="BH122" s="36"/>
      <c r="BI122" s="36"/>
      <c r="BJ122" s="36"/>
      <c r="BK122" s="36"/>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41"/>
      <c r="DX122" s="41"/>
      <c r="DY122" s="41"/>
      <c r="DZ122" s="41"/>
      <c r="EA122" s="41"/>
      <c r="EB122" s="41"/>
      <c r="EC122" s="41"/>
    </row>
    <row r="123" spans="1:133" s="44" customFormat="1" ht="22.5" customHeight="1" x14ac:dyDescent="0.65">
      <c r="A123" s="12"/>
      <c r="B123" s="14"/>
      <c r="C123" s="14"/>
      <c r="D123" s="98" t="s">
        <v>118</v>
      </c>
      <c r="E123" s="98"/>
      <c r="F123" s="98"/>
      <c r="G123" s="98"/>
      <c r="H123" s="98"/>
      <c r="I123" s="98"/>
      <c r="J123" s="212"/>
      <c r="K123" s="110"/>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00" t="s">
        <v>119</v>
      </c>
      <c r="AJ123" s="100"/>
      <c r="AK123" s="100"/>
      <c r="AL123" s="100"/>
      <c r="AM123" s="100"/>
      <c r="AN123" s="100"/>
      <c r="AO123" s="100"/>
      <c r="AP123" s="251"/>
      <c r="AQ123" s="110"/>
      <c r="AR123" s="111"/>
      <c r="AS123" s="111"/>
      <c r="AT123" s="111"/>
      <c r="AU123" s="111"/>
      <c r="AV123" s="111"/>
      <c r="AW123" s="111"/>
      <c r="AX123" s="111"/>
      <c r="AY123" s="250"/>
      <c r="AZ123" s="110"/>
      <c r="BA123" s="111"/>
      <c r="BB123" s="111"/>
      <c r="BC123" s="111"/>
      <c r="BD123" s="111"/>
      <c r="BE123" s="111"/>
      <c r="BF123" s="111"/>
      <c r="BG123" s="111"/>
      <c r="BH123" s="111"/>
      <c r="BI123" s="111"/>
      <c r="BJ123" s="111"/>
      <c r="BK123" s="14"/>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row>
    <row r="124" spans="1:133" s="44" customFormat="1" ht="22.5" customHeight="1" x14ac:dyDescent="0.65">
      <c r="A124" s="12"/>
      <c r="B124" s="14"/>
      <c r="C124" s="14"/>
      <c r="D124" s="89" t="str">
        <f>IF(K123="","","（注）組織名称には、医療提供施設名（病院、診療所等）の名前をご記入ください。大学医学部は該当しません。")</f>
        <v/>
      </c>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I124" s="89"/>
      <c r="BJ124" s="89"/>
      <c r="BK124" s="14"/>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row>
    <row r="125" spans="1:133" s="44" customFormat="1" ht="22.5" customHeight="1" x14ac:dyDescent="0.65">
      <c r="A125" s="12"/>
      <c r="B125" s="14"/>
      <c r="C125" s="14"/>
      <c r="D125" s="70" t="str">
        <f>IF(AQ123="","","（注）確認者の氏名は左側にご記入ください。確認者の同意を得たうえでご記入ください。")</f>
        <v/>
      </c>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14"/>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row>
    <row r="126" spans="1:133" s="44" customFormat="1" ht="22.5" customHeight="1" x14ac:dyDescent="0.65">
      <c r="A126" s="12"/>
      <c r="B126" s="14"/>
      <c r="C126" s="14"/>
      <c r="D126" s="89" t="str">
        <f>IF(AZ123="","","（注）右側には医療提供者の職業（医師、看護師、臨床工学技士等）をご記入ください。医学部の教授は該当しません。")</f>
        <v/>
      </c>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14"/>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row>
    <row r="127" spans="1:133" s="44" customFormat="1" ht="22.5" customHeight="1" x14ac:dyDescent="0.65">
      <c r="A127" s="12"/>
      <c r="B127" s="14"/>
      <c r="C127" s="14"/>
      <c r="D127" s="69" t="str">
        <f>IF(K123="","","（注）臨床ニーズに基づいた開発でなければ申請ができません。")</f>
        <v/>
      </c>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14"/>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row>
    <row r="128" spans="1:133" s="44" customFormat="1" ht="22.5" customHeight="1" x14ac:dyDescent="0.65">
      <c r="A128" s="12"/>
      <c r="B128" s="14"/>
      <c r="C128" s="14"/>
      <c r="D128" s="108" t="s">
        <v>120</v>
      </c>
      <c r="E128" s="108"/>
      <c r="F128" s="108"/>
      <c r="G128" s="108"/>
      <c r="H128" s="108"/>
      <c r="I128" s="108"/>
      <c r="J128" s="108"/>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95" t="s">
        <v>121</v>
      </c>
      <c r="AJ128" s="95"/>
      <c r="AK128" s="95"/>
      <c r="AL128" s="95"/>
      <c r="AM128" s="95"/>
      <c r="AN128" s="95"/>
      <c r="AO128" s="95"/>
      <c r="AP128" s="96"/>
      <c r="AQ128" s="110" t="s">
        <v>122</v>
      </c>
      <c r="AR128" s="111"/>
      <c r="AS128" s="111"/>
      <c r="AT128" s="111"/>
      <c r="AU128" s="111"/>
      <c r="AV128" s="111"/>
      <c r="AW128" s="111"/>
      <c r="AX128" s="111"/>
      <c r="AY128" s="111"/>
      <c r="AZ128" s="111"/>
      <c r="BA128" s="111"/>
      <c r="BB128" s="111"/>
      <c r="BC128" s="111"/>
      <c r="BD128" s="111"/>
      <c r="BE128" s="111"/>
      <c r="BF128" s="111"/>
      <c r="BG128" s="111"/>
      <c r="BH128" s="111"/>
      <c r="BI128" s="111"/>
      <c r="BJ128" s="111"/>
      <c r="BK128" s="14"/>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row>
    <row r="129" spans="1:129" s="44" customFormat="1" ht="22.5" customHeight="1" x14ac:dyDescent="0.65">
      <c r="A129" s="12"/>
      <c r="B129" s="14"/>
      <c r="C129" s="14"/>
      <c r="D129" s="89" t="str">
        <f>IF(AQ128="HUB機構データベース","（注）「HUB機構のデータベース」は東京都医工連携HUB機構のデータベースを使用した場合のみ、選択してください。","")</f>
        <v/>
      </c>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C129" s="89"/>
      <c r="BD129" s="89"/>
      <c r="BE129" s="89"/>
      <c r="BF129" s="89"/>
      <c r="BG129" s="89"/>
      <c r="BH129" s="89"/>
      <c r="BI129" s="89"/>
      <c r="BJ129" s="89"/>
      <c r="BK129" s="14"/>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row>
    <row r="130" spans="1:129" s="41" customFormat="1" ht="22.5" customHeight="1" x14ac:dyDescent="0.65">
      <c r="A130" s="35"/>
      <c r="B130" s="36"/>
      <c r="C130" s="36"/>
      <c r="D130" s="107" t="str">
        <f>IF(K123="","","（注）申請書には「ニーズの確認方法」「ニーズのヒアリング内容（臨床ニーズ、市場ニーズ）」「競合品の状況及び課題」")</f>
        <v/>
      </c>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c r="AN130" s="107"/>
      <c r="AO130" s="107"/>
      <c r="AP130" s="107"/>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36"/>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row>
    <row r="131" spans="1:129" s="41" customFormat="1" ht="22.5" customHeight="1" x14ac:dyDescent="0.65">
      <c r="A131" s="35"/>
      <c r="B131" s="36"/>
      <c r="C131" s="36"/>
      <c r="D131" s="69" t="str">
        <f>IF(K123="","","  　  を記入する必要があります。")</f>
        <v/>
      </c>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36"/>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c r="CO131" s="39"/>
      <c r="CP131" s="39"/>
      <c r="CQ131" s="39"/>
      <c r="CR131" s="39"/>
      <c r="CS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row>
    <row r="132" spans="1:129" s="41" customFormat="1" ht="22.5" customHeight="1" x14ac:dyDescent="0.65">
      <c r="A132" s="35"/>
      <c r="B132" s="67" t="s">
        <v>229</v>
      </c>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36"/>
      <c r="BE132" s="36"/>
      <c r="BF132" s="36"/>
      <c r="BG132" s="36"/>
      <c r="BH132" s="36"/>
      <c r="BI132" s="36"/>
      <c r="BJ132" s="36"/>
      <c r="BK132" s="36"/>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row>
    <row r="133" spans="1:129" s="41" customFormat="1" ht="22.5" customHeight="1" x14ac:dyDescent="0.65">
      <c r="A133" s="35"/>
      <c r="B133" s="36"/>
      <c r="C133" s="246" t="s">
        <v>228</v>
      </c>
      <c r="D133" s="246"/>
      <c r="E133" s="246"/>
      <c r="F133" s="246"/>
      <c r="G133" s="246"/>
      <c r="H133" s="246"/>
      <c r="I133" s="246"/>
      <c r="J133" s="246"/>
      <c r="K133" s="246"/>
      <c r="L133" s="246"/>
      <c r="M133" s="246"/>
      <c r="N133" s="246"/>
      <c r="O133" s="246"/>
      <c r="P133" s="246"/>
      <c r="Q133" s="246"/>
      <c r="R133" s="246"/>
      <c r="S133" s="24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row>
    <row r="134" spans="1:129" s="41" customFormat="1" ht="22.5" customHeight="1" x14ac:dyDescent="0.65">
      <c r="A134" s="35"/>
      <c r="B134" s="36"/>
      <c r="C134" s="40"/>
      <c r="D134" s="113" t="s">
        <v>123</v>
      </c>
      <c r="E134" s="114"/>
      <c r="F134" s="114"/>
      <c r="G134" s="114"/>
      <c r="H134" s="114"/>
      <c r="I134" s="114"/>
      <c r="J134" s="114"/>
      <c r="K134" s="114"/>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6"/>
      <c r="BK134" s="36"/>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row>
    <row r="135" spans="1:129" s="41" customFormat="1" ht="22.5" customHeight="1" x14ac:dyDescent="0.65">
      <c r="A135" s="35"/>
      <c r="B135" s="36"/>
      <c r="C135" s="40"/>
      <c r="D135" s="117" t="s">
        <v>124</v>
      </c>
      <c r="E135" s="118"/>
      <c r="F135" s="118"/>
      <c r="G135" s="118"/>
      <c r="H135" s="118"/>
      <c r="I135" s="118"/>
      <c r="J135" s="118"/>
      <c r="K135" s="118"/>
      <c r="L135" s="119"/>
      <c r="M135" s="119"/>
      <c r="N135" s="119"/>
      <c r="O135" s="119"/>
      <c r="P135" s="119"/>
      <c r="Q135" s="119"/>
      <c r="R135" s="119"/>
      <c r="S135" s="118" t="s">
        <v>125</v>
      </c>
      <c r="T135" s="120"/>
      <c r="U135" s="117" t="s">
        <v>126</v>
      </c>
      <c r="V135" s="118"/>
      <c r="W135" s="118"/>
      <c r="X135" s="118"/>
      <c r="Y135" s="118"/>
      <c r="Z135" s="118"/>
      <c r="AA135" s="118"/>
      <c r="AB135" s="118"/>
      <c r="AC135" s="118"/>
      <c r="AD135" s="118"/>
      <c r="AE135" s="118"/>
      <c r="AF135" s="121"/>
      <c r="AG135" s="121"/>
      <c r="AH135" s="121"/>
      <c r="AI135" s="122"/>
      <c r="AJ135" s="123" t="s">
        <v>127</v>
      </c>
      <c r="AK135" s="118"/>
      <c r="AL135" s="118"/>
      <c r="AM135" s="118"/>
      <c r="AN135" s="118"/>
      <c r="AO135" s="118"/>
      <c r="AP135" s="118"/>
      <c r="AQ135" s="118"/>
      <c r="AR135" s="118"/>
      <c r="AS135" s="118"/>
      <c r="AT135" s="118"/>
      <c r="AU135" s="124"/>
      <c r="AV135" s="124"/>
      <c r="AW135" s="124"/>
      <c r="AX135" s="124"/>
      <c r="AY135" s="124"/>
      <c r="AZ135" s="124"/>
      <c r="BA135" s="124"/>
      <c r="BB135" s="124"/>
      <c r="BC135" s="124"/>
      <c r="BD135" s="124"/>
      <c r="BE135" s="124"/>
      <c r="BF135" s="124"/>
      <c r="BG135" s="124"/>
      <c r="BH135" s="124"/>
      <c r="BI135" s="124"/>
      <c r="BJ135" s="125"/>
      <c r="BK135" s="36"/>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row>
    <row r="136" spans="1:129" s="41" customFormat="1" ht="22.5" customHeight="1" x14ac:dyDescent="0.65">
      <c r="A136" s="35"/>
      <c r="B136" s="36"/>
      <c r="C136" s="40"/>
      <c r="D136" s="126" t="s">
        <v>128</v>
      </c>
      <c r="E136" s="127"/>
      <c r="F136" s="127"/>
      <c r="G136" s="127"/>
      <c r="H136" s="127"/>
      <c r="I136" s="127"/>
      <c r="J136" s="127"/>
      <c r="K136" s="127"/>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8"/>
      <c r="AM136" s="128"/>
      <c r="AN136" s="128"/>
      <c r="AO136" s="128"/>
      <c r="AP136" s="128"/>
      <c r="AQ136" s="128"/>
      <c r="AR136" s="128"/>
      <c r="AS136" s="128"/>
      <c r="AT136" s="128"/>
      <c r="AU136" s="128"/>
      <c r="AV136" s="128"/>
      <c r="AW136" s="128"/>
      <c r="AX136" s="128"/>
      <c r="AY136" s="128"/>
      <c r="AZ136" s="128"/>
      <c r="BA136" s="128"/>
      <c r="BB136" s="128"/>
      <c r="BC136" s="128"/>
      <c r="BD136" s="128"/>
      <c r="BE136" s="128"/>
      <c r="BF136" s="128"/>
      <c r="BG136" s="128"/>
      <c r="BH136" s="128"/>
      <c r="BI136" s="128"/>
      <c r="BJ136" s="129"/>
      <c r="BK136" s="36"/>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row>
    <row r="137" spans="1:129" s="41" customFormat="1" ht="22.5" customHeight="1" x14ac:dyDescent="0.65">
      <c r="A137" s="35"/>
      <c r="B137" s="36"/>
      <c r="C137" s="36"/>
      <c r="D137" s="70" t="str">
        <f>IF(L134="","","（注）申請書には「先行技術調査結果」「開発品に必要な産業財産権」を記入する必要があります。")</f>
        <v/>
      </c>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36"/>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row>
    <row r="138" spans="1:129" s="41" customFormat="1" ht="22.5" customHeight="1" x14ac:dyDescent="0.65">
      <c r="A138" s="35"/>
      <c r="B138" s="68" t="s">
        <v>230</v>
      </c>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row>
    <row r="139" spans="1:129" s="41" customFormat="1" ht="45" customHeight="1" x14ac:dyDescent="0.3">
      <c r="A139" s="35"/>
      <c r="B139" s="36"/>
      <c r="C139" s="36"/>
      <c r="D139" s="105" t="s">
        <v>134</v>
      </c>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42"/>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row>
    <row r="140" spans="1:129" s="41" customFormat="1" ht="22.5" customHeight="1" x14ac:dyDescent="0.3">
      <c r="A140" s="35"/>
      <c r="B140" s="36"/>
      <c r="C140" s="36"/>
      <c r="D140" s="112" t="s">
        <v>135</v>
      </c>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05"/>
      <c r="AQ140" s="105"/>
      <c r="AR140" s="105"/>
      <c r="AS140" s="105"/>
      <c r="AT140" s="105"/>
      <c r="AU140" s="105"/>
      <c r="AV140" s="105"/>
      <c r="AW140" s="105"/>
      <c r="AX140" s="105"/>
      <c r="AY140" s="105"/>
      <c r="AZ140" s="105"/>
      <c r="BA140" s="105"/>
      <c r="BB140" s="105"/>
      <c r="BC140" s="105"/>
      <c r="BD140" s="105"/>
      <c r="BE140" s="105"/>
      <c r="BF140" s="105"/>
      <c r="BG140" s="105"/>
      <c r="BH140" s="105"/>
      <c r="BI140" s="105"/>
      <c r="BJ140" s="105"/>
      <c r="BK140" s="42"/>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row>
    <row r="141" spans="1:129" s="41" customFormat="1" ht="22.5" customHeight="1" x14ac:dyDescent="0.3">
      <c r="A141" s="35"/>
      <c r="B141" s="36"/>
      <c r="C141" s="36"/>
      <c r="D141" s="105" t="s">
        <v>129</v>
      </c>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c r="AW141" s="105"/>
      <c r="AX141" s="105"/>
      <c r="AY141" s="105"/>
      <c r="AZ141" s="105"/>
      <c r="BA141" s="105"/>
      <c r="BB141" s="105"/>
      <c r="BC141" s="105"/>
      <c r="BD141" s="105"/>
      <c r="BE141" s="105"/>
      <c r="BF141" s="105"/>
      <c r="BG141" s="105"/>
      <c r="BH141" s="105"/>
      <c r="BI141" s="105"/>
      <c r="BJ141" s="105"/>
      <c r="BK141" s="42"/>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row>
    <row r="142" spans="1:129" s="39" customFormat="1" ht="22.5" customHeight="1" x14ac:dyDescent="0.65">
      <c r="A142" s="35"/>
      <c r="B142" s="67" t="s">
        <v>232</v>
      </c>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36"/>
      <c r="AT142" s="36"/>
      <c r="AU142" s="36"/>
      <c r="AV142" s="36"/>
      <c r="AW142" s="36"/>
      <c r="AX142" s="36"/>
      <c r="AY142" s="36"/>
      <c r="AZ142" s="36"/>
      <c r="BA142" s="36"/>
      <c r="BB142" s="36"/>
      <c r="BC142" s="36"/>
      <c r="BD142" s="36"/>
      <c r="BE142" s="36"/>
      <c r="BF142" s="36"/>
      <c r="BG142" s="36"/>
      <c r="BH142" s="36"/>
      <c r="BI142" s="36"/>
      <c r="BJ142" s="36"/>
      <c r="BK142" s="36"/>
    </row>
    <row r="143" spans="1:129" s="39" customFormat="1" ht="22.5" customHeight="1" x14ac:dyDescent="0.65">
      <c r="A143" s="35"/>
      <c r="B143" s="45"/>
      <c r="C143" s="36"/>
      <c r="D143" s="105" t="s">
        <v>130</v>
      </c>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36"/>
    </row>
    <row r="144" spans="1:129" s="39" customFormat="1" ht="30" customHeight="1" x14ac:dyDescent="0.65">
      <c r="A144" s="35"/>
      <c r="B144" s="36"/>
      <c r="C144" s="36"/>
      <c r="D144" s="105" t="s">
        <v>131</v>
      </c>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36"/>
    </row>
    <row r="145" spans="2:63" ht="7.5" customHeight="1" x14ac:dyDescent="0.6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row>
    <row r="146" spans="2:63" ht="21.75" customHeight="1" x14ac:dyDescent="0.65">
      <c r="B146" s="67" t="s">
        <v>231</v>
      </c>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5"/>
      <c r="AR146" s="5"/>
      <c r="AS146" s="5"/>
      <c r="AT146" s="5"/>
      <c r="AU146" s="5"/>
      <c r="AV146" s="5"/>
      <c r="AW146" s="5"/>
      <c r="AX146" s="5"/>
      <c r="AY146" s="5"/>
      <c r="AZ146" s="5"/>
      <c r="BA146" s="5"/>
      <c r="BB146" s="5"/>
      <c r="BC146" s="5"/>
      <c r="BD146" s="5"/>
      <c r="BE146" s="5"/>
      <c r="BF146" s="5"/>
      <c r="BG146" s="5"/>
      <c r="BH146" s="5"/>
      <c r="BI146" s="5"/>
      <c r="BJ146" s="5"/>
      <c r="BK146" s="5"/>
    </row>
    <row r="147" spans="2:63" ht="21.75" customHeight="1" x14ac:dyDescent="0.65">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5"/>
      <c r="AR147" s="5"/>
      <c r="AS147" s="5"/>
      <c r="AT147" s="5"/>
      <c r="AU147" s="5"/>
      <c r="AV147" s="5"/>
      <c r="AW147" s="5"/>
      <c r="AX147" s="5"/>
      <c r="AY147" s="5"/>
      <c r="AZ147" s="5"/>
      <c r="BA147" s="5"/>
      <c r="BB147" s="5"/>
      <c r="BC147" s="5"/>
      <c r="BD147" s="5"/>
      <c r="BE147" s="5"/>
      <c r="BF147" s="5"/>
      <c r="BG147" s="5"/>
      <c r="BH147" s="5"/>
      <c r="BI147" s="5"/>
      <c r="BJ147" s="5"/>
      <c r="BK147" s="5"/>
    </row>
    <row r="148" spans="2:63" ht="21.75" customHeight="1" x14ac:dyDescent="0.65">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5"/>
      <c r="AR148" s="5"/>
      <c r="AS148" s="5"/>
      <c r="AT148" s="5"/>
      <c r="AU148" s="5"/>
      <c r="AV148" s="5"/>
      <c r="AW148" s="5"/>
      <c r="AX148" s="5"/>
      <c r="AY148" s="5"/>
      <c r="AZ148" s="5"/>
      <c r="BA148" s="5"/>
      <c r="BB148" s="5"/>
      <c r="BC148" s="5"/>
      <c r="BD148" s="5"/>
      <c r="BE148" s="5"/>
      <c r="BF148" s="5"/>
      <c r="BG148" s="5"/>
      <c r="BH148" s="5"/>
      <c r="BI148" s="5"/>
      <c r="BJ148" s="5"/>
      <c r="BK148" s="5"/>
    </row>
    <row r="149" spans="2:63" ht="21.75" customHeight="1" x14ac:dyDescent="0.65">
      <c r="B149" s="46"/>
      <c r="C149" s="46"/>
      <c r="D149" s="46"/>
      <c r="E149" s="46"/>
      <c r="F149" s="46"/>
      <c r="G149" s="46"/>
      <c r="H149" s="46"/>
      <c r="I149" s="46"/>
      <c r="J149" s="46"/>
      <c r="K149" s="49" t="s">
        <v>138</v>
      </c>
      <c r="L149" s="51"/>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46"/>
      <c r="AL149" s="46"/>
      <c r="AM149" s="46"/>
      <c r="AN149" s="46"/>
      <c r="AO149" s="46"/>
      <c r="AP149" s="46"/>
      <c r="AQ149" s="5"/>
      <c r="AR149" s="5"/>
      <c r="AS149" s="5"/>
      <c r="AT149" s="5"/>
      <c r="AU149" s="5"/>
      <c r="AV149" s="5"/>
      <c r="AW149" s="5"/>
      <c r="AX149" s="5"/>
      <c r="AY149" s="5"/>
      <c r="AZ149" s="5"/>
      <c r="BA149" s="5"/>
      <c r="BB149" s="5"/>
      <c r="BC149" s="5"/>
      <c r="BD149" s="5"/>
      <c r="BE149" s="5"/>
      <c r="BF149" s="5"/>
      <c r="BG149" s="5"/>
      <c r="BH149" s="5"/>
      <c r="BI149" s="5"/>
      <c r="BJ149" s="5"/>
      <c r="BK149" s="5"/>
    </row>
    <row r="150" spans="2:63" ht="21.75" customHeight="1" x14ac:dyDescent="0.6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row>
    <row r="151" spans="2:63" ht="21.75" customHeight="1" x14ac:dyDescent="0.6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row>
    <row r="152" spans="2:63" ht="7.5" customHeight="1" x14ac:dyDescent="0.6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row>
    <row r="153" spans="2:63" ht="7.5" customHeight="1" x14ac:dyDescent="0.6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row>
  </sheetData>
  <sheetProtection algorithmName="SHA-512" hashValue="TK+ad7+jL04FOyxsjLDduPUtfy3IOg8/bXLgKYGteoXkn7s/oRUykRA06tOVL5k58pTZJYiUrr4KlTdbsms7ug==" saltValue="JwZ2bNSXf+D8YRkhcKVbyQ==" spinCount="100000" sheet="1" objects="1" scenarios="1"/>
  <mergeCells count="322">
    <mergeCell ref="D33:J33"/>
    <mergeCell ref="K33:BE33"/>
    <mergeCell ref="AM20:AU20"/>
    <mergeCell ref="B21:C21"/>
    <mergeCell ref="D21:Q21"/>
    <mergeCell ref="R21:AF21"/>
    <mergeCell ref="AG21:AU21"/>
    <mergeCell ref="D32:BJ32"/>
    <mergeCell ref="D31:BJ31"/>
    <mergeCell ref="D22:BJ22"/>
    <mergeCell ref="D23:BJ23"/>
    <mergeCell ref="AV20:BJ21"/>
    <mergeCell ref="AP28:AZ28"/>
    <mergeCell ref="BA28:BE28"/>
    <mergeCell ref="C19:BJ19"/>
    <mergeCell ref="D20:H20"/>
    <mergeCell ref="I20:Q20"/>
    <mergeCell ref="R20:W20"/>
    <mergeCell ref="X20:AF20"/>
    <mergeCell ref="AG20:AL20"/>
    <mergeCell ref="D11:J11"/>
    <mergeCell ref="K11:S11"/>
    <mergeCell ref="T11:AL11"/>
    <mergeCell ref="AM11:BJ11"/>
    <mergeCell ref="C12:BA12"/>
    <mergeCell ref="D13:M13"/>
    <mergeCell ref="N13:U13"/>
    <mergeCell ref="V13:AG13"/>
    <mergeCell ref="AH13:AO13"/>
    <mergeCell ref="AP13:BA13"/>
    <mergeCell ref="BB13:BI13"/>
    <mergeCell ref="K40:Y40"/>
    <mergeCell ref="AZ5:BJ5"/>
    <mergeCell ref="AD5:AH5"/>
    <mergeCell ref="H5:AC5"/>
    <mergeCell ref="D9:J9"/>
    <mergeCell ref="K9:S9"/>
    <mergeCell ref="T9:AL9"/>
    <mergeCell ref="AM9:AR9"/>
    <mergeCell ref="AS9:BJ9"/>
    <mergeCell ref="D6:G6"/>
    <mergeCell ref="H6:J6"/>
    <mergeCell ref="K6:U6"/>
    <mergeCell ref="V6:X6"/>
    <mergeCell ref="Y6:BJ6"/>
    <mergeCell ref="D7:BJ7"/>
    <mergeCell ref="D10:J10"/>
    <mergeCell ref="K10:S10"/>
    <mergeCell ref="T10:AL10"/>
    <mergeCell ref="AM10:BJ10"/>
    <mergeCell ref="D14:BJ14"/>
    <mergeCell ref="C15:BJ15"/>
    <mergeCell ref="D16:BJ16"/>
    <mergeCell ref="D17:BJ17"/>
    <mergeCell ref="D18:BJ18"/>
    <mergeCell ref="E41:J41"/>
    <mergeCell ref="K41:Y41"/>
    <mergeCell ref="Z41:AR41"/>
    <mergeCell ref="O48:BJ48"/>
    <mergeCell ref="BH59:BJ59"/>
    <mergeCell ref="AZ59:BC59"/>
    <mergeCell ref="X59:AK59"/>
    <mergeCell ref="J51:O51"/>
    <mergeCell ref="P51:U51"/>
    <mergeCell ref="P52:U52"/>
    <mergeCell ref="V52:AA52"/>
    <mergeCell ref="D48:J48"/>
    <mergeCell ref="AL59:AN59"/>
    <mergeCell ref="C45:AO45"/>
    <mergeCell ref="D117:BJ117"/>
    <mergeCell ref="D119:BJ119"/>
    <mergeCell ref="C133:S133"/>
    <mergeCell ref="D120:BJ120"/>
    <mergeCell ref="B121:K121"/>
    <mergeCell ref="D116:J116"/>
    <mergeCell ref="K116:BJ116"/>
    <mergeCell ref="K105:AN105"/>
    <mergeCell ref="AO105:AS105"/>
    <mergeCell ref="C122:S122"/>
    <mergeCell ref="AQ123:AY123"/>
    <mergeCell ref="AZ123:BJ123"/>
    <mergeCell ref="K123:AH123"/>
    <mergeCell ref="D123:J123"/>
    <mergeCell ref="K115:BJ115"/>
    <mergeCell ref="D115:J115"/>
    <mergeCell ref="AI123:AP123"/>
    <mergeCell ref="AT105:BJ105"/>
    <mergeCell ref="D107:BJ107"/>
    <mergeCell ref="D108:BJ108"/>
    <mergeCell ref="D127:BJ127"/>
    <mergeCell ref="D105:J105"/>
    <mergeCell ref="C103:BJ103"/>
    <mergeCell ref="D112:BJ112"/>
    <mergeCell ref="D97:BJ97"/>
    <mergeCell ref="D113:J113"/>
    <mergeCell ref="D111:J111"/>
    <mergeCell ref="K111:BJ111"/>
    <mergeCell ref="D102:BJ102"/>
    <mergeCell ref="D99:BJ99"/>
    <mergeCell ref="K113:Z113"/>
    <mergeCell ref="AA113:AH113"/>
    <mergeCell ref="AI113:BJ113"/>
    <mergeCell ref="D101:J101"/>
    <mergeCell ref="K101:BJ101"/>
    <mergeCell ref="D109:J109"/>
    <mergeCell ref="K109:L109"/>
    <mergeCell ref="M109:O109"/>
    <mergeCell ref="Q109:T109"/>
    <mergeCell ref="U109:BJ109"/>
    <mergeCell ref="D110:BJ110"/>
    <mergeCell ref="D106:J106"/>
    <mergeCell ref="K100:BJ100"/>
    <mergeCell ref="D104:J104"/>
    <mergeCell ref="K104:AN104"/>
    <mergeCell ref="AO104:BJ104"/>
    <mergeCell ref="A2:BK2"/>
    <mergeCell ref="B3:BJ3"/>
    <mergeCell ref="C4:BJ4"/>
    <mergeCell ref="D5:G5"/>
    <mergeCell ref="D39:J39"/>
    <mergeCell ref="C37:N37"/>
    <mergeCell ref="K39:R39"/>
    <mergeCell ref="S39:W39"/>
    <mergeCell ref="A25:BK25"/>
    <mergeCell ref="D28:J28"/>
    <mergeCell ref="K28:AM28"/>
    <mergeCell ref="X39:Z39"/>
    <mergeCell ref="AN28:AO28"/>
    <mergeCell ref="K34:V34"/>
    <mergeCell ref="D29:BJ29"/>
    <mergeCell ref="D30:BJ30"/>
    <mergeCell ref="C27:AZ27"/>
    <mergeCell ref="B35:C35"/>
    <mergeCell ref="D35:BJ35"/>
    <mergeCell ref="AM34:AR34"/>
    <mergeCell ref="C8:AP8"/>
    <mergeCell ref="AW5:AY5"/>
    <mergeCell ref="AL5:AV5"/>
    <mergeCell ref="AI5:AK5"/>
    <mergeCell ref="K38:BJ38"/>
    <mergeCell ref="AS41:AY41"/>
    <mergeCell ref="AZ41:BJ41"/>
    <mergeCell ref="AA39:AE39"/>
    <mergeCell ref="AT51:AY51"/>
    <mergeCell ref="AZ51:BE51"/>
    <mergeCell ref="AB51:AG51"/>
    <mergeCell ref="AH51:AM51"/>
    <mergeCell ref="AN51:AS51"/>
    <mergeCell ref="D43:BJ43"/>
    <mergeCell ref="AJ39:AN39"/>
    <mergeCell ref="K48:N48"/>
    <mergeCell ref="Z40:AR40"/>
    <mergeCell ref="AF39:AI39"/>
    <mergeCell ref="D44:BJ44"/>
    <mergeCell ref="D49:BJ49"/>
    <mergeCell ref="AO39:BJ39"/>
    <mergeCell ref="D40:D41"/>
    <mergeCell ref="D38:J38"/>
    <mergeCell ref="Y47:AK47"/>
    <mergeCell ref="E40:J40"/>
    <mergeCell ref="AS40:AY40"/>
    <mergeCell ref="D51:I51"/>
    <mergeCell ref="AZ40:BJ40"/>
    <mergeCell ref="D36:BJ36"/>
    <mergeCell ref="AP47:AU47"/>
    <mergeCell ref="D144:BJ144"/>
    <mergeCell ref="B26:G26"/>
    <mergeCell ref="C80:BI80"/>
    <mergeCell ref="D46:BJ46"/>
    <mergeCell ref="D83:BJ83"/>
    <mergeCell ref="D139:BJ139"/>
    <mergeCell ref="B83:C83"/>
    <mergeCell ref="AG78:BD78"/>
    <mergeCell ref="Q81:T81"/>
    <mergeCell ref="K75:V75"/>
    <mergeCell ref="W75:AD75"/>
    <mergeCell ref="AE75:AK75"/>
    <mergeCell ref="AL75:AO75"/>
    <mergeCell ref="BC73:BD73"/>
    <mergeCell ref="D114:BJ114"/>
    <mergeCell ref="K96:BJ96"/>
    <mergeCell ref="D96:J96"/>
    <mergeCell ref="D78:Z78"/>
    <mergeCell ref="U70:BJ70"/>
    <mergeCell ref="C95:BJ95"/>
    <mergeCell ref="D42:BJ42"/>
    <mergeCell ref="D34:J34"/>
    <mergeCell ref="W34:AG34"/>
    <mergeCell ref="AH34:AL34"/>
    <mergeCell ref="D76:BJ76"/>
    <mergeCell ref="D65:J65"/>
    <mergeCell ref="AO59:AY59"/>
    <mergeCell ref="H59:T59"/>
    <mergeCell ref="D60:BJ60"/>
    <mergeCell ref="D59:G59"/>
    <mergeCell ref="AL66:AP66"/>
    <mergeCell ref="M70:O70"/>
    <mergeCell ref="D68:J68"/>
    <mergeCell ref="D70:J70"/>
    <mergeCell ref="AL65:BJ65"/>
    <mergeCell ref="D72:BJ72"/>
    <mergeCell ref="D71:BJ71"/>
    <mergeCell ref="D69:BJ69"/>
    <mergeCell ref="D66:J66"/>
    <mergeCell ref="K65:AK65"/>
    <mergeCell ref="AQ66:BJ66"/>
    <mergeCell ref="D67:J67"/>
    <mergeCell ref="Q68:T68"/>
    <mergeCell ref="AL67:AP67"/>
    <mergeCell ref="U59:W59"/>
    <mergeCell ref="AY73:BB73"/>
    <mergeCell ref="BL42:DO42"/>
    <mergeCell ref="C55:BJ55"/>
    <mergeCell ref="B42:C42"/>
    <mergeCell ref="B43:C43"/>
    <mergeCell ref="V51:AA51"/>
    <mergeCell ref="D52:I52"/>
    <mergeCell ref="AZ52:BE52"/>
    <mergeCell ref="AB52:AG52"/>
    <mergeCell ref="AH52:AM52"/>
    <mergeCell ref="AN52:AS52"/>
    <mergeCell ref="AT52:AY52"/>
    <mergeCell ref="C50:BJ50"/>
    <mergeCell ref="D53:BJ53"/>
    <mergeCell ref="D54:BJ54"/>
    <mergeCell ref="AL47:AO47"/>
    <mergeCell ref="C47:W47"/>
    <mergeCell ref="J52:O52"/>
    <mergeCell ref="D98:J98"/>
    <mergeCell ref="K98:Z98"/>
    <mergeCell ref="B94:J94"/>
    <mergeCell ref="D93:BJ93"/>
    <mergeCell ref="AI98:BJ98"/>
    <mergeCell ref="C85:AI85"/>
    <mergeCell ref="BI77:BJ77"/>
    <mergeCell ref="D77:J77"/>
    <mergeCell ref="AQ67:BJ67"/>
    <mergeCell ref="K67:AK67"/>
    <mergeCell ref="K70:L70"/>
    <mergeCell ref="D86:BJ86"/>
    <mergeCell ref="D87:BJ87"/>
    <mergeCell ref="K89:BJ89"/>
    <mergeCell ref="AQ73:AR73"/>
    <mergeCell ref="D79:BJ79"/>
    <mergeCell ref="D88:BJ88"/>
    <mergeCell ref="D81:J81"/>
    <mergeCell ref="BE78:BJ78"/>
    <mergeCell ref="BE73:BG73"/>
    <mergeCell ref="BH73:BJ73"/>
    <mergeCell ref="P77:AF77"/>
    <mergeCell ref="AF73:AH73"/>
    <mergeCell ref="K81:L81"/>
    <mergeCell ref="BL43:DR43"/>
    <mergeCell ref="D58:BJ58"/>
    <mergeCell ref="D61:BJ61"/>
    <mergeCell ref="D62:BJ62"/>
    <mergeCell ref="D56:BJ56"/>
    <mergeCell ref="D90:BJ90"/>
    <mergeCell ref="D91:BJ91"/>
    <mergeCell ref="D92:BJ92"/>
    <mergeCell ref="AA78:AF78"/>
    <mergeCell ref="D89:J89"/>
    <mergeCell ref="B63:G63"/>
    <mergeCell ref="D57:BK57"/>
    <mergeCell ref="C64:AY64"/>
    <mergeCell ref="U81:BJ81"/>
    <mergeCell ref="AS73:AX73"/>
    <mergeCell ref="D73:AE73"/>
    <mergeCell ref="M81:O81"/>
    <mergeCell ref="AL73:AM73"/>
    <mergeCell ref="AN73:AP73"/>
    <mergeCell ref="AT75:BJ75"/>
    <mergeCell ref="AI73:AK73"/>
    <mergeCell ref="BD59:BG59"/>
    <mergeCell ref="D143:BJ143"/>
    <mergeCell ref="D141:BJ141"/>
    <mergeCell ref="D124:BJ124"/>
    <mergeCell ref="D126:BJ126"/>
    <mergeCell ref="D125:BJ125"/>
    <mergeCell ref="D129:BJ129"/>
    <mergeCell ref="D130:BJ130"/>
    <mergeCell ref="D128:J128"/>
    <mergeCell ref="K128:AH128"/>
    <mergeCell ref="AI128:AP128"/>
    <mergeCell ref="AQ128:BJ128"/>
    <mergeCell ref="D140:BJ140"/>
    <mergeCell ref="D134:K134"/>
    <mergeCell ref="L134:BJ134"/>
    <mergeCell ref="D135:K135"/>
    <mergeCell ref="L135:R135"/>
    <mergeCell ref="S135:T135"/>
    <mergeCell ref="U135:AE135"/>
    <mergeCell ref="AF135:AI135"/>
    <mergeCell ref="AJ135:AT135"/>
    <mergeCell ref="D131:BJ131"/>
    <mergeCell ref="AU135:BJ135"/>
    <mergeCell ref="D136:K136"/>
    <mergeCell ref="L136:BJ136"/>
    <mergeCell ref="B138:AK138"/>
    <mergeCell ref="D84:BJ84"/>
    <mergeCell ref="K66:AK66"/>
    <mergeCell ref="Q70:T70"/>
    <mergeCell ref="K68:L68"/>
    <mergeCell ref="M68:O68"/>
    <mergeCell ref="U68:BJ68"/>
    <mergeCell ref="K106:AN106"/>
    <mergeCell ref="AO106:AS106"/>
    <mergeCell ref="AT106:BF106"/>
    <mergeCell ref="BG106:BJ106"/>
    <mergeCell ref="D82:BJ82"/>
    <mergeCell ref="D74:BJ74"/>
    <mergeCell ref="AP77:AT77"/>
    <mergeCell ref="K77:O77"/>
    <mergeCell ref="BD77:BH77"/>
    <mergeCell ref="D75:J75"/>
    <mergeCell ref="AU77:AV77"/>
    <mergeCell ref="AW77:BC77"/>
    <mergeCell ref="AG77:AO77"/>
    <mergeCell ref="AA98:AH98"/>
    <mergeCell ref="D100:J100"/>
    <mergeCell ref="AP75:AS75"/>
    <mergeCell ref="D137:BJ137"/>
  </mergeCells>
  <phoneticPr fontId="2"/>
  <conditionalFormatting sqref="D21:Q21">
    <cfRule type="cellIs" dxfId="66" priority="68" operator="equal">
      <formula>"申請書提出期限は4月8日(金)"</formula>
    </cfRule>
    <cfRule type="cellIs" dxfId="65" priority="69" operator="equal">
      <formula>"申請書提出期限は4月1日(金)"</formula>
    </cfRule>
  </conditionalFormatting>
  <conditionalFormatting sqref="R21:AF21">
    <cfRule type="cellIs" dxfId="64" priority="66" operator="equal">
      <formula>"申請書提出期限は4月8日(金)"</formula>
    </cfRule>
    <cfRule type="cellIs" dxfId="63" priority="67" operator="equal">
      <formula>"申請書提出期限は4月1日(金)"</formula>
    </cfRule>
  </conditionalFormatting>
  <conditionalFormatting sqref="AG21:AU21">
    <cfRule type="cellIs" dxfId="62" priority="64" operator="equal">
      <formula>"申請書提出期限は4月8日(金)"</formula>
    </cfRule>
    <cfRule type="cellIs" dxfId="61" priority="65" operator="equal">
      <formula>"申請書提出期限は4月1日(金)"</formula>
    </cfRule>
  </conditionalFormatting>
  <conditionalFormatting sqref="D7:BJ7">
    <cfRule type="cellIs" dxfId="60" priority="63" operator="equal">
      <formula>"（注）他企業の方やコンサルタントの方はヒアリングに参加できません。参加できるのは貴社の方のみです。"</formula>
    </cfRule>
  </conditionalFormatting>
  <conditionalFormatting sqref="AJ5:AZ5">
    <cfRule type="cellIs" dxfId="59" priority="62" operator="equal">
      <formula>"（注）連絡先には参加者①の情報をご記入ください。"</formula>
    </cfRule>
  </conditionalFormatting>
  <conditionalFormatting sqref="AM11:BJ11">
    <cfRule type="cellIs" dxfId="58" priority="61" operator="equal">
      <formula>"（注）日時はご希望に沿えない場合があります。"</formula>
    </cfRule>
  </conditionalFormatting>
  <conditionalFormatting sqref="D14:BJ14">
    <cfRule type="cellIs" dxfId="57" priority="60" operator="equal">
      <formula>"（注）事前ヒアリングの申込前に、公社ホームページ・概要説明動画・募集要項を必ずご確認ください。"</formula>
    </cfRule>
  </conditionalFormatting>
  <conditionalFormatting sqref="AV20">
    <cfRule type="cellIs" dxfId="56" priority="59" operator="equal">
      <formula>"（注）対面受付日はご希望に"</formula>
    </cfRule>
  </conditionalFormatting>
  <conditionalFormatting sqref="D22:BJ22">
    <cfRule type="cellIs" dxfId="55" priority="57" operator="equal">
      <formula>"（注）事前ヒアリングで申請要件を満たしていないことが発覚した場合、申請できません。"</formula>
    </cfRule>
  </conditionalFormatting>
  <conditionalFormatting sqref="D23:BJ23">
    <cfRule type="cellIs" dxfId="54" priority="56" operator="equal">
      <formula>"（注）事前ヒアリングで申請要件の確認を終えた方から対面受付日を決めさせていただきます。"</formula>
    </cfRule>
  </conditionalFormatting>
  <conditionalFormatting sqref="AP28 BA28 BF28:BJ28">
    <cfRule type="cellIs" dxfId="53" priority="55" operator="equal">
      <formula>"（注）20文字以内に修正してください。"</formula>
    </cfRule>
  </conditionalFormatting>
  <conditionalFormatting sqref="D32:BJ32">
    <cfRule type="cellIs" dxfId="52" priority="54" operator="equal">
      <formula>"（注）申請書には、100文字で申請概要を記入する必要があります。"</formula>
    </cfRule>
  </conditionalFormatting>
  <conditionalFormatting sqref="D31:BJ31">
    <cfRule type="cellIs" dxfId="51" priority="53" operator="equal">
      <formula>"　　　するものは申請テーマに設定できません（申請できません）。"</formula>
    </cfRule>
  </conditionalFormatting>
  <conditionalFormatting sqref="D29:BJ29">
    <cfRule type="cellIs" dxfId="50" priority="51" operator="equal">
      <formula>"（注）「試作品の完成」を選択した場合、●の試作、●の事前検証 という申請テーマにしてください。"</formula>
    </cfRule>
    <cfRule type="cellIs" dxfId="49" priority="52" operator="equal">
      <formula>"（注）「製品の完成」を選択した場合、●の開発、●の事業化、●の製品化 という申請テーマにしてください。"</formula>
    </cfRule>
  </conditionalFormatting>
  <conditionalFormatting sqref="D30:BJ30">
    <cfRule type="cellIs" dxfId="48" priority="50" operator="equal">
      <formula>"（注）助成金に採択された場合、申請テーマは公社HPに公開されます。技術的な開発要素のないもの、既製品の模倣や改良を"</formula>
    </cfRule>
  </conditionalFormatting>
  <conditionalFormatting sqref="D129:BJ129">
    <cfRule type="cellIs" dxfId="47" priority="49" operator="equal">
      <formula>"（注）「HUB機構のデータベース」は東京都医工連携HUB機構のデータベースを使用した場合のみ、選択してください。"</formula>
    </cfRule>
  </conditionalFormatting>
  <conditionalFormatting sqref="D131:BJ131">
    <cfRule type="cellIs" dxfId="46" priority="48" operator="equal">
      <formula>"  　  を記入する必要があります。"</formula>
    </cfRule>
  </conditionalFormatting>
  <conditionalFormatting sqref="D130:BJ130">
    <cfRule type="cellIs" dxfId="45" priority="47" operator="equal">
      <formula>"（注）申請書には「ニーズの確認方法」「ニーズのヒアリング内容（臨床ニーズ、市場ニーズ）」「競合品の状況及び課題」"</formula>
    </cfRule>
  </conditionalFormatting>
  <conditionalFormatting sqref="D124:BJ124">
    <cfRule type="cellIs" dxfId="44" priority="46" operator="equal">
      <formula>"（注）組織名称には、医療提供施設名（病院、診療所等）の名前をご記入ください。大学医学部は該当しません。"</formula>
    </cfRule>
  </conditionalFormatting>
  <conditionalFormatting sqref="D125:BJ125">
    <cfRule type="cellIs" dxfId="43" priority="45" operator="equal">
      <formula>"（注）確認者の氏名は左側にご記入ください。確認者の同意を得たうえでご記入ください。"</formula>
    </cfRule>
  </conditionalFormatting>
  <conditionalFormatting sqref="D127:BJ127">
    <cfRule type="cellIs" dxfId="42" priority="44" operator="equal">
      <formula>"（注）臨床ニーズに基づいた開発でなければ申請ができません。"</formula>
    </cfRule>
  </conditionalFormatting>
  <conditionalFormatting sqref="D126:BJ126">
    <cfRule type="cellIs" dxfId="41" priority="43" operator="equal">
      <formula>"（注）右側には医療提供者の職業（医師、看護師、臨床工学技士等）をご記入ください。医学部の教授は該当しません。"</formula>
    </cfRule>
  </conditionalFormatting>
  <conditionalFormatting sqref="D117:BJ117">
    <cfRule type="cellIs" dxfId="40" priority="42" operator="equal">
      <formula>"（注）申請書には連携相手の「直近売上高」「主要取引先、販路」「保有資格」等を記入する必要があります。"</formula>
    </cfRule>
  </conditionalFormatting>
  <conditionalFormatting sqref="D114:BJ114">
    <cfRule type="cellIs" dxfId="39" priority="41" operator="equal">
      <formula>"（注）申請までに東京都医工連携HUB機構に会員登録するように連携相手に依頼してください。"</formula>
    </cfRule>
  </conditionalFormatting>
  <conditionalFormatting sqref="D112:BJ112">
    <cfRule type="cellIs" dxfId="38" priority="40" operator="equal">
      <formula>"（注）本事業で開発する製品等の販路開拓を連携相手の医療機器製販企業が担う必要があります。"</formula>
    </cfRule>
  </conditionalFormatting>
  <conditionalFormatting sqref="D36:BJ36">
    <cfRule type="cellIs" dxfId="37" priority="39" operator="equal">
      <formula>"（注）申請時には具体的な達成目標を設定していただきます。目標が未達成の場合、助成金が交付されません。"</formula>
    </cfRule>
  </conditionalFormatting>
  <conditionalFormatting sqref="D35:BJ35">
    <cfRule type="cellIs" dxfId="36" priority="38" operator="equal">
      <formula>"（注）達成目標で「試作品の完成」を選択した場合、一部の経費が助成対象外です。（５）助成金対象経費を参照"</formula>
    </cfRule>
  </conditionalFormatting>
  <conditionalFormatting sqref="D42:BJ42">
    <cfRule type="cellIs" dxfId="35" priority="36" operator="equal">
      <formula>"（注）連携相手が医療機器製造販売業または医療機器販売業（貸与業）のいずれかを持っている必要があります。"</formula>
    </cfRule>
    <cfRule type="cellIs" dxfId="34" priority="37" operator="equal">
      <formula>"（注）開発する医療機器のクラスに応じた医療機器製造販売業許可証（写）の提出が必要です。"</formula>
    </cfRule>
  </conditionalFormatting>
  <conditionalFormatting sqref="D44:BJ44">
    <cfRule type="cellIs" dxfId="33" priority="35" operator="equal">
      <formula>"（注）連携相手の医療機器製販企業が必要な業許可を持っていない場合、申請することができません。"</formula>
    </cfRule>
  </conditionalFormatting>
  <conditionalFormatting sqref="D43:BJ43">
    <cfRule type="cellIs" dxfId="32" priority="31" operator="equal">
      <formula>"（注）臨床現場において診断・治療・予防等に使用される非医療機器が対象となります。"</formula>
    </cfRule>
    <cfRule type="cellIs" dxfId="31" priority="32" operator="equal">
      <formula>"（注）第一種の医療機器製造販売業許可証（写）の提出が必要です。"</formula>
    </cfRule>
    <cfRule type="cellIs" dxfId="30" priority="33" operator="equal">
      <formula>"（注）第一種、第二種のいずれかの医療機器製造販売業許可証（写）の提出が必要です。"</formula>
    </cfRule>
    <cfRule type="cellIs" dxfId="29" priority="34" operator="equal">
      <formula>"（注）第一種、第二種、第三種のいずれかの医療機器製造販売業許可証（写）の提出が必要です。"</formula>
    </cfRule>
  </conditionalFormatting>
  <conditionalFormatting sqref="O48:BJ48">
    <cfRule type="cellIs" dxfId="28" priority="30" operator="equal">
      <formula>"（注）助成金交付申請額は50,000千円（5,000万円）以内にしてください。"</formula>
    </cfRule>
  </conditionalFormatting>
  <conditionalFormatting sqref="D49:BJ49">
    <cfRule type="cellIs" dxfId="27" priority="29" operator="equal">
      <formula>"（注）助成率が2/3のため、助成金交付申請額の1.5倍の助成対象経費が必要となります。"</formula>
    </cfRule>
  </conditionalFormatting>
  <conditionalFormatting sqref="D53:BJ53">
    <cfRule type="cellIs" dxfId="26" priority="28" operator="equal">
      <formula>"（注）「試作品の完成」の場合、PMDA費、展示会費、広告費、規格登録費等（委託費）は助成対象外です。"</formula>
    </cfRule>
  </conditionalFormatting>
  <conditionalFormatting sqref="D54:BJ54">
    <cfRule type="cellIs" dxfId="25" priority="27" operator="equal">
      <formula>"（注）申請書には、申請する各経費について詳細に記入する必要があります。申請までにご検討ください。"</formula>
    </cfRule>
  </conditionalFormatting>
  <conditionalFormatting sqref="D110:BJ110">
    <cfRule type="cellIs" dxfId="24" priority="26" operator="equal">
      <formula>"（注）連携相手は都内に登記をしている必要があります（支店登記でも可）。登記簿謄本の住所をご記入ください。"</formula>
    </cfRule>
  </conditionalFormatting>
  <conditionalFormatting sqref="D108:BJ108">
    <cfRule type="cellIs" dxfId="23" priority="25" operator="equal">
      <formula>"（注）貴社の関連会社（資本関係がある企業、役員を兼任する企業）を連携相手にすることはできません。"</formula>
    </cfRule>
  </conditionalFormatting>
  <conditionalFormatting sqref="D107:BJ107">
    <cfRule type="cellIs" dxfId="22" priority="24" operator="equal">
      <formula>"（注）医療機器製販企業と連携する必要があります。申請書には連携相手の実印（押印）が必要です。"</formula>
    </cfRule>
  </conditionalFormatting>
  <conditionalFormatting sqref="D102:BJ102">
    <cfRule type="cellIs" dxfId="21" priority="23" operator="equal">
      <formula>"（注）申請書には貴社の「売上高」「主要取引先」「保有資格・受賞歴」等も記入する必要があります。"</formula>
    </cfRule>
  </conditionalFormatting>
  <conditionalFormatting sqref="D99:BJ99">
    <cfRule type="cellIs" dxfId="20" priority="22" operator="equal">
      <formula>"（注）申請までに医療機器産業参入支援事業（公社）に会員登録してください。"</formula>
    </cfRule>
  </conditionalFormatting>
  <conditionalFormatting sqref="D97:BJ97">
    <cfRule type="cellIs" dxfId="19" priority="21" operator="equal">
      <formula>"（注）貴社が本事業において開発の主たる部分を担う必要があります。"</formula>
    </cfRule>
  </conditionalFormatting>
  <conditionalFormatting sqref="D93:BJ93">
    <cfRule type="cellIs" dxfId="18" priority="20" operator="equal">
      <formula>"（注）申請書には公的な助成金の交付状況や申請状況を記入する必要があります。"</formula>
    </cfRule>
  </conditionalFormatting>
  <conditionalFormatting sqref="D82:BJ82">
    <cfRule type="cellIs" dxfId="17" priority="19" operator="equal">
      <formula>"（注）開発の実施場所は自社の事業所等をご記入ください。所在地は首都圏であれば問題ありません。"</formula>
    </cfRule>
  </conditionalFormatting>
  <conditionalFormatting sqref="D92:BJ92">
    <cfRule type="cellIs" dxfId="16" priority="18" operator="equal">
      <formula>"（注）申請テーマ名の文言が異なっていても、開発内容が同じ場合は同一テーマとして扱います。"</formula>
    </cfRule>
  </conditionalFormatting>
  <conditionalFormatting sqref="D91:BJ91">
    <cfRule type="cellIs" dxfId="15" priority="17" operator="equal">
      <formula>"（注）同一テーマで他の東京都中小企業振興公社の助成金を申請している場合は申請ができません。"</formula>
    </cfRule>
  </conditionalFormatting>
  <conditionalFormatting sqref="D90:BJ90">
    <cfRule type="cellIs" dxfId="14" priority="16" operator="equal">
      <formula>"（注）同一テーマで公的な助成金の交付決定を受けている場合は申請ができません。"</formula>
    </cfRule>
  </conditionalFormatting>
  <conditionalFormatting sqref="D84:BJ84">
    <cfRule type="cellIs" dxfId="13" priority="15" operator="equal">
      <formula>"      記入する必要があります。"</formula>
    </cfRule>
  </conditionalFormatting>
  <conditionalFormatting sqref="D83:BJ83">
    <cfRule type="cellIs" dxfId="12" priority="14" operator="equal">
      <formula>"（注）申請書には、開発実施場所の「名称」「面積」「実施業務」「開発者数」「機器設備」「最寄交通機関」を"</formula>
    </cfRule>
  </conditionalFormatting>
  <conditionalFormatting sqref="D79:BJ79">
    <cfRule type="cellIs" dxfId="11" priority="12" operator="equal">
      <formula>"（注）大企業が実質的に経営に参画している場合、申請できません。募集要項でご確認ください。"</formula>
    </cfRule>
    <cfRule type="cellIs" dxfId="10" priority="13" operator="equal">
      <formula>"（注）大企業が実質的に経営に参画している場合、申請できません。募集要項でご確認ください。"</formula>
    </cfRule>
  </conditionalFormatting>
  <conditionalFormatting sqref="D76:BJ76">
    <cfRule type="cellIs" dxfId="9" priority="11" operator="equal">
      <formula>"（注）大企業、みなし大企業に該当する場合、申請することができません。"</formula>
    </cfRule>
  </conditionalFormatting>
  <conditionalFormatting sqref="AL65:BJ65">
    <cfRule type="cellIs" dxfId="8" priority="10" operator="equal">
      <formula>"（注）申請時に会社概要の提出が必要です。"</formula>
    </cfRule>
  </conditionalFormatting>
  <conditionalFormatting sqref="D69:BJ69">
    <cfRule type="cellIs" dxfId="7" priority="9" operator="equal">
      <formula>"（注）本店登記所在地は都外の所在地でも問題ありません。"</formula>
    </cfRule>
  </conditionalFormatting>
  <conditionalFormatting sqref="D74:BJ74">
    <cfRule type="cellIs" dxfId="6" priority="8" operator="equal">
      <formula>"（注）令和5年9月1日以降に創業された場合、申請できません。"</formula>
    </cfRule>
  </conditionalFormatting>
  <conditionalFormatting sqref="D72:BJ72">
    <cfRule type="cellIs" dxfId="5" priority="7" operator="equal">
      <formula>"（注）申請書には、連絡先や連絡担当者の氏名、部署と役職、TEL、メールアドレスを記入する必要があります。"</formula>
    </cfRule>
  </conditionalFormatting>
  <conditionalFormatting sqref="D71:BJ71">
    <cfRule type="cellIs" dxfId="4" priority="6" operator="equal">
      <formula>"（注）都内に登記をしている必要があります（支店登記でも可）。登記簿謄本の住所をご記入ください。"</formula>
    </cfRule>
  </conditionalFormatting>
  <conditionalFormatting sqref="D62:BJ62">
    <cfRule type="cellIs" dxfId="3" priority="5" operator="equal">
      <formula>"（注）期の目標を達成していない場合は助成金が交付されません。"</formula>
    </cfRule>
  </conditionalFormatting>
  <conditionalFormatting sqref="D61:BJ61">
    <cfRule type="cellIs" dxfId="2" priority="4" operator="equal">
      <formula>"（注）申請書には、各期の期間、達成目標と成果物、取組項目、実施スケジュール、実施方法を記入する必要があります。"</formula>
    </cfRule>
  </conditionalFormatting>
  <conditionalFormatting sqref="D60:BJ60">
    <cfRule type="cellIs" dxfId="1" priority="3" operator="equal">
      <formula>"（注）期間内に契約～実施～支払を行った経費が助成金の対象経費になります。期間内の上市、量産、出荷はできません。"</formula>
    </cfRule>
  </conditionalFormatting>
  <conditionalFormatting sqref="D137:BJ137">
    <cfRule type="cellIs" dxfId="0" priority="2" operator="equal">
      <formula>"（注）申請書には「先行技術調査」「開発品に必要な産業財産権」を記入する必要があります。"</formula>
    </cfRule>
  </conditionalFormatting>
  <dataValidations count="29">
    <dataValidation type="list" allowBlank="1" showInputMessage="1" showErrorMessage="1" sqref="K34:V34">
      <formula1>達成目標</formula1>
    </dataValidation>
    <dataValidation type="list" allowBlank="1" showInputMessage="1" showErrorMessage="1" sqref="BD59:BG59">
      <formula1>"1,2,3,4,5"</formula1>
    </dataValidation>
    <dataValidation type="list" allowBlank="1" showInputMessage="1" showErrorMessage="1" sqref="AM34:AR34">
      <formula1>"台,個,セット"</formula1>
    </dataValidation>
    <dataValidation type="list" allowBlank="1" showInputMessage="1" showErrorMessage="1" sqref="BE78:BJ78 AA78:AF78">
      <formula1>"いない,いる"</formula1>
    </dataValidation>
    <dataValidation type="list" allowBlank="1" showInputMessage="1" showErrorMessage="1" sqref="K75:V75">
      <formula1>"業種を選択してください,製造業,建設業,運輸業,情報通信業,卸売業,サービス業,小売業,その他"</formula1>
    </dataValidation>
    <dataValidation type="list" allowBlank="1" showInputMessage="1" showErrorMessage="1" sqref="AQ66:BJ66">
      <formula1>"選択してください,中小企業者,中小企業団体,中小企業グループ（共同申請）"</formula1>
    </dataValidation>
    <dataValidation type="list" allowBlank="1" showInputMessage="1" showErrorMessage="1" sqref="AF73:AH73">
      <formula1>"昭和,平成,令和,大正,明治"</formula1>
    </dataValidation>
    <dataValidation type="list" allowBlank="1" showInputMessage="1" showErrorMessage="1" sqref="K98:Z98 K113:Z113">
      <formula1>"登録状況を選択してください,会員登録あり,会員登録なし"</formula1>
    </dataValidation>
    <dataValidation type="list" allowBlank="1" showInputMessage="1" showErrorMessage="1" sqref="AF39">
      <formula1>"新規,改良,後発"</formula1>
    </dataValidation>
    <dataValidation type="list" allowBlank="1" showInputMessage="1" showErrorMessage="1" sqref="K39:R39">
      <formula1>"医療機器,非医療機器"</formula1>
    </dataValidation>
    <dataValidation type="list" allowBlank="1" showInputMessage="1" showErrorMessage="1" sqref="X39">
      <formula1>"Ⅰ,Ⅱ,Ⅲ,Ⅳ"</formula1>
    </dataValidation>
    <dataValidation type="list" allowBlank="1" showInputMessage="1" showErrorMessage="1" sqref="AN73:AP73">
      <formula1>"1,2,3,4,5,6,7,8,9,10,11,12"</formula1>
    </dataValidation>
    <dataValidation type="list" allowBlank="1" showInputMessage="1" showErrorMessage="1" sqref="BE73:BG73">
      <formula1>"0,1,2,3,4,5,6,7,8,9,10,11"</formula1>
    </dataValidation>
    <dataValidation type="list" allowBlank="1" showInputMessage="1" showErrorMessage="1" sqref="Z41:AR41">
      <formula1>"選択してください,第一種医療機器製造販売業,第二種医療機器製造販売業,第三種医療機器製造販売業,業許可なし"</formula1>
    </dataValidation>
    <dataValidation imeMode="off" allowBlank="1" showInputMessage="1" showErrorMessage="1" sqref="AZ40:BJ41 K77:O77 AH34:AL34 BD77:BH77 AT106:BF106"/>
    <dataValidation type="list" allowBlank="1" showInputMessage="1" showErrorMessage="1" sqref="AS9">
      <formula1>"方法を選択してください,リモート（ZOOM）,対面実施"</formula1>
    </dataValidation>
    <dataValidation imeMode="disabled" allowBlank="1" showInputMessage="1" showErrorMessage="1" sqref="Q81:T81 D48:J48 M68:O68 Q68:T68 M70:O70 Q70:T70 AI73:AK73 AY73:BB73 AE75:AK75 AP77:AT77 M81:O81 M109:O109 Q109:T109 Y6:BJ6 K6:U6"/>
    <dataValidation type="list" allowBlank="1" showInputMessage="1" showErrorMessage="1" sqref="D52:AG52 AN52:AS52">
      <formula1>"○"</formula1>
    </dataValidation>
    <dataValidation type="list" allowBlank="1" showInputMessage="1" showErrorMessage="1" sqref="AQ128:BJ128">
      <formula1>"臨床ニーズ元を選択してください,HUB機構データベース,その他"</formula1>
    </dataValidation>
    <dataValidation type="list" allowBlank="1" showInputMessage="1" showErrorMessage="1" sqref="AT105:BJ105">
      <formula1>"企業分類を選択してください,中小企業者,大企業またはみなし大企業"</formula1>
    </dataValidation>
    <dataValidation type="list" allowBlank="1" showInputMessage="1" showErrorMessage="1" sqref="K89:BJ89">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5:BJ75">
      <formula1>"分類を選択してください,中小企業者,大企業またはみなし大企業"</formula1>
    </dataValidation>
    <dataValidation type="list" allowBlank="1" showInputMessage="1" showErrorMessage="1" sqref="AH13:AO13">
      <formula1>"選択してください,閲覧した,閲覧していない"</formula1>
    </dataValidation>
    <dataValidation type="list" allowBlank="1" showInputMessage="1" showErrorMessage="1" sqref="BB13:BI13 N13:U13">
      <formula1>"選択してください,確認した,確認していない"</formula1>
    </dataValidation>
    <dataValidation type="list" allowBlank="1" showInputMessage="1" showErrorMessage="1" sqref="AH52:AM52">
      <formula1>INDIRECT(K34)</formula1>
    </dataValidation>
    <dataValidation type="list" allowBlank="1" showInputMessage="1" showErrorMessage="1" sqref="AT52:AY52">
      <formula1>INDIRECT(K34)</formula1>
    </dataValidation>
    <dataValidation type="list" allowBlank="1" showInputMessage="1" showErrorMessage="1" sqref="AZ52:BE52">
      <formula1>INDIRECT(K34)</formula1>
    </dataValidation>
    <dataValidation type="textLength" operator="lessThanOrEqual" allowBlank="1" showInputMessage="1" showErrorMessage="1" errorTitle="文字数制限" error="20文字以内に修正してください。" sqref="K28:AM28">
      <formula1>20</formula1>
    </dataValidation>
    <dataValidation type="list" allowBlank="1" showInputMessage="1" showErrorMessage="1" sqref="Z40:AR40">
      <formula1>"選択してください,第一種医療機器製造販売業,第二種医療機器製造販売業,第三種医療機器製造販売業,業許可なし"</formula1>
    </dataValidation>
  </dataValidations>
  <printOptions horizontalCentered="1"/>
  <pageMargins left="0" right="0" top="0" bottom="0" header="0" footer="0"/>
  <pageSetup paperSize="9" scale="108" orientation="portrait" r:id="rId1"/>
  <rowBreaks count="4" manualBreakCount="4">
    <brk id="32" max="62" man="1"/>
    <brk id="62" max="62" man="1"/>
    <brk id="93" max="62" man="1"/>
    <brk id="120"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146</xdr:row>
                    <xdr:rowOff>10886</xdr:rowOff>
                  </from>
                  <to>
                    <xdr:col>14</xdr:col>
                    <xdr:colOff>10886</xdr:colOff>
                    <xdr:row>146</xdr:row>
                    <xdr:rowOff>250371</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5443</xdr:colOff>
                    <xdr:row>146</xdr:row>
                    <xdr:rowOff>0</xdr:rowOff>
                  </from>
                  <to>
                    <xdr:col>25</xdr:col>
                    <xdr:colOff>21771</xdr:colOff>
                    <xdr:row>146</xdr:row>
                    <xdr:rowOff>234043</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81643</xdr:colOff>
                    <xdr:row>145</xdr:row>
                    <xdr:rowOff>272143</xdr:rowOff>
                  </from>
                  <to>
                    <xdr:col>46</xdr:col>
                    <xdr:colOff>48986</xdr:colOff>
                    <xdr:row>146</xdr:row>
                    <xdr:rowOff>244929</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147</xdr:row>
                    <xdr:rowOff>27214</xdr:rowOff>
                  </from>
                  <to>
                    <xdr:col>16</xdr:col>
                    <xdr:colOff>0</xdr:colOff>
                    <xdr:row>147</xdr:row>
                    <xdr:rowOff>261257</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5443</xdr:colOff>
                    <xdr:row>147</xdr:row>
                    <xdr:rowOff>27214</xdr:rowOff>
                  </from>
                  <to>
                    <xdr:col>34</xdr:col>
                    <xdr:colOff>43543</xdr:colOff>
                    <xdr:row>147</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148</xdr:row>
                    <xdr:rowOff>27214</xdr:rowOff>
                  </from>
                  <to>
                    <xdr:col>8</xdr:col>
                    <xdr:colOff>81643</xdr:colOff>
                    <xdr:row>149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事務局使用欄!$D$2:$D$5</xm:f>
          </x14:formula1>
          <xm:sqref>T9:AL11</xm:sqref>
        </x14:dataValidation>
        <x14:dataValidation type="list" allowBlank="1" showInputMessage="1" showErrorMessage="1">
          <x14:formula1>
            <xm:f>事務局使用欄!$K$3:$K$4</xm:f>
          </x14:formula1>
          <xm:sqref>BA28:BE28</xm:sqref>
        </x14:dataValidation>
        <x14:dataValidation type="list" allowBlank="1" showInputMessage="1" showErrorMessage="1">
          <x14:formula1>
            <xm:f>事務局使用欄!$B$2:$B$38</xm:f>
          </x14:formula1>
          <xm:sqref>K9:S11</xm:sqref>
        </x14:dataValidation>
        <x14:dataValidation type="list" allowBlank="1" showInputMessage="1" showErrorMessage="1">
          <x14:formula1>
            <xm:f>事務局使用欄!$F$2:$F$11</xm:f>
          </x14:formula1>
          <xm:sqref>I20:Q20 X20:AF20 AM20:AU20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1"/>
  <sheetViews>
    <sheetView workbookViewId="0">
      <selection activeCell="G13" sqref="G13"/>
    </sheetView>
  </sheetViews>
  <sheetFormatPr defaultColWidth="8.85546875" defaultRowHeight="18.45" x14ac:dyDescent="0.65"/>
  <cols>
    <col min="1" max="1" width="2.640625" customWidth="1"/>
    <col min="2" max="2" width="14.640625" style="1" customWidth="1"/>
    <col min="3" max="3" width="1.85546875" customWidth="1"/>
    <col min="4" max="4" width="28.140625" customWidth="1"/>
    <col min="5" max="5" width="1.85546875" customWidth="1"/>
    <col min="6" max="6" width="17.140625" customWidth="1"/>
    <col min="7" max="7" width="26.140625" style="1" customWidth="1"/>
    <col min="8" max="8" width="1.85546875" customWidth="1"/>
    <col min="9" max="9" width="10.35546875" style="2" bestFit="1" customWidth="1"/>
    <col min="10" max="10" width="12.35546875" style="2" bestFit="1" customWidth="1"/>
  </cols>
  <sheetData>
    <row r="2" spans="2:11" x14ac:dyDescent="0.65">
      <c r="B2" s="1" t="s">
        <v>3</v>
      </c>
      <c r="D2" s="1" t="s">
        <v>7</v>
      </c>
      <c r="F2" s="1" t="s">
        <v>3</v>
      </c>
      <c r="G2" s="1" t="s">
        <v>0</v>
      </c>
      <c r="I2" s="2" t="s">
        <v>8</v>
      </c>
      <c r="J2" s="2" t="s">
        <v>9</v>
      </c>
      <c r="K2" t="s">
        <v>139</v>
      </c>
    </row>
    <row r="3" spans="2:11" x14ac:dyDescent="0.65">
      <c r="B3" s="3" t="s">
        <v>147</v>
      </c>
      <c r="D3" t="s">
        <v>4</v>
      </c>
      <c r="F3" s="3">
        <v>44497</v>
      </c>
      <c r="G3" s="1" t="s">
        <v>179</v>
      </c>
      <c r="I3" s="2" t="s">
        <v>10</v>
      </c>
      <c r="J3" s="2" t="s">
        <v>11</v>
      </c>
      <c r="K3" t="s">
        <v>140</v>
      </c>
    </row>
    <row r="4" spans="2:11" x14ac:dyDescent="0.65">
      <c r="B4" s="3" t="s">
        <v>148</v>
      </c>
      <c r="D4" t="s">
        <v>5</v>
      </c>
      <c r="F4" s="3">
        <v>44498</v>
      </c>
      <c r="G4" s="1" t="s">
        <v>179</v>
      </c>
      <c r="K4" t="s">
        <v>141</v>
      </c>
    </row>
    <row r="5" spans="2:11" x14ac:dyDescent="0.65">
      <c r="B5" s="3" t="s">
        <v>149</v>
      </c>
      <c r="D5" t="s">
        <v>6</v>
      </c>
      <c r="F5" s="3">
        <v>44499</v>
      </c>
      <c r="G5" s="1" t="s">
        <v>179</v>
      </c>
    </row>
    <row r="6" spans="2:11" x14ac:dyDescent="0.65">
      <c r="B6" s="3" t="s">
        <v>150</v>
      </c>
      <c r="F6" s="3" t="s">
        <v>180</v>
      </c>
      <c r="G6" s="1" t="s">
        <v>179</v>
      </c>
    </row>
    <row r="7" spans="2:11" x14ac:dyDescent="0.65">
      <c r="B7" s="3" t="s">
        <v>151</v>
      </c>
      <c r="F7" s="3" t="s">
        <v>181</v>
      </c>
      <c r="G7" s="1" t="s">
        <v>179</v>
      </c>
    </row>
    <row r="8" spans="2:11" x14ac:dyDescent="0.65">
      <c r="B8" s="3" t="s">
        <v>152</v>
      </c>
      <c r="F8" s="3" t="s">
        <v>182</v>
      </c>
      <c r="G8" s="1" t="s">
        <v>179</v>
      </c>
    </row>
    <row r="9" spans="2:11" x14ac:dyDescent="0.65">
      <c r="B9" s="3" t="s">
        <v>153</v>
      </c>
      <c r="F9" s="3" t="s">
        <v>183</v>
      </c>
      <c r="G9" s="1" t="s">
        <v>179</v>
      </c>
    </row>
    <row r="10" spans="2:11" x14ac:dyDescent="0.65">
      <c r="B10" s="3" t="s">
        <v>154</v>
      </c>
      <c r="F10" s="3">
        <v>44509</v>
      </c>
      <c r="G10" s="1" t="s">
        <v>179</v>
      </c>
    </row>
    <row r="11" spans="2:11" x14ac:dyDescent="0.65">
      <c r="B11" s="3" t="s">
        <v>155</v>
      </c>
      <c r="F11" s="3" t="s">
        <v>184</v>
      </c>
      <c r="G11" s="1" t="s">
        <v>179</v>
      </c>
    </row>
    <row r="12" spans="2:11" x14ac:dyDescent="0.65">
      <c r="B12" s="3" t="s">
        <v>156</v>
      </c>
    </row>
    <row r="13" spans="2:11" x14ac:dyDescent="0.65">
      <c r="B13" s="3" t="s">
        <v>157</v>
      </c>
      <c r="F13" s="3"/>
    </row>
    <row r="14" spans="2:11" x14ac:dyDescent="0.65">
      <c r="B14" s="3" t="s">
        <v>158</v>
      </c>
      <c r="F14" s="3"/>
    </row>
    <row r="15" spans="2:11" x14ac:dyDescent="0.65">
      <c r="B15" s="3" t="s">
        <v>159</v>
      </c>
    </row>
    <row r="16" spans="2:11" x14ac:dyDescent="0.65">
      <c r="B16" s="3" t="s">
        <v>160</v>
      </c>
    </row>
    <row r="17" spans="2:2" x14ac:dyDescent="0.65">
      <c r="B17" s="3" t="s">
        <v>161</v>
      </c>
    </row>
    <row r="18" spans="2:2" x14ac:dyDescent="0.65">
      <c r="B18" s="3" t="s">
        <v>162</v>
      </c>
    </row>
    <row r="19" spans="2:2" x14ac:dyDescent="0.65">
      <c r="B19" s="3" t="s">
        <v>163</v>
      </c>
    </row>
    <row r="20" spans="2:2" x14ac:dyDescent="0.65">
      <c r="B20" s="3" t="s">
        <v>164</v>
      </c>
    </row>
    <row r="21" spans="2:2" x14ac:dyDescent="0.65">
      <c r="B21" s="3" t="s">
        <v>165</v>
      </c>
    </row>
    <row r="22" spans="2:2" x14ac:dyDescent="0.65">
      <c r="B22" s="3" t="s">
        <v>166</v>
      </c>
    </row>
    <row r="23" spans="2:2" x14ac:dyDescent="0.65">
      <c r="B23" s="3" t="s">
        <v>167</v>
      </c>
    </row>
    <row r="24" spans="2:2" x14ac:dyDescent="0.65">
      <c r="B24" s="3" t="s">
        <v>168</v>
      </c>
    </row>
    <row r="25" spans="2:2" x14ac:dyDescent="0.65">
      <c r="B25" s="3" t="s">
        <v>169</v>
      </c>
    </row>
    <row r="26" spans="2:2" x14ac:dyDescent="0.65">
      <c r="B26" s="3" t="s">
        <v>170</v>
      </c>
    </row>
    <row r="27" spans="2:2" x14ac:dyDescent="0.65">
      <c r="B27" s="3" t="s">
        <v>171</v>
      </c>
    </row>
    <row r="28" spans="2:2" x14ac:dyDescent="0.65">
      <c r="B28" s="3" t="s">
        <v>172</v>
      </c>
    </row>
    <row r="29" spans="2:2" x14ac:dyDescent="0.65">
      <c r="B29" s="3" t="s">
        <v>173</v>
      </c>
    </row>
    <row r="30" spans="2:2" x14ac:dyDescent="0.65">
      <c r="B30" s="3" t="s">
        <v>174</v>
      </c>
    </row>
    <row r="31" spans="2:2" x14ac:dyDescent="0.65">
      <c r="B31" s="3" t="s">
        <v>175</v>
      </c>
    </row>
    <row r="32" spans="2:2" x14ac:dyDescent="0.65">
      <c r="B32" s="3" t="s">
        <v>176</v>
      </c>
    </row>
    <row r="33" spans="2:2" x14ac:dyDescent="0.65">
      <c r="B33" s="3" t="s">
        <v>177</v>
      </c>
    </row>
    <row r="34" spans="2:2" x14ac:dyDescent="0.65">
      <c r="B34" s="3" t="s">
        <v>178</v>
      </c>
    </row>
    <row r="35" spans="2:2" x14ac:dyDescent="0.65">
      <c r="B35" s="3"/>
    </row>
    <row r="36" spans="2:2" x14ac:dyDescent="0.65">
      <c r="B36" s="3"/>
    </row>
    <row r="37" spans="2:2" x14ac:dyDescent="0.65">
      <c r="B37" s="3"/>
    </row>
    <row r="38" spans="2:2" x14ac:dyDescent="0.65">
      <c r="B38" s="3"/>
    </row>
    <row r="51" spans="2:2" x14ac:dyDescent="0.65">
      <c r="B51" s="3"/>
    </row>
  </sheetData>
  <sheetProtection algorithmName="SHA-512" hashValue="guZCADyiwlCNq+q6VCRVSUoaMnKdigGQmMWGLNkLnCm/3oksphMS/lxaZVG6W1MF0ybq2ivMcOXcU/CX+nqdeA==" saltValue="36rmG+LozWKlzx/Q29a71w==" spinCount="100000" sheet="1" objects="1" scenarios="1"/>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view="pageBreakPreview" zoomScale="82" zoomScaleNormal="100" zoomScaleSheetLayoutView="82" workbookViewId="0">
      <selection activeCell="E30" sqref="E30"/>
    </sheetView>
  </sheetViews>
  <sheetFormatPr defaultRowHeight="18.45" x14ac:dyDescent="0.65"/>
  <sheetData>
    <row r="1" spans="1:16" x14ac:dyDescent="0.65">
      <c r="A1" s="52" t="s">
        <v>185</v>
      </c>
      <c r="B1" s="53"/>
      <c r="C1" s="53"/>
      <c r="D1" s="53"/>
      <c r="E1" s="53"/>
      <c r="F1" s="53"/>
      <c r="G1" s="53"/>
      <c r="H1" s="53"/>
      <c r="I1" s="53"/>
      <c r="J1" s="53"/>
      <c r="K1" s="53"/>
      <c r="L1" s="53"/>
      <c r="M1" s="53"/>
    </row>
    <row r="2" spans="1:16" x14ac:dyDescent="0.65">
      <c r="A2" s="53"/>
      <c r="B2" s="54"/>
      <c r="C2" s="53"/>
      <c r="D2" s="53"/>
      <c r="E2" s="53"/>
      <c r="F2" s="53"/>
      <c r="G2" s="53"/>
      <c r="H2" s="53"/>
      <c r="I2" s="53"/>
      <c r="J2" s="53"/>
      <c r="K2" s="53"/>
      <c r="L2" s="53"/>
      <c r="M2" s="53"/>
    </row>
    <row r="3" spans="1:16" x14ac:dyDescent="0.65">
      <c r="A3" s="55" t="s">
        <v>186</v>
      </c>
      <c r="B3" s="54"/>
      <c r="C3" s="53"/>
      <c r="D3" s="53"/>
      <c r="E3" s="53"/>
      <c r="F3" s="53"/>
      <c r="G3" s="53"/>
      <c r="H3" s="53"/>
      <c r="I3" s="53"/>
      <c r="J3" s="53"/>
      <c r="K3" s="53"/>
      <c r="L3" s="53"/>
      <c r="M3" s="53"/>
    </row>
    <row r="4" spans="1:16" x14ac:dyDescent="0.65">
      <c r="A4" s="55" t="s">
        <v>187</v>
      </c>
      <c r="B4" s="53"/>
      <c r="C4" s="53"/>
      <c r="D4" s="53"/>
      <c r="E4" s="53"/>
      <c r="F4" s="53"/>
      <c r="G4" s="53"/>
      <c r="H4" s="53"/>
      <c r="I4" s="53"/>
      <c r="J4" s="53"/>
      <c r="K4" s="53"/>
      <c r="L4" s="53"/>
      <c r="M4" s="53"/>
    </row>
    <row r="5" spans="1:16" x14ac:dyDescent="0.65">
      <c r="A5" s="56" t="s">
        <v>188</v>
      </c>
      <c r="B5" s="53"/>
      <c r="C5" s="53"/>
      <c r="D5" s="53"/>
      <c r="E5" s="53"/>
      <c r="F5" s="53"/>
      <c r="G5" s="53"/>
      <c r="H5" s="53"/>
      <c r="I5" s="53"/>
      <c r="J5" s="53"/>
      <c r="K5" s="53"/>
      <c r="L5" s="53"/>
      <c r="M5" s="53"/>
    </row>
    <row r="6" spans="1:16" x14ac:dyDescent="0.65">
      <c r="A6" s="55" t="s">
        <v>189</v>
      </c>
      <c r="B6" s="53"/>
      <c r="C6" s="53"/>
      <c r="D6" s="53"/>
      <c r="E6" s="53"/>
      <c r="F6" s="53"/>
      <c r="G6" s="53"/>
      <c r="H6" s="53"/>
      <c r="I6" s="53"/>
      <c r="J6" s="53"/>
      <c r="K6" s="53"/>
      <c r="L6" s="53"/>
      <c r="M6" s="53"/>
    </row>
    <row r="7" spans="1:16" x14ac:dyDescent="0.65">
      <c r="A7" s="57"/>
      <c r="B7" s="53"/>
      <c r="C7" s="53"/>
      <c r="D7" s="53"/>
      <c r="E7" s="53"/>
      <c r="F7" s="53"/>
      <c r="G7" s="53"/>
      <c r="H7" s="53"/>
      <c r="I7" s="53"/>
      <c r="J7" s="53"/>
      <c r="K7" s="53"/>
      <c r="L7" s="53"/>
      <c r="M7" s="53"/>
    </row>
    <row r="8" spans="1:16" x14ac:dyDescent="0.65">
      <c r="A8" s="56" t="s">
        <v>190</v>
      </c>
      <c r="B8" s="53"/>
      <c r="C8" s="53"/>
      <c r="D8" s="53"/>
      <c r="E8" s="53"/>
      <c r="F8" s="53"/>
      <c r="G8" s="53"/>
      <c r="H8" s="53"/>
      <c r="I8" s="53"/>
      <c r="J8" s="53"/>
      <c r="K8" s="53"/>
      <c r="L8" s="53"/>
      <c r="M8" s="53"/>
    </row>
    <row r="9" spans="1:16" x14ac:dyDescent="0.65">
      <c r="A9" s="56" t="s">
        <v>191</v>
      </c>
      <c r="B9" s="53"/>
      <c r="C9" s="53"/>
      <c r="D9" s="53"/>
      <c r="E9" s="53"/>
      <c r="F9" s="53"/>
      <c r="G9" s="53"/>
      <c r="H9" s="53"/>
      <c r="I9" s="53"/>
      <c r="J9" s="53"/>
      <c r="K9" s="53"/>
      <c r="L9" s="53"/>
      <c r="M9" s="53"/>
    </row>
    <row r="10" spans="1:16" x14ac:dyDescent="0.65">
      <c r="A10" s="56" t="s">
        <v>192</v>
      </c>
      <c r="B10" s="53"/>
      <c r="C10" s="53"/>
      <c r="D10" s="53"/>
      <c r="E10" s="53"/>
      <c r="F10" s="53"/>
      <c r="G10" s="53"/>
      <c r="H10" s="53"/>
      <c r="I10" s="53"/>
      <c r="J10" s="53"/>
      <c r="K10" s="53"/>
      <c r="L10" s="53"/>
      <c r="M10" s="53"/>
    </row>
    <row r="11" spans="1:16" x14ac:dyDescent="0.65">
      <c r="A11" s="56" t="s">
        <v>193</v>
      </c>
      <c r="B11" s="53"/>
      <c r="C11" s="53"/>
      <c r="D11" s="53"/>
      <c r="E11" s="53"/>
      <c r="F11" s="53"/>
      <c r="G11" s="53"/>
      <c r="H11" s="53"/>
      <c r="I11" s="53"/>
      <c r="J11" s="53"/>
      <c r="K11" s="53"/>
      <c r="L11" s="53"/>
      <c r="M11" s="53"/>
    </row>
    <row r="12" spans="1:16" x14ac:dyDescent="0.65">
      <c r="A12" s="55" t="s">
        <v>194</v>
      </c>
      <c r="B12" s="53"/>
      <c r="C12" s="53"/>
      <c r="D12" s="53"/>
      <c r="E12" s="53"/>
      <c r="F12" s="53"/>
      <c r="G12" s="53"/>
      <c r="H12" s="53"/>
      <c r="I12" s="53"/>
      <c r="J12" s="53"/>
      <c r="K12" s="53"/>
      <c r="L12" s="53"/>
      <c r="M12" s="53"/>
    </row>
    <row r="13" spans="1:16" x14ac:dyDescent="0.65">
      <c r="A13" s="58"/>
      <c r="B13" s="53"/>
      <c r="C13" s="53"/>
      <c r="D13" s="53"/>
      <c r="E13" s="53"/>
      <c r="F13" s="53"/>
      <c r="G13" s="53"/>
      <c r="H13" s="53"/>
      <c r="I13" s="53"/>
      <c r="J13" s="53"/>
      <c r="K13" s="53"/>
      <c r="L13" s="53"/>
      <c r="M13" s="53"/>
    </row>
    <row r="14" spans="1:16" x14ac:dyDescent="0.65">
      <c r="A14" s="56" t="s">
        <v>195</v>
      </c>
      <c r="B14" s="59"/>
      <c r="C14" s="59"/>
      <c r="D14" s="59"/>
      <c r="E14" s="59"/>
      <c r="F14" s="59"/>
      <c r="G14" s="59"/>
      <c r="H14" s="59"/>
      <c r="I14" s="59"/>
      <c r="J14" s="59"/>
      <c r="K14" s="59"/>
      <c r="L14" s="59"/>
      <c r="M14" s="59"/>
      <c r="N14" s="2"/>
      <c r="O14" s="2"/>
      <c r="P14" s="2"/>
    </row>
    <row r="15" spans="1:16" x14ac:dyDescent="0.65">
      <c r="A15" s="56" t="s">
        <v>196</v>
      </c>
      <c r="B15" s="60"/>
      <c r="C15" s="60"/>
      <c r="D15" s="60"/>
      <c r="E15" s="60"/>
      <c r="F15" s="60"/>
      <c r="G15" s="60"/>
      <c r="H15" s="60"/>
      <c r="I15" s="60"/>
      <c r="J15" s="60"/>
      <c r="K15" s="60"/>
      <c r="L15" s="60"/>
      <c r="M15" s="60"/>
      <c r="N15" s="61"/>
      <c r="O15" s="61"/>
      <c r="P15" s="61"/>
    </row>
    <row r="16" spans="1:16" x14ac:dyDescent="0.65">
      <c r="A16" s="56" t="s">
        <v>197</v>
      </c>
      <c r="B16" s="60"/>
      <c r="C16" s="60"/>
      <c r="D16" s="60"/>
      <c r="E16" s="60"/>
      <c r="F16" s="60"/>
      <c r="G16" s="60"/>
      <c r="H16" s="60"/>
      <c r="I16" s="60"/>
      <c r="J16" s="60"/>
      <c r="K16" s="60"/>
      <c r="L16" s="60"/>
      <c r="M16" s="60"/>
      <c r="N16" s="61"/>
      <c r="O16" s="61"/>
      <c r="P16" s="61"/>
    </row>
    <row r="17" spans="1:16" x14ac:dyDescent="0.65">
      <c r="A17" s="56" t="s">
        <v>198</v>
      </c>
      <c r="B17" s="60"/>
      <c r="C17" s="60"/>
      <c r="D17" s="60"/>
      <c r="E17" s="60"/>
      <c r="F17" s="60"/>
      <c r="G17" s="60"/>
      <c r="H17" s="60"/>
      <c r="I17" s="60"/>
      <c r="J17" s="60"/>
      <c r="K17" s="60"/>
      <c r="L17" s="60"/>
      <c r="M17" s="60"/>
      <c r="N17" s="61"/>
      <c r="O17" s="61"/>
      <c r="P17" s="61"/>
    </row>
    <row r="18" spans="1:16" x14ac:dyDescent="0.65">
      <c r="A18" s="62" t="s">
        <v>199</v>
      </c>
      <c r="B18" s="60"/>
      <c r="C18" s="60"/>
      <c r="D18" s="60"/>
      <c r="E18" s="60"/>
      <c r="F18" s="60"/>
      <c r="G18" s="60"/>
      <c r="H18" s="60"/>
      <c r="I18" s="60"/>
      <c r="J18" s="60"/>
      <c r="K18" s="60"/>
      <c r="L18" s="60"/>
      <c r="M18" s="60"/>
      <c r="N18" s="61"/>
      <c r="O18" s="61"/>
      <c r="P18" s="61"/>
    </row>
    <row r="19" spans="1:16" x14ac:dyDescent="0.65">
      <c r="A19" s="55" t="s">
        <v>200</v>
      </c>
      <c r="B19" s="63"/>
      <c r="C19" s="60"/>
      <c r="D19" s="60"/>
      <c r="E19" s="60"/>
      <c r="F19" s="60"/>
      <c r="G19" s="60"/>
      <c r="H19" s="60"/>
      <c r="I19" s="60"/>
      <c r="J19" s="60"/>
      <c r="K19" s="60"/>
      <c r="L19" s="60"/>
      <c r="M19" s="60"/>
      <c r="N19" s="61"/>
      <c r="O19" s="61"/>
      <c r="P19" s="61"/>
    </row>
    <row r="20" spans="1:16" x14ac:dyDescent="0.65">
      <c r="A20" s="56" t="s">
        <v>201</v>
      </c>
      <c r="B20" s="60"/>
      <c r="C20" s="60"/>
      <c r="D20" s="60"/>
      <c r="E20" s="60"/>
      <c r="F20" s="60"/>
      <c r="G20" s="60"/>
      <c r="H20" s="60"/>
      <c r="I20" s="60"/>
      <c r="J20" s="60"/>
      <c r="K20" s="60"/>
      <c r="L20" s="60"/>
      <c r="M20" s="60"/>
      <c r="N20" s="61"/>
      <c r="O20" s="61"/>
      <c r="P20" s="61"/>
    </row>
    <row r="21" spans="1:16" x14ac:dyDescent="0.65">
      <c r="A21" s="60"/>
      <c r="B21" s="60"/>
      <c r="C21" s="60"/>
      <c r="D21" s="60"/>
      <c r="E21" s="60"/>
      <c r="F21" s="60"/>
      <c r="G21" s="60"/>
      <c r="H21" s="60"/>
      <c r="I21" s="60"/>
      <c r="J21" s="60"/>
      <c r="K21" s="60"/>
      <c r="L21" s="60"/>
      <c r="M21" s="60"/>
      <c r="N21" s="61"/>
      <c r="O21" s="61"/>
      <c r="P21" s="61"/>
    </row>
    <row r="22" spans="1:16" x14ac:dyDescent="0.65">
      <c r="A22" s="59" t="s">
        <v>202</v>
      </c>
      <c r="B22" s="64"/>
      <c r="C22" s="60"/>
      <c r="D22" s="60"/>
      <c r="E22" s="60"/>
      <c r="F22" s="60"/>
      <c r="G22" s="60"/>
      <c r="H22" s="60"/>
      <c r="I22" s="60"/>
      <c r="J22" s="60"/>
      <c r="K22" s="60"/>
      <c r="L22" s="60"/>
      <c r="M22" s="60"/>
      <c r="N22" s="61"/>
      <c r="O22" s="61"/>
      <c r="P22" s="61"/>
    </row>
    <row r="23" spans="1:16" x14ac:dyDescent="0.65">
      <c r="A23" s="65" t="s">
        <v>203</v>
      </c>
      <c r="B23" s="60"/>
      <c r="C23" s="60"/>
      <c r="D23" s="60"/>
      <c r="E23" s="60"/>
      <c r="F23" s="60"/>
      <c r="G23" s="60"/>
      <c r="H23" s="60"/>
      <c r="I23" s="60"/>
      <c r="J23" s="60"/>
      <c r="K23" s="60"/>
      <c r="L23" s="60"/>
      <c r="M23" s="60"/>
      <c r="N23" s="61"/>
      <c r="O23" s="61"/>
      <c r="P23" s="61"/>
    </row>
    <row r="24" spans="1:16" x14ac:dyDescent="0.65">
      <c r="A24" s="56" t="s">
        <v>204</v>
      </c>
      <c r="B24" s="60"/>
      <c r="C24" s="60"/>
      <c r="D24" s="60"/>
      <c r="E24" s="60"/>
      <c r="F24" s="60"/>
      <c r="G24" s="60"/>
      <c r="H24" s="60"/>
      <c r="I24" s="60"/>
      <c r="J24" s="60"/>
      <c r="K24" s="60"/>
      <c r="L24" s="60"/>
      <c r="M24" s="60"/>
      <c r="N24" s="61"/>
      <c r="O24" s="61"/>
      <c r="P24" s="61"/>
    </row>
    <row r="25" spans="1:16" x14ac:dyDescent="0.65">
      <c r="A25" s="66" t="s">
        <v>205</v>
      </c>
      <c r="B25" s="60"/>
      <c r="C25" s="60"/>
      <c r="D25" s="60"/>
      <c r="E25" s="60"/>
      <c r="F25" s="60"/>
      <c r="G25" s="60"/>
      <c r="H25" s="60"/>
      <c r="I25" s="60"/>
      <c r="J25" s="60"/>
      <c r="K25" s="60"/>
      <c r="L25" s="60"/>
      <c r="M25" s="60"/>
      <c r="N25" s="61"/>
      <c r="O25" s="61"/>
      <c r="P25" s="61"/>
    </row>
    <row r="26" spans="1:16" x14ac:dyDescent="0.65">
      <c r="A26" s="60"/>
      <c r="B26" s="60"/>
      <c r="C26" s="60"/>
      <c r="D26" s="60"/>
      <c r="E26" s="60"/>
      <c r="F26" s="60"/>
      <c r="G26" s="60"/>
      <c r="H26" s="60"/>
      <c r="I26" s="60"/>
      <c r="J26" s="60"/>
      <c r="K26" s="60"/>
      <c r="L26" s="60"/>
      <c r="M26" s="60"/>
      <c r="N26" s="61"/>
      <c r="O26" s="61"/>
      <c r="P26" s="61"/>
    </row>
    <row r="27" spans="1:16" x14ac:dyDescent="0.65">
      <c r="A27" s="60"/>
      <c r="B27" s="60"/>
      <c r="C27" s="60"/>
      <c r="D27" s="60"/>
      <c r="E27" s="60"/>
      <c r="F27" s="60"/>
      <c r="G27" s="60"/>
      <c r="H27" s="60"/>
      <c r="I27" s="60"/>
      <c r="J27" s="60"/>
      <c r="K27" s="60"/>
      <c r="L27" s="60"/>
      <c r="M27" s="60"/>
      <c r="N27" s="61"/>
      <c r="O27" s="61"/>
      <c r="P27" s="61"/>
    </row>
    <row r="28" spans="1:16" x14ac:dyDescent="0.65">
      <c r="A28" s="53"/>
      <c r="B28" s="53"/>
      <c r="C28" s="53"/>
      <c r="D28" s="53"/>
      <c r="E28" s="53"/>
      <c r="F28" s="53"/>
      <c r="G28" s="53"/>
      <c r="H28" s="53"/>
      <c r="I28" s="53"/>
      <c r="J28" s="53"/>
      <c r="K28" s="53"/>
      <c r="L28" s="53"/>
      <c r="M28" s="53"/>
    </row>
    <row r="29" spans="1:16" x14ac:dyDescent="0.65">
      <c r="A29" s="53"/>
      <c r="B29" s="53"/>
      <c r="C29" s="53"/>
      <c r="D29" s="53"/>
      <c r="E29" s="53"/>
      <c r="F29" s="53"/>
      <c r="G29" s="53"/>
      <c r="H29" s="53"/>
      <c r="I29" s="53"/>
      <c r="J29" s="53"/>
      <c r="K29" s="53"/>
      <c r="L29" s="53"/>
      <c r="M29" s="53"/>
    </row>
    <row r="30" spans="1:16" x14ac:dyDescent="0.65">
      <c r="A30" s="53"/>
      <c r="B30" s="53"/>
      <c r="C30" s="53"/>
      <c r="D30" s="53"/>
      <c r="E30" s="53"/>
      <c r="F30" s="53"/>
      <c r="G30" s="53"/>
      <c r="H30" s="53"/>
      <c r="I30" s="53"/>
      <c r="J30" s="53"/>
      <c r="K30" s="53"/>
      <c r="L30" s="53"/>
      <c r="M30" s="53"/>
    </row>
    <row r="31" spans="1:16" x14ac:dyDescent="0.65">
      <c r="A31" s="53"/>
      <c r="B31" s="53"/>
      <c r="C31" s="53"/>
      <c r="D31" s="53"/>
      <c r="E31" s="53"/>
      <c r="F31" s="53"/>
      <c r="G31" s="53"/>
      <c r="H31" s="53"/>
      <c r="I31" s="53"/>
      <c r="J31" s="53"/>
      <c r="K31" s="53"/>
      <c r="L31" s="53"/>
      <c r="M31" s="53"/>
    </row>
    <row r="32" spans="1:16" x14ac:dyDescent="0.65">
      <c r="A32" s="53"/>
      <c r="B32" s="53"/>
      <c r="C32" s="53"/>
      <c r="D32" s="53"/>
      <c r="E32" s="53"/>
      <c r="F32" s="53"/>
      <c r="G32" s="53"/>
      <c r="H32" s="53"/>
      <c r="I32" s="53"/>
      <c r="J32" s="53"/>
      <c r="K32" s="53"/>
      <c r="L32" s="53"/>
      <c r="M32" s="53"/>
    </row>
    <row r="33" spans="1:13" x14ac:dyDescent="0.65">
      <c r="A33" s="53"/>
      <c r="B33" s="53"/>
      <c r="C33" s="53"/>
      <c r="D33" s="53"/>
      <c r="E33" s="53"/>
      <c r="F33" s="53"/>
      <c r="G33" s="53"/>
      <c r="H33" s="53"/>
      <c r="I33" s="53"/>
      <c r="J33" s="53"/>
      <c r="K33" s="53"/>
      <c r="L33" s="53"/>
      <c r="M33" s="53"/>
    </row>
    <row r="34" spans="1:13" x14ac:dyDescent="0.65">
      <c r="A34" s="53"/>
      <c r="B34" s="53"/>
      <c r="C34" s="53"/>
      <c r="D34" s="53"/>
      <c r="E34" s="53"/>
      <c r="F34" s="53"/>
      <c r="G34" s="53"/>
      <c r="H34" s="53"/>
      <c r="I34" s="53"/>
      <c r="J34" s="53"/>
      <c r="K34" s="53"/>
      <c r="L34" s="53"/>
      <c r="M34" s="53"/>
    </row>
    <row r="35" spans="1:13" x14ac:dyDescent="0.65">
      <c r="A35" s="53"/>
      <c r="B35" s="53"/>
      <c r="C35" s="53"/>
      <c r="D35" s="53"/>
      <c r="E35" s="53"/>
      <c r="F35" s="53"/>
      <c r="G35" s="53"/>
      <c r="H35" s="53"/>
      <c r="I35" s="53"/>
      <c r="J35" s="53"/>
      <c r="K35" s="53"/>
      <c r="L35" s="53"/>
      <c r="M35" s="53"/>
    </row>
    <row r="36" spans="1:13" x14ac:dyDescent="0.65">
      <c r="A36" s="53"/>
      <c r="B36" s="53"/>
      <c r="C36" s="53"/>
      <c r="D36" s="53"/>
      <c r="E36" s="53"/>
      <c r="F36" s="53"/>
      <c r="G36" s="53"/>
      <c r="H36" s="53"/>
      <c r="I36" s="53"/>
      <c r="J36" s="53"/>
      <c r="K36" s="53"/>
      <c r="L36" s="53"/>
      <c r="M36" s="53"/>
    </row>
    <row r="37" spans="1:13" x14ac:dyDescent="0.65">
      <c r="A37" s="53"/>
      <c r="B37" s="53"/>
      <c r="C37" s="53"/>
      <c r="D37" s="53"/>
      <c r="E37" s="53"/>
      <c r="F37" s="53"/>
      <c r="G37" s="53"/>
      <c r="H37" s="53"/>
      <c r="I37" s="53"/>
      <c r="J37" s="53"/>
      <c r="K37" s="53"/>
      <c r="L37" s="53"/>
      <c r="M37" s="53"/>
    </row>
    <row r="38" spans="1:13" x14ac:dyDescent="0.65">
      <c r="A38" s="53"/>
      <c r="B38" s="53"/>
      <c r="C38" s="53"/>
      <c r="D38" s="53"/>
      <c r="E38" s="53"/>
      <c r="F38" s="53"/>
      <c r="G38" s="53"/>
      <c r="H38" s="53"/>
      <c r="I38" s="53"/>
      <c r="J38" s="53"/>
      <c r="K38" s="53"/>
      <c r="L38" s="53"/>
      <c r="M38" s="53"/>
    </row>
    <row r="39" spans="1:13" x14ac:dyDescent="0.65">
      <c r="A39" s="53"/>
      <c r="B39" s="53"/>
      <c r="C39" s="53"/>
      <c r="D39" s="53"/>
      <c r="E39" s="53"/>
      <c r="F39" s="53"/>
      <c r="G39" s="53"/>
      <c r="H39" s="53"/>
      <c r="I39" s="53"/>
      <c r="J39" s="53"/>
      <c r="K39" s="53"/>
      <c r="L39" s="53"/>
      <c r="M39" s="53"/>
    </row>
    <row r="40" spans="1:13" x14ac:dyDescent="0.65">
      <c r="A40" s="53"/>
      <c r="B40" s="53"/>
      <c r="C40" s="53"/>
      <c r="D40" s="53"/>
      <c r="E40" s="53"/>
      <c r="F40" s="53"/>
      <c r="G40" s="53"/>
      <c r="H40" s="53"/>
      <c r="I40" s="53"/>
      <c r="J40" s="53"/>
      <c r="K40" s="53"/>
      <c r="L40" s="53"/>
      <c r="M40" s="53"/>
    </row>
    <row r="41" spans="1:13" x14ac:dyDescent="0.65">
      <c r="A41" s="53"/>
      <c r="B41" s="53"/>
      <c r="C41" s="53"/>
      <c r="D41" s="53"/>
      <c r="E41" s="53"/>
      <c r="F41" s="53"/>
      <c r="G41" s="53"/>
      <c r="H41" s="53"/>
      <c r="I41" s="53"/>
      <c r="J41" s="53"/>
      <c r="K41" s="53"/>
      <c r="L41" s="53"/>
      <c r="M41" s="53"/>
    </row>
    <row r="42" spans="1:13" x14ac:dyDescent="0.65">
      <c r="A42" s="53"/>
      <c r="B42" s="53"/>
      <c r="C42" s="53"/>
      <c r="D42" s="53"/>
      <c r="E42" s="53"/>
      <c r="F42" s="53"/>
      <c r="G42" s="53"/>
      <c r="H42" s="53"/>
      <c r="I42" s="53"/>
      <c r="J42" s="53"/>
      <c r="K42" s="53"/>
      <c r="L42" s="53"/>
      <c r="M42" s="53"/>
    </row>
    <row r="43" spans="1:13" x14ac:dyDescent="0.65">
      <c r="A43" s="53"/>
      <c r="B43" s="53"/>
      <c r="C43" s="53"/>
      <c r="D43" s="53"/>
      <c r="E43" s="53"/>
      <c r="F43" s="53"/>
      <c r="G43" s="53"/>
      <c r="H43" s="53"/>
      <c r="I43" s="53"/>
      <c r="J43" s="53"/>
      <c r="K43" s="53"/>
      <c r="L43" s="53"/>
      <c r="M43" s="53"/>
    </row>
    <row r="44" spans="1:13" x14ac:dyDescent="0.65">
      <c r="A44" s="53"/>
      <c r="B44" s="53"/>
      <c r="C44" s="53"/>
      <c r="D44" s="53"/>
      <c r="E44" s="53"/>
      <c r="F44" s="53"/>
      <c r="G44" s="53"/>
      <c r="H44" s="53"/>
      <c r="I44" s="53"/>
      <c r="J44" s="53"/>
      <c r="K44" s="53"/>
      <c r="L44" s="53"/>
      <c r="M44" s="53"/>
    </row>
    <row r="45" spans="1:13" x14ac:dyDescent="0.65">
      <c r="A45" s="53"/>
      <c r="B45" s="53"/>
      <c r="C45" s="53"/>
      <c r="D45" s="53"/>
      <c r="E45" s="53"/>
      <c r="F45" s="53"/>
      <c r="G45" s="53"/>
      <c r="H45" s="53"/>
      <c r="I45" s="53"/>
      <c r="J45" s="53"/>
      <c r="K45" s="53"/>
      <c r="L45" s="53"/>
      <c r="M45" s="53"/>
    </row>
    <row r="46" spans="1:13" x14ac:dyDescent="0.65">
      <c r="A46" s="53"/>
      <c r="B46" s="53"/>
      <c r="C46" s="53"/>
      <c r="D46" s="53"/>
      <c r="E46" s="53"/>
      <c r="F46" s="53"/>
      <c r="G46" s="53"/>
      <c r="H46" s="53"/>
      <c r="I46" s="53"/>
      <c r="J46" s="53"/>
      <c r="K46" s="53"/>
      <c r="L46" s="53"/>
      <c r="M46" s="53"/>
    </row>
    <row r="47" spans="1:13" x14ac:dyDescent="0.65">
      <c r="A47" s="53"/>
      <c r="B47" s="53"/>
      <c r="C47" s="53"/>
      <c r="D47" s="53"/>
      <c r="E47" s="53"/>
      <c r="F47" s="53"/>
      <c r="G47" s="53"/>
      <c r="H47" s="53"/>
      <c r="I47" s="53"/>
      <c r="J47" s="53"/>
      <c r="K47" s="53"/>
      <c r="L47" s="53"/>
      <c r="M47" s="53"/>
    </row>
    <row r="48" spans="1:13" x14ac:dyDescent="0.65">
      <c r="A48" s="53"/>
      <c r="B48" s="53"/>
      <c r="C48" s="53"/>
      <c r="D48" s="53"/>
      <c r="E48" s="53"/>
      <c r="F48" s="53"/>
      <c r="G48" s="53"/>
      <c r="H48" s="53"/>
      <c r="I48" s="53"/>
      <c r="J48" s="53"/>
      <c r="K48" s="53"/>
      <c r="L48" s="53"/>
      <c r="M48" s="53"/>
    </row>
    <row r="49" spans="1:13" x14ac:dyDescent="0.65">
      <c r="A49" s="53"/>
      <c r="B49" s="53"/>
      <c r="C49" s="53"/>
      <c r="D49" s="53"/>
      <c r="E49" s="53"/>
      <c r="F49" s="53"/>
      <c r="G49" s="53"/>
      <c r="H49" s="53"/>
      <c r="I49" s="53"/>
      <c r="J49" s="53"/>
      <c r="K49" s="53"/>
      <c r="L49" s="53"/>
      <c r="M49" s="53"/>
    </row>
    <row r="50" spans="1:13" x14ac:dyDescent="0.65">
      <c r="A50" s="53"/>
      <c r="B50" s="53"/>
      <c r="C50" s="53"/>
      <c r="D50" s="53"/>
      <c r="E50" s="53"/>
      <c r="F50" s="53"/>
      <c r="G50" s="53"/>
      <c r="H50" s="53"/>
      <c r="I50" s="53"/>
      <c r="J50" s="53"/>
      <c r="K50" s="53"/>
      <c r="L50" s="53"/>
      <c r="M50" s="53"/>
    </row>
    <row r="51" spans="1:13" x14ac:dyDescent="0.65">
      <c r="A51" s="53"/>
      <c r="B51" s="53"/>
      <c r="C51" s="53"/>
      <c r="D51" s="53"/>
      <c r="E51" s="53"/>
      <c r="F51" s="53"/>
      <c r="G51" s="53"/>
      <c r="H51" s="53"/>
      <c r="I51" s="53"/>
      <c r="J51" s="53"/>
      <c r="K51" s="53"/>
      <c r="L51" s="53"/>
      <c r="M51" s="53"/>
    </row>
    <row r="52" spans="1:13" x14ac:dyDescent="0.65">
      <c r="A52" s="53"/>
      <c r="B52" s="53"/>
      <c r="C52" s="53"/>
      <c r="D52" s="53"/>
      <c r="E52" s="53"/>
      <c r="F52" s="53"/>
      <c r="G52" s="53"/>
      <c r="H52" s="53"/>
      <c r="I52" s="53"/>
      <c r="J52" s="53"/>
      <c r="K52" s="53"/>
      <c r="L52" s="53"/>
      <c r="M52" s="53"/>
    </row>
    <row r="53" spans="1:13" x14ac:dyDescent="0.65">
      <c r="A53" s="53"/>
      <c r="B53" s="53"/>
      <c r="C53" s="53"/>
      <c r="D53" s="53"/>
      <c r="E53" s="53"/>
      <c r="F53" s="53"/>
      <c r="G53" s="53"/>
      <c r="H53" s="53"/>
      <c r="I53" s="53"/>
      <c r="J53" s="53"/>
      <c r="K53" s="53"/>
      <c r="L53" s="53"/>
      <c r="M53" s="53"/>
    </row>
    <row r="54" spans="1:13" x14ac:dyDescent="0.65">
      <c r="A54" s="53"/>
      <c r="B54" s="53"/>
      <c r="C54" s="53"/>
      <c r="D54" s="53"/>
      <c r="E54" s="53"/>
      <c r="F54" s="53"/>
      <c r="G54" s="53"/>
      <c r="H54" s="53"/>
      <c r="I54" s="53"/>
      <c r="J54" s="53"/>
      <c r="K54" s="53"/>
      <c r="L54" s="53"/>
      <c r="M54" s="53"/>
    </row>
    <row r="55" spans="1:13" x14ac:dyDescent="0.65">
      <c r="A55" s="53"/>
      <c r="B55" s="53"/>
      <c r="C55" s="53"/>
      <c r="D55" s="53"/>
      <c r="E55" s="53"/>
      <c r="F55" s="53"/>
      <c r="G55" s="53"/>
      <c r="H55" s="53"/>
      <c r="I55" s="53"/>
      <c r="J55" s="53"/>
      <c r="K55" s="53"/>
      <c r="L55" s="53"/>
      <c r="M55" s="53"/>
    </row>
    <row r="56" spans="1:13" x14ac:dyDescent="0.65">
      <c r="A56" s="53"/>
      <c r="B56" s="53"/>
      <c r="C56" s="53"/>
      <c r="D56" s="53"/>
      <c r="E56" s="53"/>
      <c r="F56" s="53"/>
      <c r="G56" s="53"/>
      <c r="H56" s="53"/>
      <c r="I56" s="53"/>
      <c r="J56" s="53"/>
      <c r="K56" s="53"/>
      <c r="L56" s="53"/>
      <c r="M56" s="53"/>
    </row>
    <row r="57" spans="1:13" x14ac:dyDescent="0.65">
      <c r="A57" s="53"/>
      <c r="B57" s="53"/>
      <c r="C57" s="53"/>
      <c r="D57" s="53"/>
      <c r="E57" s="53"/>
      <c r="F57" s="53"/>
      <c r="G57" s="53"/>
      <c r="H57" s="53"/>
      <c r="I57" s="53"/>
      <c r="J57" s="53"/>
      <c r="K57" s="53"/>
      <c r="L57" s="53"/>
      <c r="M57" s="53"/>
    </row>
    <row r="58" spans="1:13" x14ac:dyDescent="0.65">
      <c r="A58" s="53"/>
      <c r="B58" s="53"/>
      <c r="C58" s="53"/>
      <c r="D58" s="53"/>
      <c r="E58" s="53"/>
      <c r="F58" s="53"/>
      <c r="G58" s="53"/>
      <c r="H58" s="53"/>
      <c r="I58" s="53"/>
      <c r="J58" s="53"/>
      <c r="K58" s="53"/>
      <c r="L58" s="53"/>
      <c r="M58" s="53"/>
    </row>
    <row r="59" spans="1:13" x14ac:dyDescent="0.65">
      <c r="A59" s="53"/>
      <c r="B59" s="53"/>
      <c r="C59" s="53"/>
      <c r="D59" s="53"/>
      <c r="E59" s="53"/>
      <c r="F59" s="53"/>
      <c r="G59" s="53"/>
      <c r="H59" s="53"/>
      <c r="I59" s="53"/>
      <c r="J59" s="53"/>
      <c r="K59" s="53"/>
      <c r="L59" s="53"/>
      <c r="M59" s="53"/>
    </row>
    <row r="60" spans="1:13" x14ac:dyDescent="0.65">
      <c r="A60" s="53"/>
      <c r="B60" s="53"/>
      <c r="C60" s="53"/>
      <c r="D60" s="53"/>
      <c r="E60" s="53"/>
      <c r="F60" s="53"/>
      <c r="G60" s="53"/>
      <c r="H60" s="53"/>
      <c r="I60" s="53"/>
      <c r="J60" s="53"/>
      <c r="K60" s="53"/>
      <c r="L60" s="53"/>
      <c r="M60" s="53"/>
    </row>
    <row r="61" spans="1:13" x14ac:dyDescent="0.65">
      <c r="A61" s="53"/>
      <c r="B61" s="53"/>
      <c r="C61" s="53"/>
      <c r="D61" s="53"/>
      <c r="E61" s="53"/>
      <c r="F61" s="53"/>
      <c r="G61" s="53"/>
      <c r="H61" s="53"/>
      <c r="I61" s="53"/>
      <c r="J61" s="53"/>
      <c r="K61" s="53"/>
      <c r="L61" s="53"/>
      <c r="M61" s="53"/>
    </row>
    <row r="62" spans="1:13" x14ac:dyDescent="0.65">
      <c r="A62" s="53"/>
      <c r="B62" s="53"/>
      <c r="C62" s="53"/>
      <c r="D62" s="53"/>
      <c r="E62" s="53"/>
      <c r="F62" s="53"/>
      <c r="G62" s="53"/>
      <c r="H62" s="53"/>
      <c r="I62" s="53"/>
      <c r="J62" s="53"/>
      <c r="K62" s="53"/>
      <c r="L62" s="53"/>
      <c r="M62" s="53"/>
    </row>
    <row r="63" spans="1:13" x14ac:dyDescent="0.65">
      <c r="A63" s="53"/>
      <c r="B63" s="53"/>
      <c r="C63" s="53"/>
      <c r="D63" s="53"/>
      <c r="E63" s="53"/>
      <c r="F63" s="53"/>
      <c r="G63" s="53"/>
      <c r="H63" s="53"/>
      <c r="I63" s="53"/>
      <c r="J63" s="53"/>
      <c r="K63" s="53"/>
      <c r="L63" s="53"/>
      <c r="M63" s="53"/>
    </row>
    <row r="64" spans="1:13" x14ac:dyDescent="0.65">
      <c r="A64" s="53"/>
      <c r="B64" s="53"/>
      <c r="C64" s="53"/>
      <c r="D64" s="53"/>
      <c r="E64" s="53"/>
      <c r="F64" s="53"/>
      <c r="G64" s="53"/>
      <c r="H64" s="53"/>
      <c r="I64" s="53"/>
      <c r="J64" s="53"/>
      <c r="K64" s="53"/>
      <c r="L64" s="53"/>
      <c r="M64" s="53"/>
    </row>
    <row r="65" spans="1:13" x14ac:dyDescent="0.65">
      <c r="A65" s="53"/>
      <c r="B65" s="53"/>
      <c r="C65" s="53"/>
      <c r="D65" s="53"/>
      <c r="E65" s="53"/>
      <c r="F65" s="53"/>
      <c r="G65" s="53"/>
      <c r="H65" s="53"/>
      <c r="I65" s="53"/>
      <c r="J65" s="53"/>
      <c r="K65" s="53"/>
      <c r="L65" s="53"/>
      <c r="M65" s="53"/>
    </row>
    <row r="66" spans="1:13" x14ac:dyDescent="0.65">
      <c r="A66" s="53"/>
      <c r="B66" s="53"/>
      <c r="C66" s="53"/>
      <c r="D66" s="53"/>
      <c r="E66" s="53"/>
      <c r="F66" s="53"/>
      <c r="G66" s="53"/>
      <c r="H66" s="53"/>
      <c r="I66" s="53"/>
      <c r="J66" s="53"/>
      <c r="K66" s="53"/>
      <c r="L66" s="53"/>
      <c r="M66" s="53"/>
    </row>
    <row r="67" spans="1:13" x14ac:dyDescent="0.65">
      <c r="A67" s="53"/>
      <c r="B67" s="53"/>
      <c r="C67" s="53"/>
      <c r="D67" s="53"/>
      <c r="E67" s="53"/>
      <c r="F67" s="53"/>
      <c r="G67" s="53"/>
      <c r="H67" s="53"/>
      <c r="I67" s="53"/>
      <c r="J67" s="53"/>
      <c r="K67" s="53"/>
      <c r="L67" s="53"/>
      <c r="M67" s="53"/>
    </row>
    <row r="68" spans="1:13" x14ac:dyDescent="0.65">
      <c r="A68" s="53"/>
      <c r="B68" s="53"/>
      <c r="C68" s="53"/>
      <c r="D68" s="53"/>
      <c r="E68" s="53"/>
      <c r="F68" s="53"/>
      <c r="G68" s="53"/>
      <c r="H68" s="53"/>
      <c r="I68" s="53"/>
      <c r="J68" s="53"/>
      <c r="K68" s="53"/>
      <c r="L68" s="53"/>
      <c r="M68" s="53"/>
    </row>
    <row r="69" spans="1:13" x14ac:dyDescent="0.65">
      <c r="A69" s="53"/>
      <c r="B69" s="53"/>
      <c r="C69" s="53"/>
      <c r="D69" s="53"/>
      <c r="E69" s="53"/>
      <c r="F69" s="53"/>
      <c r="G69" s="53"/>
      <c r="H69" s="53"/>
      <c r="I69" s="53"/>
      <c r="J69" s="53"/>
      <c r="K69" s="53"/>
      <c r="L69" s="53"/>
      <c r="M69" s="53"/>
    </row>
    <row r="70" spans="1:13" x14ac:dyDescent="0.65">
      <c r="A70" s="53"/>
      <c r="B70" s="53"/>
      <c r="C70" s="53"/>
      <c r="D70" s="53"/>
      <c r="E70" s="53"/>
      <c r="F70" s="53"/>
      <c r="G70" s="53"/>
      <c r="H70" s="53"/>
      <c r="I70" s="53"/>
      <c r="J70" s="53"/>
      <c r="K70" s="53"/>
      <c r="L70" s="53"/>
      <c r="M70" s="53"/>
    </row>
    <row r="71" spans="1:13" x14ac:dyDescent="0.65">
      <c r="A71" s="53"/>
      <c r="B71" s="53"/>
      <c r="C71" s="53"/>
      <c r="D71" s="53"/>
      <c r="E71" s="53"/>
      <c r="F71" s="53"/>
      <c r="G71" s="53"/>
      <c r="H71" s="53"/>
      <c r="I71" s="53"/>
      <c r="J71" s="53"/>
      <c r="K71" s="53"/>
      <c r="L71" s="53"/>
      <c r="M71" s="53"/>
    </row>
  </sheetData>
  <sheetProtection algorithmName="SHA-512" hashValue="QmGxyNOb9zh+5iKZz/GY9ZCqJgW153GLu6eeg5mRhI/qnNNvgoKnpqw+3vkl4772gSyVH1pH5J+ZV6fvHwZYag==" saltValue="ACm/e+pWQPNZ+MTPRBi4tA==" spinCount="100000" sheet="1" objects="1" scenarios="1"/>
  <phoneticPr fontId="2"/>
  <hyperlinks>
    <hyperlink ref="A18" r:id="rId1" display="https://www.digitalservice.metro.tokyo.lg.jp/business/procedure/base_registry"/>
  </hyperlinks>
  <pageMargins left="0.7" right="0.7" top="0.75" bottom="0.75" header="0.3" footer="0.3"/>
  <pageSetup paperSize="9" scale="7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もの×事業化</vt:lpstr>
      <vt:lpstr>事務局使用欄</vt:lpstr>
      <vt:lpstr>申請者情報のお取り扱いについて</vt:lpstr>
      <vt:lpstr>もの×事業化!Print_Area</vt:lpstr>
      <vt:lpstr>申請者情報のお取り扱いについて!Print_Area</vt:lpstr>
      <vt:lpstr>試作品の</vt:lpstr>
      <vt:lpstr>試作品の完成</vt:lpstr>
      <vt:lpstr>製品の完成</vt:lpstr>
      <vt:lpstr>達成目標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2025-07-11T08:36:00Z</dcterms:created>
  <dcterms:modified xsi:type="dcterms:W3CDTF">2025-07-11T08:39:01Z</dcterms:modified>
</cp:coreProperties>
</file>