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64011"/>
  <mc:AlternateContent xmlns:mc="http://schemas.openxmlformats.org/markup-compatibility/2006">
    <mc:Choice Requires="x15">
      <x15ac:absPath xmlns:x15ac="http://schemas.microsoft.com/office/spreadsheetml/2010/11/ac" url="\\tkkdfs01\公社文書2\300_事業戦略部\030_★新個人用★\300_事業戦略部\040_取引振興課\31 医療機器産業参入支援事業\●参入促進助成事業\013_第13回～\010_第22回\020_事前ヒアリングシート\"/>
    </mc:Choice>
  </mc:AlternateContent>
  <workbookProtection workbookAlgorithmName="SHA-512" workbookHashValue="tCmvLCkEx934uNs1THJDlTjHM4aTlpuT1nAdZGn4uXhHg53MMexUsaAP8R6kl7xEYAyaNovOEChWMt6yC7PceA==" workbookSaltValue="PiJUpsOgqXgU5K0eIa8rWA==" workbookSpinCount="100000" lockStructure="1"/>
  <bookViews>
    <workbookView xWindow="5623" yWindow="0" windowWidth="17794" windowHeight="6840" tabRatio="754"/>
  </bookViews>
  <sheets>
    <sheet name="製販×事業化" sheetId="2" r:id="rId1"/>
    <sheet name="申請者情報のお取り扱いについて" sheetId="4" r:id="rId2"/>
    <sheet name="事務局使用欄" sheetId="3" r:id="rId3"/>
  </sheets>
  <definedNames>
    <definedName name="_xlnm._FilterDatabase" localSheetId="2" hidden="1">事務局使用欄!$B$2:$B$25</definedName>
    <definedName name="_xlnm.Print_Area" localSheetId="1">申請者情報のお取り扱いについて!$A$1:$K$26</definedName>
    <definedName name="_xlnm.Print_Area" localSheetId="0">製販×事業化!$A$1:$BK$150</definedName>
    <definedName name="試作品の完成">事務局使用欄!$J$3</definedName>
    <definedName name="製品の完成">事務局使用欄!$I$3</definedName>
    <definedName name="達成目標">事務局使用欄!$I$2:$J$2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2" l="1"/>
  <c r="AV20" i="2" l="1"/>
  <c r="D60" i="2" l="1"/>
  <c r="D126" i="2" l="1"/>
  <c r="D130" i="2" l="1"/>
  <c r="D131" i="2" l="1"/>
  <c r="D7" i="2" l="1"/>
  <c r="D137" i="2" l="1"/>
  <c r="D35" i="2" l="1"/>
  <c r="D36" i="2"/>
  <c r="D31" i="2"/>
  <c r="D30" i="2"/>
  <c r="D29" i="2"/>
  <c r="BL42" i="2"/>
  <c r="BL43" i="2"/>
  <c r="D42" i="2"/>
  <c r="D44" i="2"/>
  <c r="O48" i="2"/>
  <c r="D49" i="2"/>
  <c r="D53" i="2"/>
  <c r="D62" i="2"/>
  <c r="D61" i="2"/>
  <c r="D69" i="2"/>
  <c r="AL65" i="2"/>
  <c r="D71" i="2"/>
  <c r="D72" i="2"/>
  <c r="D76" i="2"/>
  <c r="D79" i="2"/>
  <c r="D84" i="2"/>
  <c r="D83" i="2"/>
  <c r="D82" i="2"/>
  <c r="D92" i="2"/>
  <c r="D93" i="2"/>
  <c r="D91" i="2"/>
  <c r="D90" i="2"/>
  <c r="D107" i="2"/>
  <c r="D105" i="2"/>
  <c r="D103" i="2"/>
  <c r="D101" i="2"/>
  <c r="D99" i="2"/>
  <c r="D98" i="2"/>
  <c r="AO96" i="2"/>
  <c r="D110" i="2"/>
  <c r="D113" i="2"/>
  <c r="D115" i="2"/>
  <c r="D117" i="2"/>
  <c r="D125" i="2"/>
  <c r="D124" i="2"/>
  <c r="D127" i="2"/>
  <c r="D129" i="2"/>
  <c r="D23" i="2"/>
  <c r="BN13" i="2"/>
  <c r="BM13" i="2"/>
  <c r="BL13" i="2"/>
  <c r="AM11" i="2"/>
  <c r="BO13" i="2" l="1"/>
  <c r="D14" i="2" s="1"/>
  <c r="BS52" i="2" l="1"/>
  <c r="BT52" i="2"/>
  <c r="BR52" i="2"/>
  <c r="BQ52" i="2"/>
  <c r="BP52" i="2"/>
  <c r="BO52" i="2"/>
  <c r="BN52" i="2"/>
  <c r="BM52" i="2"/>
  <c r="BL52" i="2"/>
  <c r="BU52" i="2" l="1"/>
  <c r="D54" i="2" s="1"/>
  <c r="D43" i="2" l="1"/>
  <c r="AG21" i="2" l="1"/>
  <c r="R21" i="2"/>
  <c r="D21" i="2"/>
  <c r="AN28" i="2" l="1"/>
  <c r="AL47" i="2"/>
  <c r="AO59" i="2" l="1"/>
</calcChain>
</file>

<file path=xl/sharedStrings.xml><?xml version="1.0" encoding="utf-8"?>
<sst xmlns="http://schemas.openxmlformats.org/spreadsheetml/2006/main" count="281" uniqueCount="245">
  <si>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</si>
  <si>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</si>
  <si>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</si>
  <si>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</si>
  <si>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</si>
  <si>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時間帯を選択してください</t>
    <rPh sb="0" eb="2">
      <t>ジカン</t>
    </rPh>
    <rPh sb="2" eb="3">
      <t>オビ</t>
    </rPh>
    <rPh sb="4" eb="6">
      <t>センタク</t>
    </rPh>
    <phoneticPr fontId="2"/>
  </si>
  <si>
    <t>製品の完成</t>
    <rPh sb="0" eb="2">
      <t>セイヒン</t>
    </rPh>
    <rPh sb="3" eb="5">
      <t>カンセイ</t>
    </rPh>
    <phoneticPr fontId="2"/>
  </si>
  <si>
    <t>試作品の完成</t>
    <rPh sb="0" eb="3">
      <t>シサクヒン</t>
    </rPh>
    <rPh sb="4" eb="6">
      <t>カンセイ</t>
    </rPh>
    <phoneticPr fontId="2"/>
  </si>
  <si>
    <t>〇</t>
    <phoneticPr fontId="2"/>
  </si>
  <si>
    <t>対象外です</t>
    <rPh sb="0" eb="3">
      <t>タイショウガイ</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</si>
  <si>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</si>
  <si>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</si>
  <si>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登録状況を選択してください</t>
  </si>
  <si>
    <r>
      <rPr>
        <sz val="9"/>
        <color theme="1"/>
        <rFont val="ＭＳ 明朝"/>
        <family val="1"/>
        <charset val="128"/>
      </rPr>
      <t>申請者名称</t>
    </r>
    <rPh sb="0" eb="5">
      <t>シンセイシャメイショウ</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</si>
  <si>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</si>
  <si>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</si>
  <si>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</si>
  <si>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</si>
  <si>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</si>
  <si>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</si>
  <si>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</si>
  <si>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</si>
  <si>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</si>
  <si>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</si>
  <si>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</si>
  <si>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</si>
  <si>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</si>
  <si>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</si>
  <si>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</si>
  <si>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</si>
  <si>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</si>
  <si>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</si>
  <si>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</si>
  <si>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</si>
  <si>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rFont val="ＭＳ 明朝"/>
        <family val="1"/>
        <charset val="128"/>
      </rPr>
      <t>達成目標</t>
    </r>
    <rPh sb="0" eb="2">
      <t>タッセイ</t>
    </rPh>
    <rPh sb="2" eb="4">
      <t>モクヒョウ</t>
    </rPh>
    <phoneticPr fontId="2"/>
  </si>
  <si>
    <r>
      <rPr>
        <sz val="9"/>
        <color theme="1"/>
        <rFont val="ＭＳ 明朝"/>
        <family val="1"/>
        <charset val="128"/>
      </rPr>
      <t>研究成果の数量</t>
    </r>
    <rPh sb="0" eb="2">
      <t>ケンキュウ</t>
    </rPh>
    <rPh sb="2" eb="4">
      <t>セイカ</t>
    </rPh>
    <rPh sb="5" eb="7">
      <t>スウリョウ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</si>
  <si>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</si>
  <si>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</si>
  <si>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</si>
  <si>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</si>
  <si>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</si>
  <si>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</si>
  <si>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</si>
  <si>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</si>
  <si>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</si>
  <si>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</si>
  <si>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</si>
  <si>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</si>
  <si>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8"/>
        <color theme="0"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</si>
  <si>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0"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</si>
  <si>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</si>
  <si>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</si>
  <si>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機械装置費</t>
    </r>
    <rPh sb="0" eb="2">
      <t>キカイ</t>
    </rPh>
    <rPh sb="2" eb="4">
      <t>ソウチ</t>
    </rPh>
    <rPh sb="4" eb="5">
      <t>ヒ</t>
    </rPh>
    <phoneticPr fontId="2"/>
  </si>
  <si>
    <r>
      <rPr>
        <sz val="9"/>
        <rFont val="ＭＳ 明朝"/>
        <family val="1"/>
        <charset val="128"/>
      </rPr>
      <t>委託外注費</t>
    </r>
    <rPh sb="0" eb="2">
      <t>イタク</t>
    </rPh>
    <rPh sb="2" eb="4">
      <t>ガイチュウ</t>
    </rPh>
    <rPh sb="4" eb="5">
      <t>ヒ</t>
    </rPh>
    <phoneticPr fontId="2"/>
  </si>
  <si>
    <r>
      <rPr>
        <sz val="7"/>
        <rFont val="ＭＳ 明朝"/>
        <family val="1"/>
        <charset val="128"/>
      </rPr>
      <t>産業財産
権出願</t>
    </r>
    <rPh sb="0" eb="2">
      <t>サンギョウ</t>
    </rPh>
    <rPh sb="2" eb="4">
      <t>ザイサン</t>
    </rPh>
    <rPh sb="5" eb="6">
      <t>ケン</t>
    </rPh>
    <rPh sb="6" eb="8">
      <t>シュツガン</t>
    </rPh>
    <phoneticPr fontId="2"/>
  </si>
  <si>
    <r>
      <rPr>
        <sz val="9"/>
        <rFont val="ＭＳ 明朝"/>
        <family val="1"/>
        <charset val="128"/>
      </rPr>
      <t>技術指導費</t>
    </r>
    <rPh sb="0" eb="2">
      <t>ギジュツ</t>
    </rPh>
    <rPh sb="2" eb="4">
      <t>シドウ</t>
    </rPh>
    <rPh sb="4" eb="5">
      <t>ヒ</t>
    </rPh>
    <phoneticPr fontId="2"/>
  </si>
  <si>
    <r>
      <t>PMDA</t>
    </r>
    <r>
      <rPr>
        <sz val="9"/>
        <rFont val="ＭＳ 明朝"/>
        <family val="1"/>
        <charset val="128"/>
      </rPr>
      <t>費</t>
    </r>
    <rPh sb="4" eb="5">
      <t>ヒ</t>
    </rPh>
    <phoneticPr fontId="2"/>
  </si>
  <si>
    <r>
      <rPr>
        <sz val="7"/>
        <rFont val="ＭＳ 明朝"/>
        <family val="1"/>
        <charset val="128"/>
      </rPr>
      <t>直接
人件費</t>
    </r>
    <rPh sb="0" eb="2">
      <t>チョクセツ</t>
    </rPh>
    <rPh sb="3" eb="6">
      <t>ジンケンヒ</t>
    </rPh>
    <phoneticPr fontId="2"/>
  </si>
  <si>
    <r>
      <rPr>
        <sz val="9"/>
        <rFont val="ＭＳ 明朝"/>
        <family val="1"/>
        <charset val="128"/>
      </rPr>
      <t>展示会費</t>
    </r>
    <rPh sb="0" eb="3">
      <t>テンジカイ</t>
    </rPh>
    <rPh sb="3" eb="4">
      <t>ヒ</t>
    </rPh>
    <phoneticPr fontId="2"/>
  </si>
  <si>
    <r>
      <rPr>
        <sz val="9"/>
        <rFont val="ＭＳ 明朝"/>
        <family val="1"/>
        <charset val="128"/>
      </rPr>
      <t>広告費</t>
    </r>
    <rPh sb="0" eb="3">
      <t>コウコクヒ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</si>
  <si>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</si>
  <si>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</si>
  <si>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</si>
  <si>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9"/>
        <color theme="1"/>
        <rFont val="ＭＳ 明朝"/>
        <family val="1"/>
        <charset val="128"/>
      </rPr>
      <t>全</t>
    </r>
    <rPh sb="0" eb="1">
      <t>ゼン</t>
    </rPh>
    <phoneticPr fontId="2"/>
  </si>
  <si>
    <r>
      <rPr>
        <sz val="9"/>
        <color theme="1"/>
        <rFont val="ＭＳ 明朝"/>
        <family val="1"/>
        <charset val="128"/>
      </rPr>
      <t>期</t>
    </r>
    <rPh sb="0" eb="1">
      <t>キ</t>
    </rPh>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</si>
  <si>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</si>
  <si>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</si>
  <si>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</si>
  <si>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</si>
  <si>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</si>
  <si>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</si>
  <si>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</si>
  <si>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</si>
  <si>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</si>
  <si>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</si>
  <si>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</si>
  <si>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</si>
  <si>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</si>
  <si>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</si>
  <si>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業種を選択してください</t>
    </r>
  </si>
  <si>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</si>
  <si>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</si>
  <si>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</si>
  <si>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分類を選択してください</t>
    </r>
  </si>
  <si>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</si>
  <si>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</si>
  <si>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</si>
  <si>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</si>
  <si>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</si>
  <si>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</si>
  <si>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</si>
  <si>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</si>
  <si>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</si>
  <si>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</si>
  <si>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</si>
  <si>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</si>
  <si>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color theme="1"/>
        <rFont val="ＭＳ 明朝"/>
        <family val="1"/>
        <charset val="128"/>
      </rPr>
      <t>公的な助成金の利用状況を選択してください</t>
    </r>
  </si>
  <si>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</si>
  <si>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</si>
  <si>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</si>
  <si>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</si>
  <si>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</si>
  <si>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</si>
  <si>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</si>
  <si>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</si>
  <si>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</si>
  <si>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</si>
  <si>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</si>
  <si>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</si>
  <si>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</si>
  <si>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</si>
  <si>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</si>
  <si>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</si>
  <si>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</si>
  <si>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</si>
  <si>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</si>
  <si>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</si>
  <si>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</si>
  <si>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</si>
  <si>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</si>
  <si>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</si>
  <si>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</si>
  <si>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</si>
  <si>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■「現在に至るまでの取組経過」「克服すべき技術課題と今後の取組」を記入する必要があります。</t>
    </r>
    <phoneticPr fontId="2"/>
  </si>
  <si>
    <r>
      <rPr>
        <sz val="8"/>
        <color theme="0" tint="-0.499984740745262"/>
        <rFont val="ＭＳ ゴシック"/>
        <family val="3"/>
        <charset val="128"/>
      </rPr>
      <t>■「販売戦略（対象市場、販売先、販路開拓や販売方法、価格設定）」「販売見込、売上見込」を記入する
　　必要があります。なお、達成目標が「試作品の完成」の場合は販売見込と売上見込は記入不要です。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ハンバイ</t>
    </rPh>
    <rPh sb="35" eb="37">
      <t>ミコ</t>
    </rPh>
    <rPh sb="38" eb="40">
      <t>ウリアゲ</t>
    </rPh>
    <rPh sb="40" eb="42">
      <t>ミコ</t>
    </rPh>
    <rPh sb="44" eb="46">
      <t>キニュウ</t>
    </rPh>
    <rPh sb="51" eb="53">
      <t>ヒツヨウ</t>
    </rPh>
    <rPh sb="52" eb="53">
      <t>ヨウ</t>
    </rPh>
    <rPh sb="62" eb="64">
      <t>タッセイ</t>
    </rPh>
    <rPh sb="64" eb="66">
      <t>モクヒョウ</t>
    </rPh>
    <rPh sb="68" eb="71">
      <t>シサクヒン</t>
    </rPh>
    <rPh sb="72" eb="74">
      <t>カンセイ</t>
    </rPh>
    <rPh sb="76" eb="78">
      <t>バアイ</t>
    </rPh>
    <rPh sb="79" eb="81">
      <t>ハンバイ</t>
    </rPh>
    <rPh sb="81" eb="83">
      <t>ミコ</t>
    </rPh>
    <rPh sb="84" eb="86">
      <t>ウリアゲ</t>
    </rPh>
    <rPh sb="86" eb="88">
      <t>ミコ</t>
    </rPh>
    <rPh sb="89" eb="91">
      <t>キニュウ</t>
    </rPh>
    <rPh sb="91" eb="93">
      <t>フヨウ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</si>
  <si>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</si>
  <si>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rPh sb="0" eb="2">
      <t>シメイ</t>
    </rPh>
    <phoneticPr fontId="2"/>
  </si>
  <si>
    <r>
      <rPr>
        <sz val="9"/>
        <rFont val="ＭＳ Ｐ明朝"/>
        <family val="1"/>
        <charset val="128"/>
      </rPr>
      <t>職業</t>
    </r>
    <rPh sb="0" eb="2">
      <t>ショクギョウ</t>
    </rPh>
    <phoneticPr fontId="2"/>
  </si>
  <si>
    <t>選択してください</t>
  </si>
  <si>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</si>
  <si>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</si>
  <si>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</si>
  <si>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t>事前ヒアリング　　</t>
    </r>
    <r>
      <rPr>
        <b/>
        <sz val="9"/>
        <color rgb="FFFF0000"/>
        <rFont val="ＭＳ 明朝"/>
        <family val="1"/>
        <charset val="128"/>
      </rPr>
      <t/>
    </r>
    <rPh sb="0" eb="2">
      <t>ジゼン</t>
    </rPh>
    <phoneticPr fontId="2"/>
  </si>
  <si>
    <r>
      <rPr>
        <b/>
        <sz val="12"/>
        <color theme="1"/>
        <rFont val="游ゴシック"/>
        <family val="3"/>
        <charset val="128"/>
      </rPr>
      <t>［医療機器製販企業による事業化支援助成金（上限</t>
    </r>
    <r>
      <rPr>
        <sz val="12"/>
        <color theme="1"/>
        <rFont val="Arial"/>
        <family val="2"/>
      </rPr>
      <t>5,000</t>
    </r>
    <r>
      <rPr>
        <b/>
        <sz val="12"/>
        <color theme="1"/>
        <rFont val="游ゴシック"/>
        <family val="3"/>
        <charset val="128"/>
      </rPr>
      <t>万円）の申請］</t>
    </r>
    <r>
      <rPr>
        <b/>
        <sz val="11"/>
        <color theme="1"/>
        <rFont val="Times New Roman"/>
        <family val="1"/>
      </rPr>
      <t xml:space="preserve">
</t>
    </r>
    <r>
      <rPr>
        <b/>
        <sz val="9"/>
        <rFont val="游ゴシック"/>
        <family val="3"/>
        <charset val="128"/>
      </rPr>
      <t>黄色のセルに情報を入力してください。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5">
      <t>ジギョウカ</t>
    </rPh>
    <rPh sb="15" eb="17">
      <t>シエン</t>
    </rPh>
    <rPh sb="17" eb="20">
      <t>ジョセイキン</t>
    </rPh>
    <rPh sb="21" eb="23">
      <t>ジョウゲン</t>
    </rPh>
    <rPh sb="28" eb="30">
      <t>マンエン</t>
    </rPh>
    <rPh sb="32" eb="34">
      <t>シンセイ</t>
    </rPh>
    <rPh sb="36" eb="38">
      <t>キイロ</t>
    </rPh>
    <rPh sb="42" eb="44">
      <t>ジョウホウ</t>
    </rPh>
    <rPh sb="45" eb="47">
      <t>ニュウリョク</t>
    </rPh>
    <rPh sb="54" eb="56">
      <t>チュウイ</t>
    </rPh>
    <rPh sb="56" eb="58">
      <t>ジコウ</t>
    </rPh>
    <rPh sb="63" eb="64">
      <t>イロ</t>
    </rPh>
    <rPh sb="65" eb="67">
      <t>モジ</t>
    </rPh>
    <rPh sb="68" eb="70">
      <t>ヒョウジ</t>
    </rPh>
    <phoneticPr fontId="2"/>
  </si>
  <si>
    <t>氏名</t>
    <rPh sb="0" eb="2">
      <t>シメイ</t>
    </rPh>
    <phoneticPr fontId="2"/>
  </si>
  <si>
    <t>AI機器</t>
    <rPh sb="2" eb="4">
      <t>キキ</t>
    </rPh>
    <phoneticPr fontId="2"/>
  </si>
  <si>
    <t>はい</t>
    <phoneticPr fontId="2"/>
  </si>
  <si>
    <t>いいえ</t>
    <phoneticPr fontId="2"/>
  </si>
  <si>
    <t>令和</t>
  </si>
  <si>
    <r>
      <rPr>
        <sz val="9"/>
        <color theme="1"/>
        <rFont val="ＭＳ Ｐ明朝"/>
        <family val="1"/>
        <charset val="128"/>
      </rPr>
      <t>□</t>
    </r>
    <r>
      <rPr>
        <sz val="9"/>
        <color theme="1"/>
        <rFont val="Times New Roman"/>
        <family val="1"/>
      </rPr>
      <t xml:space="preserve"> </t>
    </r>
    <r>
      <rPr>
        <sz val="9"/>
        <color theme="1"/>
        <rFont val="ＭＳ Ｐ明朝"/>
        <family val="1"/>
        <charset val="128"/>
      </rPr>
      <t>その他</t>
    </r>
    <r>
      <rPr>
        <sz val="9"/>
        <color theme="1"/>
        <rFont val="ＭＳ 明朝"/>
        <family val="1"/>
        <charset val="128"/>
      </rPr>
      <t>（</t>
    </r>
    <r>
      <rPr>
        <sz val="9"/>
        <color theme="1"/>
        <rFont val="ＭＳ Ｐ明朝"/>
        <family val="1"/>
        <charset val="128"/>
      </rPr>
      <t>　　　　　　　　　　　　　　　　　　　　　　　　　　　　　　　）</t>
    </r>
    <phoneticPr fontId="2"/>
  </si>
  <si>
    <t>□ ホームページ　　　□ メルマガ　　　□ パンフレット・チラシ　　　</t>
    <phoneticPr fontId="2"/>
  </si>
  <si>
    <t>□ 職員からの紹介　 □ 業界関係者からの紹介</t>
    <rPh sb="7" eb="9">
      <t>ショウカイ</t>
    </rPh>
    <rPh sb="13" eb="15">
      <t>ギョウカイ</t>
    </rPh>
    <phoneticPr fontId="2"/>
  </si>
  <si>
    <t>（　　　　　　　　　　　　　　　　　　　　　　　　　　　　　　　）</t>
  </si>
  <si>
    <r>
      <t>AI</t>
    </r>
    <r>
      <rPr>
        <sz val="9"/>
        <rFont val="ＭＳ Ｐ明朝"/>
        <family val="1"/>
        <charset val="128"/>
      </rPr>
      <t>医療機器に該当</t>
    </r>
    <rPh sb="2" eb="4">
      <t>イリョウ</t>
    </rPh>
    <rPh sb="4" eb="6">
      <t>キキ</t>
    </rPh>
    <rPh sb="7" eb="9">
      <t>ガイトウ</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</si>
  <si>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開発段階に応じて期を設定できます（期の期間は</t>
    </r>
    <r>
      <rPr>
        <sz val="7.5"/>
        <color theme="0" tint="-0.499984740745262"/>
        <rFont val="Times New Roman"/>
        <family val="1"/>
      </rPr>
      <t>1</t>
    </r>
    <r>
      <rPr>
        <sz val="7.5"/>
        <color theme="0" tint="-0.499984740745262"/>
        <rFont val="ＭＳ ゴシック"/>
        <family val="3"/>
        <charset val="128"/>
      </rPr>
      <t>年以上）。期終了後に書類や成果物を確認して助成金が交付されます。</t>
    </r>
    <rPh sb="2" eb="4">
      <t>カイハツ</t>
    </rPh>
    <rPh sb="4" eb="6">
      <t>ダンカイ</t>
    </rPh>
    <rPh sb="7" eb="8">
      <t>オウ</t>
    </rPh>
    <rPh sb="10" eb="11">
      <t>キ</t>
    </rPh>
    <rPh sb="12" eb="14">
      <t>セッテイ</t>
    </rPh>
    <rPh sb="30" eb="31">
      <t>キ</t>
    </rPh>
    <rPh sb="31" eb="34">
      <t>シュウリョウゴ</t>
    </rPh>
    <rPh sb="35" eb="37">
      <t>ショルイ</t>
    </rPh>
    <rPh sb="38" eb="41">
      <t>セイカブツ</t>
    </rPh>
    <rPh sb="42" eb="44">
      <t>カクニン</t>
    </rPh>
    <rPh sb="46" eb="49">
      <t>ジョセイキン</t>
    </rPh>
    <rPh sb="50" eb="52">
      <t>コウフ</t>
    </rPh>
    <phoneticPr fontId="2"/>
  </si>
  <si>
    <t>■「規格適合及び認証取得の予定」「リスクマネジメント（安全性と信頼性の確保）」を記入する必要がありま
   す。</t>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</si>
  <si>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t>
    </r>
    <r>
      <rPr>
        <sz val="9"/>
        <color theme="0" tint="-0.499984740745262"/>
        <rFont val="Times New Roman"/>
        <family val="1"/>
      </rPr>
      <t>5</t>
    </r>
    <r>
      <rPr>
        <sz val="9"/>
        <color theme="0" tint="-0.499984740745262"/>
        <rFont val="ＭＳ ゴシック"/>
        <family val="3"/>
        <charset val="128"/>
      </rPr>
      <t>年間（令和</t>
    </r>
    <r>
      <rPr>
        <sz val="9"/>
        <color theme="0" tint="-0.499984740745262"/>
        <rFont val="Times New Roman"/>
        <family val="1"/>
      </rPr>
      <t>13</t>
    </r>
    <r>
      <rPr>
        <sz val="9"/>
        <color theme="0" tint="-0.499984740745262"/>
        <rFont val="ＭＳ ゴシック"/>
        <family val="3"/>
        <charset val="128"/>
      </rPr>
      <t>年</t>
    </r>
    <r>
      <rPr>
        <sz val="9"/>
        <color theme="0" tint="-0.499984740745262"/>
        <rFont val="Times New Roman"/>
        <family val="1"/>
      </rPr>
      <t>2</t>
    </r>
    <r>
      <rPr>
        <sz val="9"/>
        <color theme="0" tint="-0.499984740745262"/>
        <rFont val="ＭＳ ゴシック"/>
        <family val="3"/>
        <charset val="128"/>
      </rPr>
      <t>月</t>
    </r>
    <r>
      <rPr>
        <sz val="9"/>
        <color theme="0" tint="-0.499984740745262"/>
        <rFont val="Times New Roman"/>
        <family val="1"/>
      </rPr>
      <t>28</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8" eb="29">
      <t>ネン</t>
    </rPh>
    <rPh sb="30" eb="31">
      <t>ガツ</t>
    </rPh>
    <rPh sb="33" eb="34">
      <t>ニチ</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</si>
  <si>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8</t>
    </r>
    <r>
      <rPr>
        <sz val="7.5"/>
        <color theme="0" tint="-0.499984740745262"/>
        <rFont val="ＭＳ ゴシック"/>
        <family val="3"/>
        <charset val="128"/>
      </rPr>
      <t>年</t>
    </r>
    <r>
      <rPr>
        <sz val="7.5"/>
        <color theme="0" tint="-0.499984740745262"/>
        <rFont val="Times New Roman"/>
        <family val="1"/>
      </rPr>
      <t>3</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日（全員共通）、終了日は「令和●年●月●日」とご記入ください。期間は自動で計算されます。</t>
    </r>
    <rPh sb="21" eb="24">
      <t>シュウリョウビ</t>
    </rPh>
    <rPh sb="26" eb="28">
      <t>レイワ</t>
    </rPh>
    <rPh sb="29" eb="30">
      <t>ネン</t>
    </rPh>
    <rPh sb="31" eb="32">
      <t>ガツ</t>
    </rPh>
    <rPh sb="33" eb="34">
      <t>ニチ</t>
    </rPh>
    <rPh sb="37" eb="39">
      <t>キニュウ</t>
    </rPh>
    <rPh sb="44" eb="46">
      <t>キカン</t>
    </rPh>
    <rPh sb="47" eb="49">
      <t>ジドウ</t>
    </rPh>
    <rPh sb="50" eb="52">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</si>
  <si>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rPh sb="5" eb="6">
      <t>ガツ</t>
    </rPh>
    <rPh sb="8" eb="11">
      <t>ニチイコウ</t>
    </rPh>
    <rPh sb="9" eb="11">
      <t>イコウ</t>
    </rPh>
    <rPh sb="12" eb="14">
      <t>コウテキ</t>
    </rPh>
    <rPh sb="18" eb="19">
      <t>ナド</t>
    </rPh>
    <rPh sb="22" eb="24">
      <t>ケッテイ</t>
    </rPh>
    <rPh sb="25" eb="26">
      <t>ウ</t>
    </rPh>
    <rPh sb="34" eb="36">
      <t>ジタイ</t>
    </rPh>
    <rPh sb="38" eb="40">
      <t>バアイ</t>
    </rPh>
    <rPh sb="41" eb="42">
      <t>ノゾ</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</si>
  <si>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</si>
  <si>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</si>
  <si>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</si>
  <si>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</si>
  <si>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</si>
  <si>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</si>
  <si>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</si>
  <si>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</si>
  <si>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</si>
  <si>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</si>
  <si>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</si>
  <si>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</si>
  <si>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</si>
  <si>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</si>
  <si>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</si>
  <si>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</si>
  <si>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</si>
  <si>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</si>
  <si>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</si>
  <si>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</si>
  <si>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</si>
  <si>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</si>
  <si>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</si>
  <si>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</si>
  <si>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</si>
  <si>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</si>
  <si>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</si>
  <si>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</si>
  <si>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</si>
  <si>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</si>
  <si>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</si>
  <si>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</si>
  <si>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</si>
  <si>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</si>
  <si>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</si>
  <si>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</si>
  <si>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</si>
  <si>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</si>
  <si>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</si>
  <si>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</si>
  <si>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</si>
  <si>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</si>
  <si>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</si>
  <si>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</si>
  <si>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</si>
  <si>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</si>
  <si>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</si>
  <si>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</si>
  <si>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</si>
  <si>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</si>
  <si>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</si>
  <si>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</si>
  <si>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</si>
  <si>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</si>
  <si>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</si>
  <si>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</si>
  <si>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</si>
  <si>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</si>
  <si>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</si>
  <si>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</si>
  <si>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</si>
  <si>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</si>
  <si>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</si>
  <si>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</si>
  <si>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t xml:space="preserve">1. </t>
    </r>
    <r>
      <rPr>
        <b/>
        <sz val="11"/>
        <color theme="1"/>
        <rFont val="游ゴシック"/>
        <family val="3"/>
        <charset val="128"/>
      </rPr>
      <t>申請概要</t>
    </r>
    <rPh sb="3" eb="5">
      <t>シンセイ</t>
    </rPh>
    <rPh sb="5" eb="7">
      <t>ガイヨウ</t>
    </rPh>
    <phoneticPr fontId="2"/>
  </si>
  <si>
    <r>
      <rPr>
        <b/>
        <sz val="10"/>
        <color theme="1"/>
        <rFont val="ＭＳ 明朝"/>
        <family val="1"/>
        <charset val="128"/>
      </rPr>
      <t>（１）申請テーマ（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</si>
  <si>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（２）開発品の分類等</t>
    </r>
    <rPh sb="3" eb="5">
      <t>カイハツ</t>
    </rPh>
    <rPh sb="5" eb="6">
      <t>ヒン</t>
    </rPh>
    <rPh sb="7" eb="9">
      <t>ブンルイ</t>
    </rPh>
    <rPh sb="9" eb="10">
      <t>ナド</t>
    </rPh>
    <phoneticPr fontId="2"/>
  </si>
  <si>
    <r>
      <rPr>
        <b/>
        <sz val="10"/>
        <color theme="1"/>
        <rFont val="ＭＳ 明朝"/>
        <family val="1"/>
        <charset val="128"/>
      </rPr>
      <t>（３）開発の有用性【申請時に記入：申請までにご検討ください】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</si>
  <si>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（５）助成金対象経費（申請を予定している経費に○を付けてください）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</si>
  <si>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（６）事業実施期間及び期の設定</t>
    </r>
    <rPh sb="3" eb="5">
      <t>ジギョウ</t>
    </rPh>
    <rPh sb="5" eb="7">
      <t>ジッシ</t>
    </rPh>
    <rPh sb="7" eb="9">
      <t>キカン</t>
    </rPh>
    <rPh sb="9" eb="10">
      <t>オヨ</t>
    </rPh>
    <rPh sb="11" eb="12">
      <t>キ</t>
    </rPh>
    <rPh sb="13" eb="15">
      <t>セッテイ</t>
    </rPh>
    <phoneticPr fontId="2"/>
  </si>
  <si>
    <r>
      <t xml:space="preserve">2. </t>
    </r>
    <r>
      <rPr>
        <b/>
        <sz val="11"/>
        <color theme="1"/>
        <rFont val="游ゴシック"/>
        <family val="3"/>
        <charset val="128"/>
      </rPr>
      <t>申請者情報</t>
    </r>
    <rPh sb="3" eb="6">
      <t>シンセイシャ</t>
    </rPh>
    <rPh sb="6" eb="8">
      <t>ジョウホウ</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</si>
  <si>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</si>
  <si>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</si>
  <si>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</si>
  <si>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t xml:space="preserve">3. </t>
    </r>
    <r>
      <rPr>
        <b/>
        <sz val="11"/>
        <color theme="1"/>
        <rFont val="游ゴシック"/>
        <family val="3"/>
        <charset val="128"/>
      </rPr>
      <t>連携体構成企業</t>
    </r>
    <rPh sb="3" eb="5">
      <t>レンケイ</t>
    </rPh>
    <rPh sb="5" eb="6">
      <t>タイ</t>
    </rPh>
    <rPh sb="6" eb="8">
      <t>コウセイ</t>
    </rPh>
    <rPh sb="8" eb="10">
      <t>キギョウ</t>
    </rPh>
    <phoneticPr fontId="2"/>
  </si>
  <si>
    <r>
      <rPr>
        <b/>
        <sz val="10"/>
        <color theme="1"/>
        <rFont val="ＭＳ 明朝"/>
        <family val="1"/>
        <charset val="128"/>
      </rPr>
      <t>（１）主たる開発を担う都内ものづくり企業（連携相手の情報をご記入ください）</t>
    </r>
    <rPh sb="3" eb="4">
      <t>シュ</t>
    </rPh>
    <rPh sb="6" eb="8">
      <t>カイハツ</t>
    </rPh>
    <rPh sb="9" eb="10">
      <t>ニナ</t>
    </rPh>
    <rPh sb="11" eb="13">
      <t>トナイ</t>
    </rPh>
    <rPh sb="18" eb="20">
      <t>キギョウジョセイキン</t>
    </rPh>
    <rPh sb="21" eb="23">
      <t>レンケイ</t>
    </rPh>
    <rPh sb="23" eb="25">
      <t>アイテ</t>
    </rPh>
    <rPh sb="26" eb="28">
      <t>ジョウホウ</t>
    </rPh>
    <rPh sb="30" eb="32">
      <t>キニュウ</t>
    </rPh>
    <phoneticPr fontId="2"/>
  </si>
  <si>
    <r>
      <rPr>
        <b/>
        <sz val="10"/>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</si>
  <si>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t xml:space="preserve">4. </t>
    </r>
    <r>
      <rPr>
        <b/>
        <sz val="11"/>
        <rFont val="游ゴシック"/>
        <family val="3"/>
        <charset val="128"/>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</si>
  <si>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t xml:space="preserve">5. </t>
    </r>
    <r>
      <rPr>
        <b/>
        <sz val="11"/>
        <rFont val="游ゴシック"/>
        <family val="3"/>
        <charset val="128"/>
      </rPr>
      <t>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</si>
  <si>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</si>
  <si>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</si>
  <si>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</si>
  <si>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</si>
  <si>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8. </t>
    </r>
    <r>
      <rPr>
        <b/>
        <sz val="11"/>
        <rFont val="游ゴシック"/>
        <family val="3"/>
        <charset val="128"/>
        <scheme val="minor"/>
      </rPr>
      <t>事業化に向けた検討事項【申請時に記入：申請までにご検討ください】</t>
    </r>
    <rPh sb="3" eb="6">
      <t>ジギョウカ</t>
    </rPh>
    <rPh sb="7" eb="8">
      <t>ム</t>
    </rPh>
    <rPh sb="10" eb="12">
      <t>ケントウ</t>
    </rPh>
    <rPh sb="12" eb="14">
      <t>ジコウ</t>
    </rPh>
    <rPh sb="15" eb="17">
      <t>シンセイ</t>
    </rPh>
    <rPh sb="17" eb="18">
      <t>ジ</t>
    </rPh>
    <rPh sb="19" eb="21">
      <t>キニュウ</t>
    </rPh>
    <rPh sb="22" eb="24">
      <t>シンセイ</t>
    </rPh>
    <rPh sb="28" eb="30">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</si>
  <si>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</si>
  <si>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0"/>
        <color theme="1"/>
        <rFont val="ＭＳ 明朝"/>
        <family val="1"/>
        <charset val="128"/>
      </rPr>
      <t>（４）助成金交付申請額</t>
    </r>
    <r>
      <rPr>
        <b/>
        <sz val="9"/>
        <color theme="1"/>
        <rFont val="ＭＳ Ｐ明朝"/>
        <family val="1"/>
        <charset val="128"/>
      </rPr>
      <t>（上限50,000千円）</t>
    </r>
    <rPh sb="3" eb="6">
      <t>ジョセイキン</t>
    </rPh>
    <rPh sb="6" eb="8">
      <t>コウフ</t>
    </rPh>
    <rPh sb="8" eb="11">
      <t>シンセイガク</t>
    </rPh>
    <rPh sb="12" eb="14">
      <t>ジョウゲン</t>
    </rPh>
    <rPh sb="20" eb="21">
      <t>チ</t>
    </rPh>
    <rPh sb="21" eb="22">
      <t>エン</t>
    </rPh>
    <phoneticPr fontId="2"/>
  </si>
  <si>
    <t>11月12日（水）</t>
    <rPh sb="2" eb="3">
      <t>ガツ</t>
    </rPh>
    <rPh sb="5" eb="6">
      <t>ニチ</t>
    </rPh>
    <rPh sb="7" eb="8">
      <t>スイ</t>
    </rPh>
    <phoneticPr fontId="2"/>
  </si>
  <si>
    <t>11月13日（木）</t>
    <rPh sb="2" eb="3">
      <t>ガツ</t>
    </rPh>
    <rPh sb="5" eb="6">
      <t>ニチ</t>
    </rPh>
    <rPh sb="7" eb="8">
      <t>モク</t>
    </rPh>
    <phoneticPr fontId="2"/>
  </si>
  <si>
    <t>11月14日（金）</t>
    <rPh sb="2" eb="3">
      <t>ガツ</t>
    </rPh>
    <rPh sb="5" eb="6">
      <t>ニチ</t>
    </rPh>
    <rPh sb="7" eb="8">
      <t>キン</t>
    </rPh>
    <phoneticPr fontId="2"/>
  </si>
  <si>
    <t>11月17日（月）</t>
    <rPh sb="2" eb="3">
      <t>ガツ</t>
    </rPh>
    <rPh sb="5" eb="6">
      <t>ニチ</t>
    </rPh>
    <rPh sb="7" eb="8">
      <t>ツキ</t>
    </rPh>
    <phoneticPr fontId="2"/>
  </si>
  <si>
    <t>11月18日（火）</t>
    <rPh sb="2" eb="3">
      <t>ガツ</t>
    </rPh>
    <rPh sb="5" eb="6">
      <t>ニチ</t>
    </rPh>
    <rPh sb="7" eb="8">
      <t>ヒ</t>
    </rPh>
    <phoneticPr fontId="2"/>
  </si>
  <si>
    <t>申請書提出期限は10月7日(火)</t>
    <rPh sb="0" eb="3">
      <t>シンセイショ</t>
    </rPh>
    <rPh sb="3" eb="5">
      <t>テイシュツ</t>
    </rPh>
    <rPh sb="5" eb="7">
      <t>キゲン</t>
    </rPh>
    <rPh sb="10" eb="11">
      <t>ガツ</t>
    </rPh>
    <rPh sb="12" eb="13">
      <t>ニチ</t>
    </rPh>
    <rPh sb="14" eb="15">
      <t>ヒ</t>
    </rPh>
    <phoneticPr fontId="2"/>
  </si>
  <si>
    <t>9月17日（水）</t>
    <rPh sb="1" eb="2">
      <t>ガツ</t>
    </rPh>
    <rPh sb="4" eb="5">
      <t>ニチ</t>
    </rPh>
    <rPh sb="6" eb="7">
      <t>スイ</t>
    </rPh>
    <phoneticPr fontId="2"/>
  </si>
  <si>
    <t>9月18日（木）</t>
    <rPh sb="1" eb="2">
      <t>ガツ</t>
    </rPh>
    <rPh sb="4" eb="5">
      <t>ニチ</t>
    </rPh>
    <rPh sb="6" eb="7">
      <t>モク</t>
    </rPh>
    <phoneticPr fontId="2"/>
  </si>
  <si>
    <t>9月19日（金）</t>
    <rPh sb="1" eb="2">
      <t>ガツ</t>
    </rPh>
    <rPh sb="4" eb="5">
      <t>ニチ</t>
    </rPh>
    <rPh sb="6" eb="7">
      <t>キン</t>
    </rPh>
    <phoneticPr fontId="2"/>
  </si>
  <si>
    <t>9月22日（月）</t>
    <rPh sb="1" eb="2">
      <t>ガツ</t>
    </rPh>
    <rPh sb="4" eb="5">
      <t>ニチ</t>
    </rPh>
    <rPh sb="6" eb="7">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</si>
</sst>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0" tint="-0.499984740745262"/>
      <name val="ＭＳ ゴシック"/>
      <family val="3"/>
      <charset val="128"/>
    </font>
    <font>
      <b/>
      <sz val="9"/>
      <color rgb="FFFF0000"/>
      <name val="ＭＳ 明朝"/>
      <family val="1"/>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color rgb="FFFF0000"/>
      <name val="Times New Roman"/>
      <family val="1"/>
    </font>
    <font>
      <sz val="9"/>
      <color theme="9" tint="-0.499984740745262"/>
      <name val="Times New Roman"/>
      <family val="1"/>
    </font>
    <font>
      <sz val="8"/>
      <name val="Times New Roman"/>
      <family val="1"/>
    </font>
    <font>
      <sz val="9"/>
      <color theme="0" tint="-0.14999847407452621"/>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8"/>
      <color theme="9" tint="-0.499984740745262"/>
      <name val="Times New Roman"/>
      <family val="1"/>
    </font>
    <font>
      <sz val="7"/>
      <name val="Times New Roman"/>
      <family val="1"/>
    </font>
    <font>
      <sz val="8"/>
      <color theme="0"/>
      <name val="Times New Roman"/>
      <family val="1"/>
    </font>
    <font>
      <sz val="10.5"/>
      <color rgb="FFFF0000"/>
      <name val="Times New Roman"/>
      <family val="1"/>
    </font>
    <font>
      <b/>
      <sz val="8"/>
      <color theme="5"/>
      <name val="Times New Roman"/>
      <family val="1"/>
    </font>
    <font>
      <sz val="9"/>
      <color theme="1" tint="0.34998626667073579"/>
      <name val="Times New Roman"/>
      <family val="1"/>
    </font>
    <font>
      <b/>
      <sz val="10.5"/>
      <name val="Times New Roman"/>
      <family val="1"/>
    </font>
    <font>
      <sz val="10.5"/>
      <name val="Times New Roman"/>
      <family val="1"/>
    </font>
    <font>
      <sz val="7.5"/>
      <color theme="5"/>
      <name val="Times New Roman"/>
      <family val="1"/>
    </font>
    <font>
      <sz val="9"/>
      <name val="ＭＳ Ｐ明朝"/>
      <family val="1"/>
      <charset val="128"/>
    </font>
    <font>
      <b/>
      <sz val="9"/>
      <color theme="1"/>
      <name val="Arial"/>
      <family val="2"/>
    </font>
    <font>
      <sz val="9"/>
      <color theme="1"/>
      <name val="ＭＳ Ｐ明朝"/>
      <family val="1"/>
      <charset val="128"/>
    </font>
    <font>
      <sz val="12"/>
      <color theme="1"/>
      <name val="Arial"/>
      <family val="2"/>
    </font>
    <font>
      <sz val="9"/>
      <name val="游ゴシック"/>
      <family val="2"/>
      <charset val="128"/>
      <scheme val="minor"/>
    </font>
    <font>
      <b/>
      <sz val="9"/>
      <name val="ＭＳ Ｐ明朝"/>
      <family val="1"/>
      <charset val="128"/>
    </font>
    <font>
      <sz val="9"/>
      <color rgb="FF000000"/>
      <name val="Meiryo UI"/>
      <family val="3"/>
      <charset val="128"/>
    </font>
    <font>
      <sz val="9"/>
      <color theme="0" tint="-0.499984740745262"/>
      <name val="Times New Roman"/>
      <family val="1"/>
    </font>
    <font>
      <sz val="9"/>
      <color theme="0" tint="-0.499984740745262"/>
      <name val="ＭＳ ゴシック"/>
      <family val="3"/>
      <charset val="128"/>
    </font>
    <font>
      <sz val="7.5"/>
      <color theme="0" tint="-0.499984740745262"/>
      <name val="Times New Roman"/>
      <family val="1"/>
    </font>
    <font>
      <sz val="7.5"/>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1"/>
      <color theme="1"/>
      <name val="游ゴシック"/>
      <family val="3"/>
      <charset val="128"/>
      <scheme val="minor"/>
    </font>
    <font>
      <b/>
      <sz val="10"/>
      <color theme="1"/>
      <name val="Times New Roman"/>
      <family val="1"/>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color theme="1"/>
      <name val="游ゴシック"/>
      <family val="3"/>
      <charset val="128"/>
    </font>
    <font>
      <b/>
      <sz val="11"/>
      <name val="Arial"/>
      <family val="2"/>
    </font>
    <font>
      <b/>
      <sz val="11"/>
      <name val="游ゴシック"/>
      <family val="3"/>
      <charset val="128"/>
    </font>
    <font>
      <b/>
      <sz val="11"/>
      <name val="Times New Roman"/>
      <family val="1"/>
    </font>
    <font>
      <b/>
      <sz val="11"/>
      <name val="游ゴシック"/>
      <family val="3"/>
      <charset val="128"/>
      <scheme val="minor"/>
    </font>
    <font>
      <b/>
      <sz val="9"/>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41">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30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15" fillId="2" borderId="0" xfId="0" applyFont="1" applyFill="1" applyBorder="1" applyProtection="1">
      <alignment vertical="center"/>
    </xf>
    <xf numFmtId="0" fontId="20" fillId="2" borderId="0" xfId="0" applyFont="1" applyFill="1" applyBorder="1" applyProtection="1">
      <alignment vertical="center"/>
    </xf>
    <xf numFmtId="0" fontId="20" fillId="2" borderId="9" xfId="0" applyFont="1" applyFill="1" applyBorder="1" applyProtection="1">
      <alignment vertical="center"/>
    </xf>
    <xf numFmtId="0" fontId="27" fillId="2" borderId="0" xfId="0" applyFont="1" applyFill="1" applyBorder="1" applyProtection="1">
      <alignment vertical="center"/>
    </xf>
    <xf numFmtId="0" fontId="26" fillId="2" borderId="0" xfId="0" applyFont="1" applyFill="1" applyBorder="1" applyProtection="1">
      <alignment vertical="center"/>
    </xf>
    <xf numFmtId="0" fontId="28"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21" fillId="2" borderId="0" xfId="0" applyFont="1" applyFill="1" applyBorder="1" applyProtection="1">
      <alignment vertical="center"/>
    </xf>
    <xf numFmtId="0" fontId="21" fillId="2" borderId="0" xfId="0" applyFont="1" applyFill="1" applyBorder="1" applyAlignment="1" applyProtection="1">
      <alignment vertical="center"/>
    </xf>
    <xf numFmtId="0" fontId="20" fillId="2" borderId="0" xfId="0" applyFont="1" applyFill="1" applyBorder="1" applyAlignment="1" applyProtection="1">
      <alignment vertical="center"/>
    </xf>
    <xf numFmtId="0" fontId="28" fillId="2" borderId="0" xfId="0" applyFont="1" applyFill="1" applyBorder="1" applyAlignment="1" applyProtection="1">
      <alignment vertical="center" shrinkToFit="1"/>
    </xf>
    <xf numFmtId="0" fontId="25" fillId="2" borderId="0" xfId="0" applyFont="1" applyFill="1" applyBorder="1" applyAlignment="1" applyProtection="1">
      <alignment vertical="center" shrinkToFit="1"/>
    </xf>
    <xf numFmtId="0" fontId="20" fillId="2" borderId="0" xfId="0" applyFont="1" applyFill="1" applyBorder="1" applyAlignment="1" applyProtection="1">
      <alignment vertical="center" shrinkToFit="1"/>
    </xf>
    <xf numFmtId="0" fontId="20" fillId="2" borderId="0" xfId="0" applyFont="1" applyFill="1" applyBorder="1" applyAlignment="1" applyProtection="1">
      <alignment vertical="center" wrapText="1" shrinkToFit="1"/>
    </xf>
    <xf numFmtId="0" fontId="38" fillId="2" borderId="0" xfId="0" applyFont="1" applyFill="1" applyBorder="1" applyProtection="1">
      <alignment vertical="center"/>
    </xf>
    <xf numFmtId="0" fontId="40" fillId="2" borderId="0" xfId="0" applyFont="1" applyFill="1" applyBorder="1" applyAlignment="1" applyProtection="1">
      <alignment horizontal="left" vertical="center"/>
    </xf>
    <xf numFmtId="0" fontId="42" fillId="2" borderId="0" xfId="0" applyFont="1" applyFill="1" applyBorder="1" applyAlignment="1" applyProtection="1">
      <alignment vertical="center"/>
    </xf>
    <xf numFmtId="0" fontId="21" fillId="2" borderId="9" xfId="0" applyFont="1" applyFill="1" applyBorder="1" applyAlignment="1" applyProtection="1">
      <alignment vertical="center"/>
    </xf>
    <xf numFmtId="0" fontId="39" fillId="2" borderId="0" xfId="0" applyFont="1" applyFill="1" applyBorder="1" applyAlignment="1" applyProtection="1">
      <alignment vertical="center"/>
    </xf>
    <xf numFmtId="0" fontId="44" fillId="2" borderId="0" xfId="0" applyNumberFormat="1" applyFont="1" applyFill="1" applyBorder="1" applyProtection="1">
      <alignment vertical="center"/>
    </xf>
    <xf numFmtId="0" fontId="27" fillId="2" borderId="0" xfId="0" applyNumberFormat="1" applyFont="1" applyFill="1" applyBorder="1" applyProtection="1">
      <alignment vertical="center"/>
    </xf>
    <xf numFmtId="0" fontId="38" fillId="2" borderId="0" xfId="0" applyNumberFormat="1" applyFont="1" applyFill="1" applyBorder="1" applyProtection="1">
      <alignment vertical="center"/>
    </xf>
    <xf numFmtId="0" fontId="45" fillId="2" borderId="0" xfId="0" applyFont="1" applyFill="1" applyBorder="1" applyAlignment="1" applyProtection="1">
      <alignment vertical="center"/>
    </xf>
    <xf numFmtId="0" fontId="21" fillId="2" borderId="0" xfId="0" applyFont="1" applyFill="1" applyBorder="1" applyAlignment="1" applyProtection="1">
      <alignment horizontal="center" vertical="center" wrapText="1"/>
    </xf>
    <xf numFmtId="0" fontId="46" fillId="2" borderId="0" xfId="0" applyFont="1" applyFill="1" applyBorder="1" applyAlignment="1" applyProtection="1">
      <alignment vertical="center"/>
    </xf>
    <xf numFmtId="0" fontId="20" fillId="2" borderId="0" xfId="0" applyFont="1" applyFill="1" applyBorder="1" applyAlignment="1" applyProtection="1"/>
    <xf numFmtId="0" fontId="48"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49" fillId="2" borderId="0" xfId="0" applyFont="1" applyFill="1" applyBorder="1" applyProtection="1">
      <alignment vertical="center"/>
    </xf>
    <xf numFmtId="0" fontId="26" fillId="2" borderId="0" xfId="0" applyFont="1" applyFill="1" applyBorder="1" applyAlignment="1" applyProtection="1">
      <alignment horizontal="right"/>
    </xf>
    <xf numFmtId="0" fontId="49" fillId="2" borderId="0" xfId="0" applyFont="1" applyFill="1" applyBorder="1" applyAlignment="1" applyProtection="1">
      <alignment vertical="center"/>
    </xf>
    <xf numFmtId="0" fontId="49" fillId="2" borderId="0" xfId="0" applyFont="1" applyFill="1" applyAlignment="1" applyProtection="1">
      <alignment vertical="center"/>
    </xf>
    <xf numFmtId="0" fontId="15" fillId="2" borderId="0" xfId="0" applyFont="1" applyFill="1" applyBorder="1" applyAlignment="1" applyProtection="1">
      <alignment vertical="center"/>
    </xf>
    <xf numFmtId="0" fontId="15" fillId="2" borderId="0" xfId="0" applyFont="1" applyFill="1" applyAlignment="1" applyProtection="1">
      <alignment vertical="center"/>
    </xf>
    <xf numFmtId="0" fontId="26" fillId="2" borderId="0" xfId="0" applyFont="1" applyFill="1" applyBorder="1" applyAlignment="1" applyProtection="1"/>
    <xf numFmtId="0" fontId="26" fillId="2" borderId="0" xfId="0" applyFont="1" applyFill="1" applyBorder="1" applyAlignment="1" applyProtection="1">
      <alignment vertical="center"/>
    </xf>
    <xf numFmtId="0" fontId="29"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34" fillId="2" borderId="0" xfId="0" applyFont="1" applyFill="1" applyBorder="1" applyAlignment="1" applyProtection="1">
      <alignment horizontal="center" vertical="center"/>
    </xf>
    <xf numFmtId="0" fontId="20" fillId="2" borderId="11" xfId="0" applyFont="1" applyFill="1" applyBorder="1" applyAlignment="1" applyProtection="1">
      <alignment horizontal="left" vertical="center" wrapText="1"/>
    </xf>
    <xf numFmtId="0" fontId="20"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52" fillId="2" borderId="0" xfId="0" applyFont="1" applyFill="1" applyBorder="1" applyAlignment="1" applyProtection="1">
      <alignment vertical="center"/>
    </xf>
    <xf numFmtId="0" fontId="25" fillId="2" borderId="9"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53" fillId="2" borderId="0" xfId="0" applyFont="1" applyFill="1" applyBorder="1" applyProtection="1">
      <alignment vertical="center"/>
    </xf>
    <xf numFmtId="0" fontId="0" fillId="0" borderId="0" xfId="0" applyProtection="1">
      <alignment vertical="center"/>
    </xf>
    <xf numFmtId="0" fontId="56" fillId="2" borderId="0" xfId="0" applyFont="1" applyFill="1" applyBorder="1" applyAlignment="1" applyProtection="1">
      <alignment horizontal="left" vertical="center"/>
      <protection locked="0"/>
    </xf>
    <xf numFmtId="0" fontId="29" fillId="2" borderId="0" xfId="0" applyFont="1" applyFill="1" applyBorder="1" applyAlignment="1" applyProtection="1">
      <alignment horizontal="left" vertical="center"/>
      <protection locked="0"/>
    </xf>
    <xf numFmtId="0" fontId="51"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74" fillId="2" borderId="0" xfId="0" applyFont="1" applyFill="1" applyBorder="1" applyAlignment="1" applyProtection="1">
      <alignment vertical="center"/>
    </xf>
    <xf numFmtId="0" fontId="76" fillId="2" borderId="0" xfId="0" applyFont="1" applyFill="1" applyBorder="1" applyAlignment="1" applyProtection="1">
      <alignment vertical="center"/>
    </xf>
    <xf numFmtId="0" fontId="20" fillId="2" borderId="11" xfId="0" applyFont="1" applyFill="1" applyBorder="1" applyAlignment="1" applyProtection="1">
      <alignment horizontal="center" vertical="center" shrinkToFit="1"/>
    </xf>
    <xf numFmtId="0" fontId="20" fillId="2" borderId="6" xfId="0" applyFont="1" applyFill="1" applyBorder="1" applyAlignment="1" applyProtection="1">
      <alignment horizontal="center" vertical="center" shrinkToFit="1"/>
    </xf>
    <xf numFmtId="0" fontId="25" fillId="2" borderId="3" xfId="0" applyFont="1" applyFill="1" applyBorder="1" applyAlignment="1" applyProtection="1">
      <alignment horizontal="left" vertical="center"/>
    </xf>
    <xf numFmtId="0" fontId="25" fillId="2" borderId="15" xfId="0" applyFont="1" applyFill="1" applyBorder="1" applyAlignment="1" applyProtection="1">
      <alignment horizontal="left" vertical="center"/>
    </xf>
    <xf numFmtId="0" fontId="25" fillId="2" borderId="16" xfId="0" applyFont="1" applyFill="1" applyBorder="1" applyAlignment="1" applyProtection="1">
      <alignment horizontal="left" vertical="center"/>
    </xf>
    <xf numFmtId="0" fontId="25" fillId="2" borderId="9" xfId="0" applyFont="1" applyFill="1" applyBorder="1" applyAlignment="1" applyProtection="1">
      <alignment horizontal="left" vertical="center"/>
    </xf>
    <xf numFmtId="0" fontId="20" fillId="3" borderId="12" xfId="0" applyFont="1" applyFill="1" applyBorder="1" applyAlignment="1" applyProtection="1">
      <alignment horizontal="left" vertical="center" shrinkToFit="1"/>
      <protection locked="0"/>
    </xf>
    <xf numFmtId="0" fontId="20" fillId="3" borderId="13" xfId="0" applyFont="1" applyFill="1" applyBorder="1" applyAlignment="1" applyProtection="1">
      <alignment horizontal="left" vertical="center" shrinkToFit="1"/>
      <protection locked="0"/>
    </xf>
    <xf numFmtId="0" fontId="20" fillId="3" borderId="14" xfId="0" applyFont="1" applyFill="1" applyBorder="1" applyAlignment="1" applyProtection="1">
      <alignment horizontal="left" vertical="center" shrinkToFit="1"/>
      <protection locked="0"/>
    </xf>
    <xf numFmtId="0" fontId="68" fillId="2" borderId="0" xfId="0" applyFont="1" applyFill="1" applyBorder="1" applyAlignment="1" applyProtection="1">
      <alignment horizontal="left" vertical="center"/>
    </xf>
    <xf numFmtId="0" fontId="26" fillId="2" borderId="6" xfId="0" applyFont="1" applyFill="1" applyBorder="1" applyAlignment="1" applyProtection="1">
      <alignment horizontal="center" vertical="center"/>
    </xf>
    <xf numFmtId="0" fontId="26" fillId="2" borderId="7"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7" xfId="0" applyFont="1" applyFill="1" applyBorder="1" applyAlignment="1" applyProtection="1">
      <alignment horizontal="center" vertical="center"/>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0" fontId="70" fillId="2" borderId="0" xfId="0" applyFont="1" applyFill="1" applyBorder="1" applyAlignment="1" applyProtection="1">
      <alignment horizontal="left" vertical="center"/>
    </xf>
    <xf numFmtId="0" fontId="26" fillId="2" borderId="15"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30" fillId="2" borderId="26" xfId="0" applyFont="1" applyFill="1" applyBorder="1" applyAlignment="1" applyProtection="1">
      <alignment horizontal="center" vertical="center" shrinkToFit="1"/>
    </xf>
    <xf numFmtId="0" fontId="30" fillId="2" borderId="23" xfId="0" applyFont="1" applyFill="1" applyBorder="1" applyAlignment="1" applyProtection="1">
      <alignment horizontal="center" vertical="center" shrinkToFit="1"/>
    </xf>
    <xf numFmtId="0" fontId="30" fillId="2" borderId="24" xfId="0" applyFont="1" applyFill="1" applyBorder="1" applyAlignment="1" applyProtection="1">
      <alignment horizontal="center" vertical="center" shrinkToFit="1"/>
    </xf>
    <xf numFmtId="0" fontId="30" fillId="2" borderId="22" xfId="0" applyFont="1" applyFill="1" applyBorder="1" applyAlignment="1" applyProtection="1">
      <alignment horizontal="center" vertical="center" shrinkToFit="1"/>
    </xf>
    <xf numFmtId="176" fontId="26" fillId="3" borderId="18" xfId="0" applyNumberFormat="1" applyFont="1" applyFill="1" applyBorder="1" applyAlignment="1" applyProtection="1">
      <alignment horizontal="center" vertical="center" shrinkToFit="1"/>
      <protection locked="0"/>
    </xf>
    <xf numFmtId="176" fontId="26" fillId="3" borderId="7" xfId="0" applyNumberFormat="1" applyFont="1" applyFill="1" applyBorder="1" applyAlignment="1" applyProtection="1">
      <alignment horizontal="center" vertical="center" shrinkToFit="1"/>
      <protection locked="0"/>
    </xf>
    <xf numFmtId="176" fontId="26" fillId="3" borderId="8" xfId="0" applyNumberFormat="1" applyFont="1" applyFill="1" applyBorder="1" applyAlignment="1" applyProtection="1">
      <alignment horizontal="center" vertical="center" shrinkToFit="1"/>
      <protection locked="0"/>
    </xf>
    <xf numFmtId="0" fontId="25" fillId="2" borderId="9" xfId="0" applyFont="1" applyFill="1" applyBorder="1" applyAlignment="1" applyProtection="1">
      <alignment horizontal="center" vertical="center" wrapText="1" shrinkToFit="1"/>
    </xf>
    <xf numFmtId="0" fontId="25" fillId="2" borderId="0" xfId="0" applyFont="1" applyFill="1" applyBorder="1" applyAlignment="1" applyProtection="1">
      <alignment horizontal="center" vertical="center" wrapText="1" shrinkToFit="1"/>
    </xf>
    <xf numFmtId="0" fontId="20" fillId="2" borderId="7" xfId="0" applyFont="1" applyFill="1" applyBorder="1" applyAlignment="1" applyProtection="1">
      <alignment horizontal="center" vertical="center" shrinkToFit="1"/>
    </xf>
    <xf numFmtId="0" fontId="20" fillId="3" borderId="18" xfId="0" applyFont="1" applyFill="1" applyBorder="1" applyAlignment="1" applyProtection="1">
      <alignment horizontal="center" vertical="center" shrinkToFit="1"/>
      <protection locked="0"/>
    </xf>
    <xf numFmtId="0" fontId="20" fillId="3" borderId="7"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shrinkToFit="1"/>
      <protection locked="0"/>
    </xf>
    <xf numFmtId="176" fontId="26" fillId="3" borderId="20" xfId="0" applyNumberFormat="1" applyFont="1" applyFill="1" applyBorder="1" applyAlignment="1" applyProtection="1">
      <alignment horizontal="center" vertical="center" shrinkToFit="1"/>
      <protection locked="0"/>
    </xf>
    <xf numFmtId="176" fontId="26" fillId="3" borderId="15" xfId="0" applyNumberFormat="1" applyFont="1" applyFill="1" applyBorder="1" applyAlignment="1" applyProtection="1">
      <alignment horizontal="center" vertical="center" shrinkToFit="1"/>
      <protection locked="0"/>
    </xf>
    <xf numFmtId="0" fontId="76" fillId="2" borderId="0" xfId="0" applyFont="1" applyFill="1" applyBorder="1" applyAlignment="1" applyProtection="1">
      <alignment horizontal="left" vertical="center"/>
    </xf>
    <xf numFmtId="0" fontId="20" fillId="3" borderId="17" xfId="0" applyFont="1" applyFill="1" applyBorder="1" applyAlignment="1" applyProtection="1">
      <alignment horizontal="center" vertical="center" shrinkToFit="1"/>
      <protection locked="0"/>
    </xf>
    <xf numFmtId="0" fontId="20" fillId="3" borderId="11"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left" vertical="center" shrinkToFit="1"/>
      <protection locked="0"/>
    </xf>
    <xf numFmtId="0" fontId="20" fillId="3" borderId="11" xfId="0" applyFont="1" applyFill="1" applyBorder="1" applyAlignment="1" applyProtection="1">
      <alignment horizontal="left" vertical="center" shrinkToFit="1"/>
      <protection locked="0"/>
    </xf>
    <xf numFmtId="0" fontId="20" fillId="2" borderId="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xf>
    <xf numFmtId="0" fontId="25" fillId="2" borderId="10" xfId="0" applyFont="1" applyFill="1" applyBorder="1" applyAlignment="1" applyProtection="1">
      <alignment horizontal="left" vertical="center" shrinkToFit="1"/>
    </xf>
    <xf numFmtId="0" fontId="25" fillId="2" borderId="16" xfId="0" applyFont="1" applyFill="1" applyBorder="1" applyAlignment="1" applyProtection="1">
      <alignment horizontal="left" vertical="center" shrinkToFit="1"/>
    </xf>
    <xf numFmtId="0" fontId="25" fillId="2" borderId="9" xfId="0" applyFont="1" applyFill="1" applyBorder="1" applyAlignment="1" applyProtection="1">
      <alignment horizontal="left" vertical="center" shrinkToFit="1"/>
    </xf>
    <xf numFmtId="0" fontId="36" fillId="2" borderId="35" xfId="0" applyFont="1" applyFill="1" applyBorder="1" applyAlignment="1" applyProtection="1">
      <alignment horizontal="left" vertical="center" shrinkToFit="1"/>
    </xf>
    <xf numFmtId="0" fontId="36" fillId="2" borderId="36" xfId="0" applyFont="1" applyFill="1" applyBorder="1" applyAlignment="1" applyProtection="1">
      <alignment horizontal="left" vertical="center" shrinkToFit="1"/>
    </xf>
    <xf numFmtId="0" fontId="37" fillId="2" borderId="11" xfId="0" applyFont="1" applyFill="1" applyBorder="1" applyAlignment="1" applyProtection="1">
      <alignment horizontal="left" vertical="center" wrapText="1"/>
    </xf>
    <xf numFmtId="0" fontId="20" fillId="3" borderId="35" xfId="0" applyFont="1" applyFill="1" applyBorder="1" applyAlignment="1" applyProtection="1">
      <alignment horizontal="center" vertical="center" shrinkToFit="1"/>
      <protection locked="0"/>
    </xf>
    <xf numFmtId="0" fontId="20" fillId="3" borderId="39" xfId="0" applyFont="1" applyFill="1" applyBorder="1" applyAlignment="1" applyProtection="1">
      <alignment horizontal="center" vertical="center" shrinkToFit="1"/>
      <protection locked="0"/>
    </xf>
    <xf numFmtId="0" fontId="26" fillId="2" borderId="38" xfId="0" applyFont="1" applyFill="1" applyBorder="1" applyAlignment="1" applyProtection="1">
      <alignment horizontal="center" vertical="center" shrinkToFit="1"/>
    </xf>
    <xf numFmtId="0" fontId="26" fillId="2" borderId="40" xfId="0" applyFont="1" applyFill="1" applyBorder="1" applyAlignment="1" applyProtection="1">
      <alignment horizontal="center" vertical="center" shrinkToFit="1"/>
    </xf>
    <xf numFmtId="0" fontId="35" fillId="3" borderId="29" xfId="0" applyFont="1" applyFill="1" applyBorder="1" applyAlignment="1" applyProtection="1">
      <alignment horizontal="left" vertical="center" wrapText="1" shrinkToFit="1"/>
      <protection locked="0"/>
    </xf>
    <xf numFmtId="0" fontId="35" fillId="3" borderId="38" xfId="0" applyFont="1" applyFill="1" applyBorder="1" applyAlignment="1" applyProtection="1">
      <alignment horizontal="left" vertical="center" wrapText="1" shrinkToFit="1"/>
      <protection locked="0"/>
    </xf>
    <xf numFmtId="0" fontId="43" fillId="2" borderId="11" xfId="0" applyFont="1" applyFill="1" applyBorder="1" applyAlignment="1" applyProtection="1">
      <alignment horizontal="center" vertical="center" wrapText="1"/>
    </xf>
    <xf numFmtId="0" fontId="43" fillId="2" borderId="6"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shrinkToFit="1"/>
    </xf>
    <xf numFmtId="0" fontId="26" fillId="2" borderId="6" xfId="0" applyFont="1" applyFill="1" applyBorder="1" applyAlignment="1" applyProtection="1">
      <alignment horizontal="center" vertical="center" shrinkToFit="1"/>
    </xf>
    <xf numFmtId="38" fontId="20" fillId="2" borderId="11" xfId="1" applyFont="1" applyFill="1" applyBorder="1" applyAlignment="1" applyProtection="1">
      <alignment horizontal="right" vertical="center" shrinkToFit="1"/>
    </xf>
    <xf numFmtId="0" fontId="25" fillId="2" borderId="4" xfId="0" applyFont="1" applyFill="1" applyBorder="1" applyAlignment="1" applyProtection="1">
      <alignment horizontal="left" vertical="center" shrinkToFit="1"/>
    </xf>
    <xf numFmtId="0" fontId="25" fillId="2" borderId="5" xfId="0" applyFont="1" applyFill="1" applyBorder="1" applyAlignment="1" applyProtection="1">
      <alignment horizontal="left" vertical="center" shrinkToFit="1"/>
    </xf>
    <xf numFmtId="0" fontId="25" fillId="2" borderId="0" xfId="0" applyFont="1" applyFill="1" applyBorder="1" applyAlignment="1" applyProtection="1">
      <alignment horizontal="left" vertical="center"/>
    </xf>
    <xf numFmtId="0" fontId="41" fillId="2" borderId="5" xfId="0" applyFont="1" applyFill="1" applyBorder="1" applyAlignment="1" applyProtection="1">
      <alignment horizontal="left" vertical="center"/>
    </xf>
    <xf numFmtId="0" fontId="25" fillId="2" borderId="0" xfId="0" applyFont="1" applyFill="1" applyBorder="1" applyAlignment="1" applyProtection="1">
      <alignment horizontal="left" vertical="center" shrinkToFit="1"/>
    </xf>
    <xf numFmtId="0" fontId="43" fillId="2" borderId="11" xfId="0" applyFont="1" applyFill="1" applyBorder="1" applyAlignment="1" applyProtection="1">
      <alignment horizontal="center" vertical="center" wrapText="1" shrinkToFit="1"/>
    </xf>
    <xf numFmtId="0" fontId="43" fillId="2" borderId="6" xfId="0" applyFont="1" applyFill="1" applyBorder="1" applyAlignment="1" applyProtection="1">
      <alignment horizontal="center" vertical="center" wrapText="1" shrinkToFit="1"/>
    </xf>
    <xf numFmtId="0" fontId="25" fillId="2" borderId="2" xfId="0" applyFont="1" applyFill="1" applyBorder="1" applyAlignment="1" applyProtection="1">
      <alignment horizontal="left" vertical="center" shrinkToFit="1"/>
    </xf>
    <xf numFmtId="0" fontId="25" fillId="2" borderId="0" xfId="0" applyFont="1" applyFill="1" applyBorder="1" applyAlignment="1" applyProtection="1">
      <alignment horizontal="left" vertical="center" wrapText="1"/>
    </xf>
    <xf numFmtId="0" fontId="50" fillId="2" borderId="0" xfId="0" applyFont="1" applyFill="1" applyBorder="1" applyAlignment="1" applyProtection="1">
      <alignment horizontal="left" vertical="center"/>
    </xf>
    <xf numFmtId="49" fontId="47" fillId="2" borderId="11" xfId="2" applyNumberFormat="1" applyFont="1" applyFill="1" applyBorder="1" applyAlignment="1" applyProtection="1">
      <alignment horizontal="left" vertical="center" shrinkToFit="1"/>
    </xf>
    <xf numFmtId="49" fontId="47" fillId="2" borderId="11" xfId="0" applyNumberFormat="1" applyFont="1" applyFill="1" applyBorder="1" applyAlignment="1" applyProtection="1">
      <alignment horizontal="left" vertical="center" shrinkToFit="1"/>
    </xf>
    <xf numFmtId="0" fontId="43" fillId="2" borderId="11" xfId="0" applyFont="1" applyFill="1" applyBorder="1" applyAlignment="1" applyProtection="1">
      <alignment horizontal="center" vertical="center" shrinkToFit="1"/>
    </xf>
    <xf numFmtId="0" fontId="43" fillId="2" borderId="6" xfId="0" applyFont="1" applyFill="1" applyBorder="1" applyAlignment="1" applyProtection="1">
      <alignment horizontal="center" vertical="center" shrinkToFit="1"/>
    </xf>
    <xf numFmtId="49" fontId="20" fillId="3" borderId="17" xfId="0" applyNumberFormat="1" applyFont="1" applyFill="1" applyBorder="1" applyAlignment="1" applyProtection="1">
      <alignment horizontal="left" vertical="center" shrinkToFit="1"/>
      <protection locked="0"/>
    </xf>
    <xf numFmtId="49" fontId="20" fillId="3" borderId="11" xfId="0" applyNumberFormat="1" applyFont="1" applyFill="1" applyBorder="1" applyAlignment="1" applyProtection="1">
      <alignment horizontal="left" vertical="center" shrinkToFit="1"/>
      <protection locked="0"/>
    </xf>
    <xf numFmtId="0" fontId="20" fillId="2" borderId="11" xfId="0" applyFont="1" applyFill="1" applyBorder="1" applyAlignment="1" applyProtection="1">
      <alignment horizontal="center" vertical="center"/>
    </xf>
    <xf numFmtId="0" fontId="47" fillId="2" borderId="11" xfId="0" applyFont="1" applyFill="1" applyBorder="1" applyAlignment="1" applyProtection="1">
      <alignment horizontal="left" vertical="center" shrinkToFit="1"/>
    </xf>
    <xf numFmtId="0" fontId="41"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shrinkToFit="1"/>
    </xf>
    <xf numFmtId="0" fontId="39"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4" fillId="2" borderId="0" xfId="0" applyFont="1" applyFill="1" applyBorder="1" applyAlignment="1" applyProtection="1">
      <alignment horizontal="center" vertical="center"/>
    </xf>
    <xf numFmtId="0" fontId="43" fillId="2" borderId="15" xfId="0" applyFont="1" applyFill="1" applyBorder="1" applyAlignment="1" applyProtection="1">
      <alignment horizontal="center" vertical="center" wrapText="1" shrinkToFit="1"/>
    </xf>
    <xf numFmtId="0" fontId="43" fillId="2" borderId="15" xfId="0" applyFont="1" applyFill="1" applyBorder="1" applyAlignment="1" applyProtection="1">
      <alignment horizontal="center" vertical="center" shrinkToFit="1"/>
    </xf>
    <xf numFmtId="0" fontId="7" fillId="3" borderId="19" xfId="0" applyFont="1" applyFill="1" applyBorder="1" applyAlignment="1" applyProtection="1">
      <alignment horizontal="center" vertical="center" shrinkToFit="1"/>
      <protection locked="0"/>
    </xf>
    <xf numFmtId="0" fontId="25" fillId="2" borderId="3" xfId="0" applyFont="1" applyFill="1" applyBorder="1" applyAlignment="1" applyProtection="1">
      <alignment horizontal="left" vertical="center" shrinkToFit="1"/>
    </xf>
    <xf numFmtId="0" fontId="25" fillId="2" borderId="15" xfId="0" applyFont="1" applyFill="1" applyBorder="1" applyAlignment="1" applyProtection="1">
      <alignment horizontal="left" vertical="center" shrinkToFit="1"/>
    </xf>
    <xf numFmtId="38" fontId="41" fillId="2" borderId="0" xfId="1" applyFont="1" applyFill="1" applyBorder="1" applyAlignment="1" applyProtection="1">
      <alignment horizontal="center" vertical="center" shrinkToFit="1"/>
    </xf>
    <xf numFmtId="0" fontId="25" fillId="2" borderId="1" xfId="0" applyFont="1" applyFill="1" applyBorder="1" applyAlignment="1" applyProtection="1">
      <alignment horizontal="left" vertical="center" shrinkToFit="1"/>
    </xf>
    <xf numFmtId="0" fontId="26" fillId="2" borderId="17" xfId="0" applyFont="1" applyFill="1" applyBorder="1" applyAlignment="1" applyProtection="1">
      <alignment horizontal="center" vertical="center"/>
    </xf>
    <xf numFmtId="0" fontId="26" fillId="2" borderId="11" xfId="0" applyFont="1" applyFill="1" applyBorder="1" applyAlignment="1" applyProtection="1">
      <alignment horizontal="center" vertical="center"/>
    </xf>
    <xf numFmtId="0" fontId="53" fillId="3" borderId="6" xfId="0" applyFont="1" applyFill="1" applyBorder="1" applyAlignment="1" applyProtection="1">
      <alignment horizontal="center" vertical="center" wrapText="1" shrinkToFit="1"/>
      <protection locked="0"/>
    </xf>
    <xf numFmtId="0" fontId="20" fillId="3" borderId="7" xfId="0" applyFont="1" applyFill="1" applyBorder="1" applyAlignment="1" applyProtection="1">
      <alignment horizontal="center" vertical="center" wrapText="1" shrinkToFit="1"/>
      <protection locked="0"/>
    </xf>
    <xf numFmtId="0" fontId="20" fillId="3" borderId="8" xfId="0" applyFont="1" applyFill="1" applyBorder="1" applyAlignment="1" applyProtection="1">
      <alignment horizontal="center" vertical="center" wrapText="1" shrinkToFit="1"/>
      <protection locked="0"/>
    </xf>
    <xf numFmtId="176" fontId="20" fillId="3" borderId="18" xfId="0" applyNumberFormat="1" applyFont="1" applyFill="1" applyBorder="1" applyAlignment="1" applyProtection="1">
      <alignment horizontal="center" vertical="center" shrinkToFit="1"/>
      <protection locked="0"/>
    </xf>
    <xf numFmtId="176" fontId="20" fillId="3" borderId="7" xfId="0" applyNumberFormat="1" applyFont="1" applyFill="1" applyBorder="1" applyAlignment="1" applyProtection="1">
      <alignment horizontal="center" vertical="center" shrinkToFit="1"/>
      <protection locked="0"/>
    </xf>
    <xf numFmtId="176" fontId="20" fillId="3" borderId="8" xfId="0" applyNumberFormat="1" applyFont="1" applyFill="1" applyBorder="1" applyAlignment="1" applyProtection="1">
      <alignment horizontal="center" vertical="center" shrinkToFit="1"/>
      <protection locked="0"/>
    </xf>
    <xf numFmtId="49" fontId="20" fillId="3" borderId="11" xfId="0" applyNumberFormat="1" applyFont="1" applyFill="1" applyBorder="1" applyAlignment="1" applyProtection="1">
      <alignment horizontal="center" vertical="center" shrinkToFit="1"/>
      <protection locked="0"/>
    </xf>
    <xf numFmtId="49" fontId="20" fillId="3" borderId="6" xfId="0" applyNumberFormat="1" applyFont="1" applyFill="1" applyBorder="1" applyAlignment="1" applyProtection="1">
      <alignment horizontal="center" vertical="center" shrinkToFit="1"/>
      <protection locked="0"/>
    </xf>
    <xf numFmtId="0" fontId="20" fillId="3" borderId="21"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xf>
    <xf numFmtId="38" fontId="20" fillId="3" borderId="17" xfId="1" applyFont="1" applyFill="1" applyBorder="1" applyAlignment="1" applyProtection="1">
      <alignment horizontal="center" vertical="center" shrinkToFit="1"/>
      <protection locked="0"/>
    </xf>
    <xf numFmtId="38" fontId="20" fillId="3" borderId="11" xfId="1" applyFont="1" applyFill="1" applyBorder="1" applyAlignment="1" applyProtection="1">
      <alignment horizontal="center" vertical="center" shrinkToFit="1"/>
      <protection locked="0"/>
    </xf>
    <xf numFmtId="38" fontId="20" fillId="3" borderId="21" xfId="1"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xf>
    <xf numFmtId="0" fontId="20" fillId="2" borderId="34" xfId="0" applyFont="1" applyFill="1" applyBorder="1" applyAlignment="1" applyProtection="1">
      <alignment horizontal="center" vertical="center"/>
    </xf>
    <xf numFmtId="0" fontId="20" fillId="2" borderId="35" xfId="0" applyFont="1" applyFill="1" applyBorder="1" applyAlignment="1" applyProtection="1">
      <alignment horizontal="center" vertical="center"/>
    </xf>
    <xf numFmtId="38" fontId="36" fillId="2" borderId="35" xfId="1" applyFont="1" applyFill="1" applyBorder="1" applyAlignment="1" applyProtection="1">
      <alignment horizontal="right" vertical="center" shrinkToFit="1"/>
    </xf>
    <xf numFmtId="0" fontId="33" fillId="0" borderId="10" xfId="0" applyFont="1" applyFill="1" applyBorder="1" applyAlignment="1" applyProtection="1">
      <alignment horizontal="left" vertical="center" shrinkToFit="1"/>
    </xf>
    <xf numFmtId="0" fontId="33" fillId="0" borderId="16" xfId="0" applyFont="1" applyFill="1" applyBorder="1" applyAlignment="1" applyProtection="1">
      <alignment horizontal="left" vertical="center" shrinkToFit="1"/>
    </xf>
    <xf numFmtId="0" fontId="33" fillId="0" borderId="9" xfId="0" applyFont="1" applyFill="1" applyBorder="1" applyAlignment="1" applyProtection="1">
      <alignment horizontal="left" vertical="center" shrinkToFit="1"/>
    </xf>
    <xf numFmtId="0" fontId="53" fillId="3" borderId="17" xfId="0" applyFont="1" applyFill="1" applyBorder="1" applyAlignment="1" applyProtection="1">
      <alignment horizontal="left" vertical="center" shrinkToFit="1"/>
      <protection locked="0"/>
    </xf>
    <xf numFmtId="0" fontId="32" fillId="2" borderId="11" xfId="0" applyFont="1" applyFill="1" applyBorder="1" applyAlignment="1" applyProtection="1">
      <alignment horizontal="center" vertical="center"/>
    </xf>
    <xf numFmtId="0" fontId="35" fillId="2" borderId="11" xfId="0" applyFont="1" applyFill="1" applyBorder="1" applyAlignment="1" applyProtection="1">
      <alignment horizontal="center" vertical="center" wrapText="1" shrinkToFit="1"/>
    </xf>
    <xf numFmtId="0" fontId="35" fillId="2" borderId="6" xfId="0" applyFont="1" applyFill="1" applyBorder="1" applyAlignment="1" applyProtection="1">
      <alignment horizontal="center" vertical="center" wrapText="1" shrinkToFit="1"/>
    </xf>
    <xf numFmtId="0" fontId="26" fillId="2" borderId="34" xfId="0" applyFont="1" applyFill="1" applyBorder="1" applyAlignment="1" applyProtection="1">
      <alignment horizontal="center" vertical="center" shrinkToFit="1"/>
    </xf>
    <xf numFmtId="0" fontId="26" fillId="2" borderId="35" xfId="0" applyFont="1" applyFill="1" applyBorder="1" applyAlignment="1" applyProtection="1">
      <alignment horizontal="center" vertical="center" shrinkToFit="1"/>
    </xf>
    <xf numFmtId="0" fontId="20" fillId="2" borderId="0" xfId="0" applyFont="1" applyFill="1" applyBorder="1" applyAlignment="1" applyProtection="1">
      <alignment horizontal="left" vertical="center"/>
    </xf>
    <xf numFmtId="0" fontId="25" fillId="2" borderId="0" xfId="0" applyNumberFormat="1" applyFont="1" applyFill="1" applyBorder="1" applyAlignment="1" applyProtection="1">
      <alignment horizontal="left" vertical="center" wrapText="1" shrinkToFit="1"/>
    </xf>
    <xf numFmtId="0" fontId="26" fillId="2" borderId="11" xfId="0" applyFont="1" applyFill="1" applyBorder="1" applyAlignment="1" applyProtection="1">
      <alignment horizontal="center" vertical="center" textRotation="255" wrapText="1"/>
    </xf>
    <xf numFmtId="0" fontId="26" fillId="2" borderId="1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shrinkToFit="1"/>
    </xf>
    <xf numFmtId="0" fontId="20" fillId="2" borderId="11" xfId="0" applyFont="1" applyFill="1" applyBorder="1" applyAlignment="1" applyProtection="1">
      <alignment horizontal="left" vertical="center" shrinkToFit="1"/>
    </xf>
    <xf numFmtId="0" fontId="23" fillId="2" borderId="11"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xf>
    <xf numFmtId="49" fontId="26" fillId="3" borderId="17" xfId="0" applyNumberFormat="1" applyFont="1" applyFill="1" applyBorder="1" applyAlignment="1" applyProtection="1">
      <alignment horizontal="center" vertical="center"/>
      <protection locked="0"/>
    </xf>
    <xf numFmtId="49" fontId="26" fillId="3" borderId="11" xfId="0" applyNumberFormat="1" applyFont="1" applyFill="1" applyBorder="1" applyAlignment="1" applyProtection="1">
      <alignment horizontal="center" vertical="center"/>
      <protection locked="0"/>
    </xf>
    <xf numFmtId="49" fontId="26" fillId="3" borderId="21" xfId="0" applyNumberFormat="1" applyFont="1" applyFill="1" applyBorder="1" applyAlignment="1" applyProtection="1">
      <alignment horizontal="center" vertical="center"/>
      <protection locked="0"/>
    </xf>
    <xf numFmtId="49" fontId="26" fillId="2" borderId="8" xfId="0" applyNumberFormat="1" applyFont="1" applyFill="1" applyBorder="1" applyAlignment="1" applyProtection="1">
      <alignment horizontal="center" vertical="center" shrinkToFit="1"/>
    </xf>
    <xf numFmtId="49" fontId="26" fillId="2" borderId="11" xfId="0" applyNumberFormat="1" applyFont="1" applyFill="1" applyBorder="1" applyAlignment="1" applyProtection="1">
      <alignment horizontal="center" vertical="center" shrinkToFit="1"/>
    </xf>
    <xf numFmtId="0" fontId="20" fillId="3" borderId="17" xfId="0" applyFont="1" applyFill="1" applyBorder="1" applyAlignment="1" applyProtection="1">
      <alignment horizontal="left" vertical="center" wrapText="1"/>
      <protection locked="0"/>
    </xf>
    <xf numFmtId="0" fontId="20" fillId="3" borderId="11"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center" vertical="center" wrapText="1" shrinkToFit="1"/>
    </xf>
    <xf numFmtId="0" fontId="23" fillId="2" borderId="11" xfId="0" applyFont="1" applyFill="1" applyBorder="1" applyAlignment="1" applyProtection="1">
      <alignment horizontal="center" vertical="center" shrinkToFit="1"/>
    </xf>
    <xf numFmtId="49" fontId="68" fillId="2" borderId="0" xfId="0" applyNumberFormat="1" applyFont="1" applyFill="1" applyBorder="1" applyAlignment="1" applyProtection="1">
      <alignment horizontal="left" vertical="center"/>
    </xf>
    <xf numFmtId="0" fontId="30" fillId="2" borderId="11" xfId="0" applyFont="1" applyFill="1" applyBorder="1" applyAlignment="1" applyProtection="1">
      <alignment horizontal="center" vertical="center" shrinkToFit="1"/>
    </xf>
    <xf numFmtId="0" fontId="30" fillId="2" borderId="6" xfId="0" applyFont="1" applyFill="1" applyBorder="1" applyAlignment="1" applyProtection="1">
      <alignment horizontal="center" vertical="center" shrinkToFit="1"/>
    </xf>
    <xf numFmtId="0" fontId="25" fillId="2" borderId="10" xfId="0" applyFont="1" applyFill="1" applyBorder="1" applyAlignment="1" applyProtection="1">
      <alignment horizontal="left" vertical="center"/>
    </xf>
    <xf numFmtId="0" fontId="72" fillId="2" borderId="0" xfId="0" applyFont="1" applyFill="1" applyBorder="1" applyAlignment="1" applyProtection="1">
      <alignment horizontal="left" vertical="center"/>
    </xf>
    <xf numFmtId="0" fontId="20" fillId="2" borderId="11" xfId="0" applyFont="1" applyFill="1" applyBorder="1" applyAlignment="1" applyProtection="1">
      <alignment horizontal="center" vertical="center" wrapText="1"/>
    </xf>
    <xf numFmtId="0" fontId="37" fillId="2" borderId="11" xfId="0" applyFont="1" applyFill="1" applyBorder="1" applyAlignment="1" applyProtection="1">
      <alignment horizontal="center" vertical="center" shrinkToFit="1"/>
    </xf>
    <xf numFmtId="0" fontId="3" fillId="3" borderId="17"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shrinkToFit="1"/>
    </xf>
    <xf numFmtId="0" fontId="26" fillId="4" borderId="0" xfId="0" applyFont="1" applyFill="1" applyBorder="1" applyAlignment="1" applyProtection="1">
      <alignment horizontal="center" vertical="center" wrapText="1"/>
    </xf>
    <xf numFmtId="0" fontId="26" fillId="4" borderId="0" xfId="0" applyFont="1" applyFill="1" applyBorder="1" applyAlignment="1" applyProtection="1">
      <alignment horizontal="center" vertical="center"/>
    </xf>
    <xf numFmtId="0" fontId="55" fillId="0" borderId="7" xfId="0" applyFont="1" applyBorder="1" applyAlignment="1">
      <alignment horizontal="center" vertical="center"/>
    </xf>
    <xf numFmtId="0" fontId="55" fillId="0" borderId="8" xfId="0" applyFont="1" applyBorder="1" applyAlignment="1">
      <alignment horizontal="center" vertical="center"/>
    </xf>
    <xf numFmtId="0" fontId="26" fillId="3" borderId="11" xfId="0" applyFont="1" applyFill="1" applyBorder="1" applyAlignment="1" applyProtection="1">
      <alignment horizontal="center" vertical="center"/>
      <protection locked="0"/>
    </xf>
    <xf numFmtId="0" fontId="55" fillId="3" borderId="11" xfId="0" applyFont="1" applyFill="1" applyBorder="1" applyAlignment="1" applyProtection="1">
      <alignment horizontal="center" vertical="center"/>
      <protection locked="0"/>
    </xf>
    <xf numFmtId="0" fontId="16" fillId="4" borderId="6"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176" fontId="20" fillId="3" borderId="17" xfId="0" applyNumberFormat="1" applyFont="1" applyFill="1" applyBorder="1" applyAlignment="1" applyProtection="1">
      <alignment horizontal="center" vertical="center" shrinkToFit="1"/>
      <protection locked="0"/>
    </xf>
    <xf numFmtId="176" fontId="20" fillId="3" borderId="11" xfId="0" applyNumberFormat="1" applyFont="1" applyFill="1" applyBorder="1" applyAlignment="1" applyProtection="1">
      <alignment horizontal="center" vertical="center" shrinkToFit="1"/>
      <protection locked="0"/>
    </xf>
    <xf numFmtId="176" fontId="20" fillId="3" borderId="6" xfId="0" applyNumberFormat="1"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center" vertical="center"/>
      <protection locked="0"/>
    </xf>
    <xf numFmtId="0" fontId="67" fillId="2" borderId="0" xfId="0" applyFont="1" applyFill="1" applyBorder="1" applyAlignment="1" applyProtection="1">
      <alignment horizontal="left" vertical="center"/>
    </xf>
    <xf numFmtId="49" fontId="24" fillId="3" borderId="17" xfId="2" applyNumberFormat="1" applyFont="1" applyFill="1" applyBorder="1" applyAlignment="1" applyProtection="1">
      <alignment horizontal="left" vertical="center" shrinkToFit="1"/>
      <protection locked="0"/>
    </xf>
    <xf numFmtId="0" fontId="22" fillId="2" borderId="11" xfId="0" applyFont="1" applyFill="1" applyBorder="1" applyAlignment="1" applyProtection="1">
      <alignment horizontal="center" vertical="center" wrapText="1" shrinkToFit="1"/>
    </xf>
    <xf numFmtId="0" fontId="22" fillId="2" borderId="11"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38" fontId="26" fillId="3" borderId="11" xfId="1" applyFont="1" applyFill="1" applyBorder="1" applyAlignment="1" applyProtection="1">
      <alignment horizontal="center" vertical="center" shrinkToFit="1"/>
      <protection locked="0"/>
    </xf>
    <xf numFmtId="38" fontId="26" fillId="3" borderId="6" xfId="1" applyFont="1" applyFill="1" applyBorder="1" applyAlignment="1" applyProtection="1">
      <alignment horizontal="center" vertical="center" shrinkToFit="1"/>
      <protection locked="0"/>
    </xf>
    <xf numFmtId="0" fontId="60" fillId="2" borderId="10" xfId="0" applyFont="1" applyFill="1" applyBorder="1" applyAlignment="1" applyProtection="1">
      <alignment horizontal="left" vertical="center"/>
    </xf>
    <xf numFmtId="0" fontId="60" fillId="2" borderId="16" xfId="0" applyFont="1" applyFill="1" applyBorder="1" applyAlignment="1" applyProtection="1">
      <alignment horizontal="left" vertical="center"/>
    </xf>
    <xf numFmtId="0" fontId="60" fillId="2" borderId="9" xfId="0" applyFont="1" applyFill="1" applyBorder="1" applyAlignment="1" applyProtection="1">
      <alignment horizontal="left" vertical="center"/>
    </xf>
    <xf numFmtId="0" fontId="60" fillId="2" borderId="0" xfId="0" applyFont="1" applyFill="1" applyBorder="1" applyAlignment="1" applyProtection="1">
      <alignment horizontal="left" vertical="center"/>
    </xf>
    <xf numFmtId="58" fontId="20" fillId="2" borderId="11" xfId="0" applyNumberFormat="1" applyFont="1" applyFill="1" applyBorder="1" applyAlignment="1" applyProtection="1">
      <alignment horizontal="center" vertical="center" shrinkToFit="1"/>
    </xf>
    <xf numFmtId="0" fontId="26" fillId="2" borderId="15" xfId="0" applyFont="1" applyFill="1" applyBorder="1" applyAlignment="1" applyProtection="1">
      <alignment horizontal="center" vertical="center" wrapText="1" shrinkToFit="1"/>
    </xf>
    <xf numFmtId="0" fontId="43" fillId="2" borderId="11" xfId="0" applyFont="1" applyFill="1" applyBorder="1" applyAlignment="1" applyProtection="1">
      <alignment horizontal="center" vertical="center"/>
    </xf>
    <xf numFmtId="0" fontId="43" fillId="2" borderId="6" xfId="0" applyFont="1" applyFill="1" applyBorder="1" applyAlignment="1" applyProtection="1">
      <alignment horizontal="center" vertical="center"/>
    </xf>
    <xf numFmtId="0" fontId="20" fillId="3" borderId="11" xfId="0" applyNumberFormat="1" applyFont="1" applyFill="1" applyBorder="1" applyAlignment="1" applyProtection="1">
      <alignment horizontal="center" vertical="center" shrinkToFit="1"/>
      <protection locked="0"/>
    </xf>
    <xf numFmtId="49" fontId="20" fillId="3" borderId="17" xfId="0" applyNumberFormat="1" applyFont="1" applyFill="1" applyBorder="1" applyAlignment="1" applyProtection="1">
      <alignment horizontal="center" vertical="center" shrinkToFit="1"/>
      <protection locked="0"/>
    </xf>
    <xf numFmtId="49" fontId="20" fillId="0" borderId="28" xfId="0" applyNumberFormat="1" applyFont="1" applyFill="1" applyBorder="1" applyAlignment="1" applyProtection="1">
      <alignment horizontal="center" vertical="center" shrinkToFit="1"/>
      <protection locked="0"/>
    </xf>
    <xf numFmtId="49" fontId="20" fillId="0" borderId="29" xfId="0" applyNumberFormat="1"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left" vertical="center" wrapText="1"/>
    </xf>
    <xf numFmtId="49" fontId="43" fillId="2" borderId="11" xfId="0" applyNumberFormat="1" applyFont="1" applyFill="1" applyBorder="1" applyAlignment="1" applyProtection="1">
      <alignment horizontal="center" vertical="center" wrapText="1"/>
    </xf>
    <xf numFmtId="49" fontId="43" fillId="2" borderId="11" xfId="0" applyNumberFormat="1" applyFont="1" applyFill="1" applyBorder="1" applyAlignment="1" applyProtection="1">
      <alignment horizontal="center" vertical="center"/>
    </xf>
    <xf numFmtId="49" fontId="43" fillId="2" borderId="6" xfId="0" applyNumberFormat="1" applyFont="1" applyFill="1" applyBorder="1" applyAlignment="1" applyProtection="1">
      <alignment horizontal="center" vertical="center"/>
    </xf>
    <xf numFmtId="0" fontId="74" fillId="2" borderId="0" xfId="0" applyFont="1" applyFill="1" applyBorder="1" applyAlignment="1" applyProtection="1">
      <alignment horizontal="left" vertical="center"/>
    </xf>
    <xf numFmtId="0" fontId="58" fillId="2" borderId="0" xfId="0" applyFont="1" applyFill="1" applyBorder="1" applyAlignment="1" applyProtection="1">
      <alignment horizontal="left" vertical="center"/>
    </xf>
    <xf numFmtId="49" fontId="20" fillId="3" borderId="21" xfId="0" applyNumberFormat="1" applyFont="1" applyFill="1" applyBorder="1" applyAlignment="1" applyProtection="1">
      <alignment horizontal="center" vertical="center" shrinkToFit="1"/>
      <protection locked="0"/>
    </xf>
    <xf numFmtId="58" fontId="20" fillId="3" borderId="17" xfId="0" applyNumberFormat="1" applyFont="1" applyFill="1" applyBorder="1" applyAlignment="1" applyProtection="1">
      <alignment horizontal="center" vertical="center" shrinkToFit="1"/>
      <protection locked="0"/>
    </xf>
    <xf numFmtId="58" fontId="20" fillId="3" borderId="11" xfId="0" applyNumberFormat="1" applyFont="1" applyFill="1" applyBorder="1" applyAlignment="1" applyProtection="1">
      <alignment horizontal="center" vertical="center" shrinkToFit="1"/>
      <protection locked="0"/>
    </xf>
    <xf numFmtId="58" fontId="20" fillId="3" borderId="21" xfId="0" applyNumberFormat="1" applyFont="1" applyFill="1" applyBorder="1" applyAlignment="1" applyProtection="1">
      <alignment horizontal="center" vertical="center" shrinkToFit="1"/>
      <protection locked="0"/>
    </xf>
    <xf numFmtId="0" fontId="20" fillId="3" borderId="17" xfId="0" applyFont="1" applyFill="1" applyBorder="1" applyAlignment="1" applyProtection="1">
      <alignment horizontal="left" vertical="center" wrapText="1" shrinkToFit="1"/>
      <protection locked="0"/>
    </xf>
    <xf numFmtId="0" fontId="20" fillId="3" borderId="11" xfId="0" applyFont="1" applyFill="1" applyBorder="1" applyAlignment="1" applyProtection="1">
      <alignment horizontal="left" vertical="center" wrapText="1" shrinkToFit="1"/>
      <protection locked="0"/>
    </xf>
    <xf numFmtId="0" fontId="25" fillId="2" borderId="5" xfId="0" applyFont="1" applyFill="1" applyBorder="1" applyAlignment="1" applyProtection="1">
      <alignment horizontal="left" vertical="center"/>
    </xf>
    <xf numFmtId="0" fontId="25" fillId="2" borderId="2" xfId="0" applyFont="1" applyFill="1" applyBorder="1" applyAlignment="1" applyProtection="1">
      <alignment horizontal="left" vertical="center"/>
    </xf>
    <xf numFmtId="49" fontId="26" fillId="2" borderId="8" xfId="0" applyNumberFormat="1" applyFont="1" applyFill="1" applyBorder="1" applyAlignment="1" applyProtection="1">
      <alignment horizontal="center" vertical="center"/>
    </xf>
    <xf numFmtId="49" fontId="26" fillId="2" borderId="6" xfId="0" applyNumberFormat="1" applyFont="1" applyFill="1" applyBorder="1" applyAlignment="1" applyProtection="1">
      <alignment horizontal="center" vertical="center"/>
    </xf>
    <xf numFmtId="0" fontId="20" fillId="2" borderId="11" xfId="0" applyFont="1" applyFill="1" applyBorder="1" applyAlignment="1" applyProtection="1">
      <alignment vertical="center" wrapText="1"/>
    </xf>
    <xf numFmtId="49" fontId="43" fillId="2" borderId="11" xfId="0" applyNumberFormat="1" applyFont="1" applyFill="1" applyBorder="1" applyAlignment="1" applyProtection="1">
      <alignment horizontal="left" vertical="center" wrapText="1" shrinkToFit="1"/>
    </xf>
    <xf numFmtId="49" fontId="43" fillId="2" borderId="6" xfId="0" applyNumberFormat="1" applyFont="1" applyFill="1" applyBorder="1" applyAlignment="1" applyProtection="1">
      <alignment horizontal="left" vertical="center" wrapText="1" shrinkToFit="1"/>
    </xf>
    <xf numFmtId="0" fontId="26" fillId="3" borderId="17" xfId="0" applyNumberFormat="1" applyFont="1" applyFill="1" applyBorder="1" applyAlignment="1" applyProtection="1">
      <alignment horizontal="center" vertical="center"/>
      <protection locked="0"/>
    </xf>
    <xf numFmtId="49" fontId="26" fillId="2" borderId="11" xfId="0" applyNumberFormat="1" applyFont="1" applyFill="1" applyBorder="1" applyAlignment="1" applyProtection="1">
      <alignment horizontal="center" vertical="center"/>
    </xf>
    <xf numFmtId="0" fontId="26" fillId="3" borderId="17" xfId="0" applyNumberFormat="1" applyFont="1" applyFill="1" applyBorder="1" applyAlignment="1" applyProtection="1">
      <alignment horizontal="center" vertical="center" shrinkToFit="1"/>
      <protection locked="0"/>
    </xf>
    <xf numFmtId="0" fontId="26" fillId="3" borderId="11" xfId="0" applyNumberFormat="1" applyFont="1" applyFill="1" applyBorder="1" applyAlignment="1" applyProtection="1">
      <alignment horizontal="center" vertical="center" shrinkToFit="1"/>
      <protection locked="0"/>
    </xf>
    <xf numFmtId="0" fontId="26" fillId="3" borderId="21" xfId="0" applyNumberFormat="1" applyFont="1" applyFill="1" applyBorder="1" applyAlignment="1" applyProtection="1">
      <alignment horizontal="center" vertical="center" shrinkToFit="1"/>
      <protection locked="0"/>
    </xf>
    <xf numFmtId="0" fontId="41"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35" xfId="0" applyFont="1" applyFill="1" applyBorder="1" applyAlignment="1" applyProtection="1">
      <alignment horizontal="center" vertical="center" wrapText="1"/>
      <protection locked="0"/>
    </xf>
    <xf numFmtId="0" fontId="20" fillId="0" borderId="36" xfId="0" applyFont="1" applyFill="1" applyBorder="1" applyAlignment="1" applyProtection="1">
      <alignment horizontal="center" vertical="center" wrapText="1"/>
      <protection locked="0"/>
    </xf>
    <xf numFmtId="0" fontId="20" fillId="0" borderId="31" xfId="0" applyFont="1" applyFill="1" applyBorder="1" applyAlignment="1">
      <alignment horizontal="center" vertical="center" shrinkToFit="1"/>
    </xf>
    <xf numFmtId="0" fontId="20" fillId="0" borderId="32" xfId="0" applyFont="1" applyFill="1" applyBorder="1" applyAlignment="1">
      <alignment horizontal="center" vertical="center" shrinkToFit="1"/>
    </xf>
    <xf numFmtId="0" fontId="20" fillId="3" borderId="32" xfId="0" applyFont="1" applyFill="1" applyBorder="1" applyAlignment="1" applyProtection="1">
      <alignment horizontal="center" vertical="center" wrapText="1"/>
      <protection locked="0"/>
    </xf>
    <xf numFmtId="0" fontId="20" fillId="3" borderId="33" xfId="0" applyFont="1" applyFill="1" applyBorder="1" applyAlignment="1" applyProtection="1">
      <alignment horizontal="center" vertical="center" wrapText="1"/>
      <protection locked="0"/>
    </xf>
    <xf numFmtId="0" fontId="20" fillId="0" borderId="27"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28" xfId="0" applyFont="1" applyFill="1" applyBorder="1" applyAlignment="1" applyProtection="1">
      <alignment horizontal="right" vertical="center" shrinkToFit="1"/>
      <protection locked="0"/>
    </xf>
    <xf numFmtId="0" fontId="20" fillId="0" borderId="30" xfId="0" applyFont="1" applyFill="1" applyBorder="1" applyAlignment="1">
      <alignment horizontal="center" vertical="center" shrinkToFit="1"/>
    </xf>
    <xf numFmtId="0" fontId="20" fillId="0" borderId="28" xfId="0"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20" fillId="0" borderId="37" xfId="0" applyFont="1" applyFill="1" applyBorder="1" applyAlignment="1">
      <alignment horizontal="center" vertical="center" shrinkToFit="1"/>
    </xf>
    <xf numFmtId="49" fontId="20" fillId="2" borderId="11" xfId="0" applyNumberFormat="1" applyFont="1" applyFill="1" applyBorder="1" applyAlignment="1" applyProtection="1">
      <alignment horizontal="center" vertical="center"/>
    </xf>
    <xf numFmtId="0" fontId="20" fillId="2" borderId="11" xfId="0" applyFont="1" applyFill="1" applyBorder="1" applyAlignment="1" applyProtection="1">
      <alignment horizontal="center" vertical="center" wrapText="1" shrinkToFit="1"/>
    </xf>
    <xf numFmtId="0" fontId="20" fillId="2" borderId="6" xfId="0" applyFont="1" applyFill="1" applyBorder="1" applyAlignment="1" applyProtection="1">
      <alignment horizontal="center" vertical="center" wrapText="1" shrinkToFit="1"/>
    </xf>
    <xf numFmtId="0" fontId="26" fillId="2" borderId="11" xfId="0" applyFont="1" applyFill="1" applyBorder="1" applyAlignment="1" applyProtection="1">
      <alignment vertical="center" wrapText="1"/>
    </xf>
    <xf numFmtId="0" fontId="26" fillId="2" borderId="11" xfId="0" applyFont="1" applyFill="1" applyBorder="1" applyAlignment="1" applyProtection="1">
      <alignment horizontal="center" vertical="center" wrapText="1" shrinkToFit="1"/>
    </xf>
    <xf numFmtId="0" fontId="20" fillId="3" borderId="17" xfId="0" applyFont="1" applyFill="1" applyBorder="1" applyAlignment="1" applyProtection="1">
      <alignment horizontal="left" vertical="center"/>
      <protection locked="0"/>
    </xf>
    <xf numFmtId="0" fontId="20" fillId="3" borderId="11" xfId="0" applyFont="1" applyFill="1" applyBorder="1" applyAlignment="1" applyProtection="1">
      <alignment horizontal="left" vertical="center"/>
      <protection locked="0"/>
    </xf>
    <xf numFmtId="49" fontId="26" fillId="3" borderId="11" xfId="0" applyNumberFormat="1"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xf>
  </cellXfs>
  <cellStyles count="5">
    <cellStyle name="ハイパーリンク" xfId="2" builtinId="8"/>
    <cellStyle name="ハイパーリンク 2" xfId="4"/>
    <cellStyle name="桁区切り" xfId="1" builtinId="6"/>
    <cellStyle name="標準" xfId="0" builtinId="0"/>
    <cellStyle name="標準 2" xfId="3"/>
  </cellStyles>
  <dxfs count="73">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FFFFCC"/>
      <color rgb="FFFFCC99"/>
      <color rgb="FFFFFF99"/>
      <color rgb="FFFFCCFF"/>
      <color rgb="FFC8E7BB"/>
      <color rgb="FFFF66FF"/>
      <color rgb="FF66CCFF"/>
      <color rgb="FF008000"/>
      <color rgb="FFCC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145</xdr:row>
          <xdr:rowOff>276225</xdr:rowOff>
        </xdr:from>
        <xdr:to>
          <xdr:col>46</xdr:col>
          <xdr:colOff>47625</xdr:colOff>
          <xdr:row>148</xdr:row>
          <xdr:rowOff>276225</xdr:rowOff>
        </xdr:to>
        <xdr:grpSp>
          <xdr:nvGrpSpPr>
            <xdr:cNvPr id="2" name="グループ化 1"/>
            <xdr:cNvGrpSpPr/>
          </xdr:nvGrpSpPr>
          <xdr:grpSpPr>
            <a:xfrm>
              <a:off x="662214" y="41270011"/>
              <a:ext cx="4048125" cy="843642"/>
              <a:chOff x="666750" y="41884632"/>
              <a:chExt cx="4238625" cy="857214"/>
            </a:xfrm>
          </xdr:grpSpPr>
          <xdr:sp macro="" textlink="">
            <xdr:nvSpPr>
              <xdr:cNvPr id="1044" name="Check Box 20" hidden="1">
                <a:extLst>
                  <a:ext uri="{63B3BB69-23CF-44E3-9099-C40C66FF867C}">
                    <a14:compatExt spid="_x0000_s1044"/>
                  </a:ext>
                </a:extLst>
              </xdr:cNvPr>
              <xdr:cNvSpPr/>
            </xdr:nvSpPr>
            <xdr:spPr bwMode="auto">
              <a:xfrm>
                <a:off x="666750" y="41903649"/>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1045" name="Check Box 21" hidden="1">
                <a:extLst>
                  <a:ext uri="{63B3BB69-23CF-44E3-9099-C40C66FF867C}">
                    <a14:compatExt spid="_x0000_s1045"/>
                  </a:ext>
                </a:extLst>
              </xdr:cNvPr>
              <xdr:cNvSpPr/>
            </xdr:nvSpPr>
            <xdr:spPr bwMode="auto">
              <a:xfrm>
                <a:off x="2200275" y="418941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1046" name="Check Box 22" hidden="1">
                <a:extLst>
                  <a:ext uri="{63B3BB69-23CF-44E3-9099-C40C66FF867C}">
                    <a14:compatExt spid="_x0000_s1046"/>
                  </a:ext>
                </a:extLst>
              </xdr:cNvPr>
              <xdr:cNvSpPr/>
            </xdr:nvSpPr>
            <xdr:spPr bwMode="auto">
              <a:xfrm>
                <a:off x="3419475" y="41884632"/>
                <a:ext cx="14859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1047" name="Check Box 23" hidden="1">
                <a:extLst>
                  <a:ext uri="{63B3BB69-23CF-44E3-9099-C40C66FF867C}">
                    <a14:compatExt spid="_x0000_s1047"/>
                  </a:ext>
                </a:extLst>
              </xdr:cNvPr>
              <xdr:cNvSpPr/>
            </xdr:nvSpPr>
            <xdr:spPr bwMode="auto">
              <a:xfrm>
                <a:off x="666750" y="42208450"/>
                <a:ext cx="12938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1048" name="Check Box 24" hidden="1">
                <a:extLst>
                  <a:ext uri="{63B3BB69-23CF-44E3-9099-C40C66FF867C}">
                    <a14:compatExt spid="_x0000_s1048"/>
                  </a:ext>
                </a:extLst>
              </xdr:cNvPr>
              <xdr:cNvSpPr/>
            </xdr:nvSpPr>
            <xdr:spPr bwMode="auto">
              <a:xfrm>
                <a:off x="2193925" y="42198926"/>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1049" name="Check Box 25" hidden="1">
                <a:extLst>
                  <a:ext uri="{63B3BB69-23CF-44E3-9099-C40C66FF867C}">
                    <a14:compatExt spid="_x0000_s1049"/>
                  </a:ext>
                </a:extLst>
              </xdr:cNvPr>
              <xdr:cNvSpPr/>
            </xdr:nvSpPr>
            <xdr:spPr bwMode="auto">
              <a:xfrm>
                <a:off x="666750" y="42494195"/>
                <a:ext cx="666750"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70"/>
  <sheetViews>
    <sheetView tabSelected="1" view="pageBreakPreview" zoomScale="120" zoomScaleNormal="115" zoomScaleSheetLayoutView="120" workbookViewId="0">
      <selection activeCell="K11" sqref="K11:S11"/>
    </sheetView>
  </sheetViews>
  <sheetFormatPr defaultColWidth="1.2109375" defaultRowHeight="7.5" customHeight="1" x14ac:dyDescent="0.65"/>
  <cols>
    <col min="1" max="1" width="1.2109375" style="4"/>
    <col min="2" max="2" width="2.5" style="4" customWidth="1"/>
    <col min="3" max="3" width="5" style="4" customWidth="1"/>
    <col min="4" max="4" width="2.5" style="4" customWidth="1"/>
    <col min="5" max="46" width="1.2109375" style="4"/>
    <col min="47" max="47" width="1.140625" style="4" customWidth="1"/>
    <col min="48" max="63" width="1.2109375" style="4"/>
    <col min="64" max="65" width="2.2109375" style="4" bestFit="1" customWidth="1"/>
    <col min="66" max="67" width="2.140625" style="4" bestFit="1" customWidth="1"/>
    <col min="68" max="69" width="1.640625" style="4" bestFit="1" customWidth="1"/>
    <col min="70" max="70" width="1.7109375" style="4" bestFit="1" customWidth="1"/>
    <col min="71" max="72" width="1.640625" style="4" bestFit="1" customWidth="1"/>
    <col min="73" max="73" width="1.7109375" style="4" bestFit="1" customWidth="1"/>
    <col min="74" max="74" width="2.140625" style="4" bestFit="1" customWidth="1"/>
    <col min="75" max="118" width="1.2109375" style="4"/>
    <col min="119" max="119" width="1.2109375" style="4" customWidth="1"/>
    <col min="120" max="16384" width="1.2109375" style="4"/>
  </cols>
  <sheetData>
    <row r="1" spans="1:77" ht="4" customHeight="1" x14ac:dyDescent="0.65"/>
    <row r="2" spans="1:77" ht="36.65" customHeight="1" x14ac:dyDescent="0.65">
      <c r="A2" s="221" t="s">
        <v>133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3"/>
    </row>
    <row r="3" spans="1:77" s="5" customFormat="1" ht="22.5" customHeight="1" x14ac:dyDescent="0.65">
      <c r="B3" s="228" t="s">
        <v>132</v>
      </c>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c r="BJ3" s="228"/>
    </row>
    <row r="4" spans="1:77" s="5" customFormat="1" ht="22.5" customHeight="1" x14ac:dyDescent="0.65">
      <c r="C4" s="80" t="s">
        <v>208</v>
      </c>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row>
    <row r="5" spans="1:77" s="5" customFormat="1" ht="22.5" customHeight="1" x14ac:dyDescent="0.65">
      <c r="D5" s="71" t="s">
        <v>13</v>
      </c>
      <c r="E5" s="71"/>
      <c r="F5" s="71"/>
      <c r="G5" s="71"/>
      <c r="H5" s="162"/>
      <c r="I5" s="163"/>
      <c r="J5" s="163"/>
      <c r="K5" s="163"/>
      <c r="L5" s="163"/>
      <c r="M5" s="163"/>
      <c r="N5" s="163"/>
      <c r="O5" s="163"/>
      <c r="P5" s="163"/>
      <c r="Q5" s="163"/>
      <c r="R5" s="163"/>
      <c r="S5" s="163"/>
      <c r="T5" s="163"/>
      <c r="U5" s="163"/>
      <c r="V5" s="163"/>
      <c r="W5" s="163"/>
      <c r="X5" s="163"/>
      <c r="Y5" s="163"/>
      <c r="Z5" s="163"/>
      <c r="AA5" s="163"/>
      <c r="AB5" s="163"/>
      <c r="AC5" s="164"/>
      <c r="AD5" s="233" t="s">
        <v>134</v>
      </c>
      <c r="AE5" s="234"/>
      <c r="AF5" s="234"/>
      <c r="AG5" s="234"/>
      <c r="AH5" s="235"/>
      <c r="AI5" s="230" t="s">
        <v>14</v>
      </c>
      <c r="AJ5" s="231"/>
      <c r="AK5" s="232"/>
      <c r="AL5" s="106"/>
      <c r="AM5" s="107"/>
      <c r="AN5" s="107"/>
      <c r="AO5" s="107"/>
      <c r="AP5" s="107"/>
      <c r="AQ5" s="107"/>
      <c r="AR5" s="107"/>
      <c r="AS5" s="107"/>
      <c r="AT5" s="107"/>
      <c r="AU5" s="107"/>
      <c r="AV5" s="107"/>
      <c r="AW5" s="230" t="s">
        <v>15</v>
      </c>
      <c r="AX5" s="231"/>
      <c r="AY5" s="232"/>
      <c r="AZ5" s="100"/>
      <c r="BA5" s="101"/>
      <c r="BB5" s="101"/>
      <c r="BC5" s="101"/>
      <c r="BD5" s="101"/>
      <c r="BE5" s="101"/>
      <c r="BF5" s="101"/>
      <c r="BG5" s="101"/>
      <c r="BH5" s="101"/>
      <c r="BI5" s="101"/>
      <c r="BJ5" s="102"/>
    </row>
    <row r="6" spans="1:77" s="5" customFormat="1" ht="22.5" customHeight="1" x14ac:dyDescent="0.65">
      <c r="D6" s="194" t="s">
        <v>16</v>
      </c>
      <c r="E6" s="195"/>
      <c r="F6" s="195"/>
      <c r="G6" s="195"/>
      <c r="H6" s="146" t="s">
        <v>1</v>
      </c>
      <c r="I6" s="146"/>
      <c r="J6" s="83"/>
      <c r="K6" s="106"/>
      <c r="L6" s="107"/>
      <c r="M6" s="107"/>
      <c r="N6" s="107"/>
      <c r="O6" s="107"/>
      <c r="P6" s="107"/>
      <c r="Q6" s="107"/>
      <c r="R6" s="107"/>
      <c r="S6" s="107"/>
      <c r="T6" s="107"/>
      <c r="U6" s="107"/>
      <c r="V6" s="71" t="s">
        <v>2</v>
      </c>
      <c r="W6" s="71"/>
      <c r="X6" s="72"/>
      <c r="Y6" s="229"/>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row>
    <row r="7" spans="1:77" s="5" customFormat="1" ht="22.5" customHeight="1" x14ac:dyDescent="0.65">
      <c r="D7" s="156" t="str">
        <f>IF(AL5="","","（注）他企業の方やコンサルタントの方はヒアリングに参加できません。参加できるのは貴社の方のみです。")</f>
        <v/>
      </c>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9"/>
    </row>
    <row r="8" spans="1:77" s="5" customFormat="1" ht="22.5" customHeight="1" x14ac:dyDescent="0.65">
      <c r="C8" s="80" t="s">
        <v>209</v>
      </c>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row>
    <row r="9" spans="1:77" s="5" customFormat="1" ht="22.5" customHeight="1" x14ac:dyDescent="0.65">
      <c r="D9" s="72" t="s">
        <v>17</v>
      </c>
      <c r="E9" s="99"/>
      <c r="F9" s="99"/>
      <c r="G9" s="99"/>
      <c r="H9" s="99"/>
      <c r="I9" s="99"/>
      <c r="J9" s="99"/>
      <c r="K9" s="224" t="s">
        <v>3</v>
      </c>
      <c r="L9" s="225"/>
      <c r="M9" s="225"/>
      <c r="N9" s="225"/>
      <c r="O9" s="225"/>
      <c r="P9" s="225"/>
      <c r="Q9" s="225"/>
      <c r="R9" s="225"/>
      <c r="S9" s="226"/>
      <c r="T9" s="227" t="s">
        <v>18</v>
      </c>
      <c r="U9" s="213"/>
      <c r="V9" s="213"/>
      <c r="W9" s="213"/>
      <c r="X9" s="213"/>
      <c r="Y9" s="213"/>
      <c r="Z9" s="213"/>
      <c r="AA9" s="213"/>
      <c r="AB9" s="213"/>
      <c r="AC9" s="213"/>
      <c r="AD9" s="213"/>
      <c r="AE9" s="213"/>
      <c r="AF9" s="213"/>
      <c r="AG9" s="213"/>
      <c r="AH9" s="213"/>
      <c r="AI9" s="213"/>
      <c r="AJ9" s="213"/>
      <c r="AK9" s="213"/>
      <c r="AL9" s="213"/>
      <c r="AM9" s="71" t="s">
        <v>19</v>
      </c>
      <c r="AN9" s="71"/>
      <c r="AO9" s="71"/>
      <c r="AP9" s="71"/>
      <c r="AQ9" s="71"/>
      <c r="AR9" s="72"/>
      <c r="AS9" s="100" t="s">
        <v>20</v>
      </c>
      <c r="AT9" s="101"/>
      <c r="AU9" s="101"/>
      <c r="AV9" s="101"/>
      <c r="AW9" s="101"/>
      <c r="AX9" s="101"/>
      <c r="AY9" s="101"/>
      <c r="AZ9" s="101"/>
      <c r="BA9" s="101"/>
      <c r="BB9" s="101"/>
      <c r="BC9" s="101"/>
      <c r="BD9" s="101"/>
      <c r="BE9" s="101"/>
      <c r="BF9" s="101"/>
      <c r="BG9" s="101"/>
      <c r="BH9" s="101"/>
      <c r="BI9" s="101"/>
      <c r="BJ9" s="102"/>
      <c r="BK9" s="6"/>
    </row>
    <row r="10" spans="1:77" s="5" customFormat="1" ht="22.5" customHeight="1" x14ac:dyDescent="0.65">
      <c r="D10" s="72" t="s">
        <v>21</v>
      </c>
      <c r="E10" s="99"/>
      <c r="F10" s="99"/>
      <c r="G10" s="99"/>
      <c r="H10" s="99"/>
      <c r="I10" s="99"/>
      <c r="J10" s="99"/>
      <c r="K10" s="224" t="s">
        <v>3</v>
      </c>
      <c r="L10" s="225"/>
      <c r="M10" s="225"/>
      <c r="N10" s="225"/>
      <c r="O10" s="225"/>
      <c r="P10" s="225"/>
      <c r="Q10" s="225"/>
      <c r="R10" s="225"/>
      <c r="S10" s="226"/>
      <c r="T10" s="227" t="s">
        <v>18</v>
      </c>
      <c r="U10" s="213"/>
      <c r="V10" s="213"/>
      <c r="W10" s="213"/>
      <c r="X10" s="213"/>
      <c r="Y10" s="213"/>
      <c r="Z10" s="213"/>
      <c r="AA10" s="213"/>
      <c r="AB10" s="213"/>
      <c r="AC10" s="213"/>
      <c r="AD10" s="213"/>
      <c r="AE10" s="213"/>
      <c r="AF10" s="213"/>
      <c r="AG10" s="213"/>
      <c r="AH10" s="213"/>
      <c r="AI10" s="213"/>
      <c r="AJ10" s="213"/>
      <c r="AK10" s="213"/>
      <c r="AL10" s="213"/>
      <c r="AM10" s="159"/>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137"/>
    </row>
    <row r="11" spans="1:77" s="5" customFormat="1" ht="22.5" customHeight="1" x14ac:dyDescent="0.65">
      <c r="D11" s="72" t="s">
        <v>22</v>
      </c>
      <c r="E11" s="99"/>
      <c r="F11" s="99"/>
      <c r="G11" s="99"/>
      <c r="H11" s="99"/>
      <c r="I11" s="99"/>
      <c r="J11" s="99"/>
      <c r="K11" s="224" t="s">
        <v>3</v>
      </c>
      <c r="L11" s="225"/>
      <c r="M11" s="225"/>
      <c r="N11" s="225"/>
      <c r="O11" s="225"/>
      <c r="P11" s="225"/>
      <c r="Q11" s="225"/>
      <c r="R11" s="225"/>
      <c r="S11" s="226"/>
      <c r="T11" s="227" t="s">
        <v>18</v>
      </c>
      <c r="U11" s="213"/>
      <c r="V11" s="213"/>
      <c r="W11" s="213"/>
      <c r="X11" s="213"/>
      <c r="Y11" s="213"/>
      <c r="Z11" s="213"/>
      <c r="AA11" s="213"/>
      <c r="AB11" s="213"/>
      <c r="AC11" s="213"/>
      <c r="AD11" s="213"/>
      <c r="AE11" s="213"/>
      <c r="AF11" s="213"/>
      <c r="AG11" s="213"/>
      <c r="AH11" s="213"/>
      <c r="AI11" s="213"/>
      <c r="AJ11" s="213"/>
      <c r="AK11" s="213"/>
      <c r="AL11" s="213"/>
      <c r="AM11" s="115" t="str">
        <f>IF(K9="","",IF(K9="選択してください","","（注）日時はご希望に沿えない場合があります。"))</f>
        <v/>
      </c>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row>
    <row r="12" spans="1:77" s="5" customFormat="1" ht="22.5" customHeight="1" x14ac:dyDescent="0.65">
      <c r="C12" s="80" t="s">
        <v>210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row>
    <row r="13" spans="1:77" s="5" customFormat="1" ht="22.5" customHeight="1" x14ac:dyDescent="0.65">
      <c r="D13" s="81" t="s">
        <v>23</v>
      </c>
      <c r="E13" s="82"/>
      <c r="F13" s="82"/>
      <c r="G13" s="82"/>
      <c r="H13" s="82"/>
      <c r="I13" s="82"/>
      <c r="J13" s="82"/>
      <c r="K13" s="82"/>
      <c r="L13" s="82"/>
      <c r="M13" s="82"/>
      <c r="N13" s="94" t="s">
        <v>128</v>
      </c>
      <c r="O13" s="95"/>
      <c r="P13" s="95"/>
      <c r="Q13" s="95"/>
      <c r="R13" s="95"/>
      <c r="S13" s="95"/>
      <c r="T13" s="95"/>
      <c r="U13" s="96"/>
      <c r="V13" s="81" t="s">
        <v>25</v>
      </c>
      <c r="W13" s="82"/>
      <c r="X13" s="82"/>
      <c r="Y13" s="82"/>
      <c r="Z13" s="82"/>
      <c r="AA13" s="82"/>
      <c r="AB13" s="82"/>
      <c r="AC13" s="82"/>
      <c r="AD13" s="82"/>
      <c r="AE13" s="82"/>
      <c r="AF13" s="82"/>
      <c r="AG13" s="82"/>
      <c r="AH13" s="94" t="s">
        <v>24</v>
      </c>
      <c r="AI13" s="95"/>
      <c r="AJ13" s="95"/>
      <c r="AK13" s="95"/>
      <c r="AL13" s="95"/>
      <c r="AM13" s="95"/>
      <c r="AN13" s="95"/>
      <c r="AO13" s="96"/>
      <c r="AP13" s="83" t="s">
        <v>26</v>
      </c>
      <c r="AQ13" s="84"/>
      <c r="AR13" s="84"/>
      <c r="AS13" s="84"/>
      <c r="AT13" s="84"/>
      <c r="AU13" s="84"/>
      <c r="AV13" s="84"/>
      <c r="AW13" s="84"/>
      <c r="AX13" s="84"/>
      <c r="AY13" s="84"/>
      <c r="AZ13" s="84"/>
      <c r="BA13" s="84"/>
      <c r="BB13" s="165" t="s">
        <v>27</v>
      </c>
      <c r="BC13" s="166"/>
      <c r="BD13" s="166"/>
      <c r="BE13" s="166"/>
      <c r="BF13" s="166"/>
      <c r="BG13" s="166"/>
      <c r="BH13" s="166"/>
      <c r="BI13" s="167"/>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73" t="str">
        <f>IF(BO13&gt;0,"（注）事前ヒアリングの申込前に、公社ホームページ・概要説明動画・募集要項を必ずご確認ください。","")</f>
        <v/>
      </c>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5"/>
      <c r="BB14" s="75"/>
      <c r="BC14" s="75"/>
      <c r="BD14" s="75"/>
      <c r="BE14" s="75"/>
      <c r="BF14" s="75"/>
      <c r="BG14" s="75"/>
      <c r="BH14" s="75"/>
      <c r="BI14" s="75"/>
      <c r="BJ14" s="76"/>
      <c r="BK14" s="9"/>
    </row>
    <row r="15" spans="1:77" s="5" customFormat="1" ht="22.5" customHeight="1" x14ac:dyDescent="0.65">
      <c r="C15" s="80" t="s">
        <v>211</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row>
    <row r="16" spans="1:77" s="5" customFormat="1" ht="22.5" customHeight="1" x14ac:dyDescent="0.65">
      <c r="D16" s="77"/>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9"/>
    </row>
    <row r="17" spans="1:91" s="5" customFormat="1" ht="22.5" customHeight="1" x14ac:dyDescent="0.65">
      <c r="D17" s="77"/>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9"/>
    </row>
    <row r="18" spans="1:91" s="5" customFormat="1" ht="22.5" customHeight="1" x14ac:dyDescent="0.65">
      <c r="D18" s="77"/>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9"/>
    </row>
    <row r="19" spans="1:91" s="5" customFormat="1" ht="22.5" customHeight="1" x14ac:dyDescent="0.65">
      <c r="C19" s="87" t="s">
        <v>212</v>
      </c>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row>
    <row r="20" spans="1:91" s="5" customFormat="1" ht="22.5" customHeight="1" x14ac:dyDescent="0.65">
      <c r="D20" s="88" t="s">
        <v>28</v>
      </c>
      <c r="E20" s="88"/>
      <c r="F20" s="88"/>
      <c r="G20" s="88"/>
      <c r="H20" s="89"/>
      <c r="I20" s="103" t="s">
        <v>3</v>
      </c>
      <c r="J20" s="104"/>
      <c r="K20" s="104"/>
      <c r="L20" s="104"/>
      <c r="M20" s="104"/>
      <c r="N20" s="104"/>
      <c r="O20" s="104"/>
      <c r="P20" s="104"/>
      <c r="Q20" s="104"/>
      <c r="R20" s="88" t="s">
        <v>29</v>
      </c>
      <c r="S20" s="88"/>
      <c r="T20" s="88"/>
      <c r="U20" s="88"/>
      <c r="V20" s="88"/>
      <c r="W20" s="89"/>
      <c r="X20" s="103" t="s">
        <v>3</v>
      </c>
      <c r="Y20" s="104"/>
      <c r="Z20" s="104"/>
      <c r="AA20" s="104"/>
      <c r="AB20" s="104"/>
      <c r="AC20" s="104"/>
      <c r="AD20" s="104"/>
      <c r="AE20" s="104"/>
      <c r="AF20" s="104"/>
      <c r="AG20" s="88" t="s">
        <v>30</v>
      </c>
      <c r="AH20" s="88"/>
      <c r="AI20" s="88"/>
      <c r="AJ20" s="88"/>
      <c r="AK20" s="88"/>
      <c r="AL20" s="89"/>
      <c r="AM20" s="103" t="s">
        <v>3</v>
      </c>
      <c r="AN20" s="104"/>
      <c r="AO20" s="104"/>
      <c r="AP20" s="104"/>
      <c r="AQ20" s="104"/>
      <c r="AR20" s="104"/>
      <c r="AS20" s="104"/>
      <c r="AT20" s="104"/>
      <c r="AU20" s="104"/>
      <c r="AV20" s="97" t="str">
        <f>IF(I20="","",IF(I20="選択してください","","（注）対面受付日はご希望に沿えない場合があります"))</f>
        <v/>
      </c>
      <c r="AW20" s="98"/>
      <c r="AX20" s="98"/>
      <c r="AY20" s="98"/>
      <c r="AZ20" s="98"/>
      <c r="BA20" s="98"/>
      <c r="BB20" s="98"/>
      <c r="BC20" s="98"/>
      <c r="BD20" s="98"/>
      <c r="BE20" s="98"/>
      <c r="BF20" s="98"/>
      <c r="BG20" s="98"/>
      <c r="BH20" s="98"/>
      <c r="BI20" s="98"/>
      <c r="BJ20" s="98"/>
    </row>
    <row r="21" spans="1:91" s="5" customFormat="1" ht="22.5" customHeight="1" x14ac:dyDescent="0.65">
      <c r="B21" s="85"/>
      <c r="C21" s="86"/>
      <c r="D21" s="93" t="str">
        <f>VLOOKUP(I20,事務局使用欄!F:G,2,0)</f>
        <v>-</v>
      </c>
      <c r="E21" s="91"/>
      <c r="F21" s="91"/>
      <c r="G21" s="91"/>
      <c r="H21" s="91"/>
      <c r="I21" s="91"/>
      <c r="J21" s="91"/>
      <c r="K21" s="91"/>
      <c r="L21" s="91"/>
      <c r="M21" s="91"/>
      <c r="N21" s="91"/>
      <c r="O21" s="91"/>
      <c r="P21" s="91"/>
      <c r="Q21" s="214"/>
      <c r="R21" s="93" t="str">
        <f>VLOOKUP(X20,事務局使用欄!F:G,2,0)</f>
        <v>-</v>
      </c>
      <c r="S21" s="91"/>
      <c r="T21" s="91"/>
      <c r="U21" s="91"/>
      <c r="V21" s="91"/>
      <c r="W21" s="91"/>
      <c r="X21" s="91"/>
      <c r="Y21" s="91"/>
      <c r="Z21" s="91"/>
      <c r="AA21" s="91"/>
      <c r="AB21" s="91"/>
      <c r="AC21" s="91"/>
      <c r="AD21" s="91"/>
      <c r="AE21" s="91"/>
      <c r="AF21" s="92"/>
      <c r="AG21" s="90" t="str">
        <f>VLOOKUP(AM20,事務局使用欄!F:G,2,0)</f>
        <v>-</v>
      </c>
      <c r="AH21" s="91"/>
      <c r="AI21" s="91"/>
      <c r="AJ21" s="91"/>
      <c r="AK21" s="91"/>
      <c r="AL21" s="91"/>
      <c r="AM21" s="91"/>
      <c r="AN21" s="91"/>
      <c r="AO21" s="91"/>
      <c r="AP21" s="91"/>
      <c r="AQ21" s="91"/>
      <c r="AR21" s="91"/>
      <c r="AS21" s="91"/>
      <c r="AT21" s="91"/>
      <c r="AU21" s="92"/>
      <c r="AV21" s="97"/>
      <c r="AW21" s="98"/>
      <c r="AX21" s="98"/>
      <c r="AY21" s="98"/>
      <c r="AZ21" s="98"/>
      <c r="BA21" s="98"/>
      <c r="BB21" s="98"/>
      <c r="BC21" s="98"/>
      <c r="BD21" s="98"/>
      <c r="BE21" s="98"/>
      <c r="BF21" s="98"/>
      <c r="BG21" s="98"/>
      <c r="BH21" s="98"/>
      <c r="BI21" s="98"/>
      <c r="BJ21" s="98"/>
    </row>
    <row r="22" spans="1:91" s="5" customFormat="1" ht="22.5" customHeight="1" x14ac:dyDescent="0.65">
      <c r="B22" s="44"/>
      <c r="C22" s="45"/>
      <c r="D22" s="208"/>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6"/>
      <c r="BK22" s="9"/>
    </row>
    <row r="23" spans="1:91" s="5" customFormat="1" ht="22.5" customHeight="1" x14ac:dyDescent="0.65">
      <c r="B23" s="44"/>
      <c r="C23" s="45"/>
      <c r="D23" s="208" t="str">
        <f>IF(I20="","",IF(I20="選択してください","","（注）事前ヒアリングで申請要件の確認を終えた方から対面受付日を決めさせていただきます。"))</f>
        <v/>
      </c>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c r="BH23" s="75"/>
      <c r="BI23" s="75"/>
      <c r="BJ23" s="76"/>
      <c r="BK23" s="9"/>
    </row>
    <row r="24" spans="1:91" s="5" customFormat="1" ht="7.5" customHeight="1" x14ac:dyDescent="0.65">
      <c r="B24" s="44"/>
    </row>
    <row r="25" spans="1:91" s="5" customFormat="1" ht="22.5" customHeight="1" x14ac:dyDescent="0.65">
      <c r="A25" s="215" t="s">
        <v>31</v>
      </c>
      <c r="B25" s="216"/>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row>
    <row r="26" spans="1:91" ht="22.5" customHeight="1" x14ac:dyDescent="0.65">
      <c r="A26" s="10"/>
      <c r="B26" s="209" t="s">
        <v>213</v>
      </c>
      <c r="C26" s="209"/>
      <c r="D26" s="209"/>
      <c r="E26" s="209"/>
      <c r="F26" s="209"/>
      <c r="G26" s="209"/>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91" ht="22.5" customHeight="1" x14ac:dyDescent="0.65">
      <c r="A27" s="10"/>
      <c r="B27" s="12"/>
      <c r="C27" s="80" t="s">
        <v>214</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41"/>
      <c r="BB27" s="41"/>
      <c r="BC27" s="41"/>
      <c r="BD27" s="41"/>
      <c r="BE27" s="41"/>
      <c r="BF27" s="41"/>
      <c r="BG27" s="41"/>
      <c r="BH27" s="41"/>
      <c r="BI27" s="41"/>
      <c r="BJ27" s="41"/>
      <c r="BK27" s="12"/>
    </row>
    <row r="28" spans="1:91" ht="22.5" customHeight="1" x14ac:dyDescent="0.65">
      <c r="A28" s="10"/>
      <c r="B28" s="12"/>
      <c r="C28" s="12"/>
      <c r="D28" s="127" t="s">
        <v>32</v>
      </c>
      <c r="E28" s="127"/>
      <c r="F28" s="127"/>
      <c r="G28" s="127"/>
      <c r="H28" s="127"/>
      <c r="I28" s="127"/>
      <c r="J28" s="128"/>
      <c r="K28" s="182"/>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83">
        <f>LEN(K28)</f>
        <v>0</v>
      </c>
      <c r="AO28" s="183"/>
      <c r="AP28" s="81" t="s">
        <v>143</v>
      </c>
      <c r="AQ28" s="217"/>
      <c r="AR28" s="217"/>
      <c r="AS28" s="217"/>
      <c r="AT28" s="217"/>
      <c r="AU28" s="217"/>
      <c r="AV28" s="217"/>
      <c r="AW28" s="217"/>
      <c r="AX28" s="217"/>
      <c r="AY28" s="217"/>
      <c r="AZ28" s="217"/>
      <c r="BA28" s="217"/>
      <c r="BB28" s="217"/>
      <c r="BC28" s="218"/>
      <c r="BD28" s="219"/>
      <c r="BE28" s="220"/>
      <c r="BF28" s="220"/>
      <c r="BG28" s="220"/>
      <c r="BH28" s="220"/>
      <c r="BI28" s="220"/>
      <c r="BJ28" s="47"/>
      <c r="BK28" s="12"/>
    </row>
    <row r="29" spans="1:91" ht="22.5" customHeight="1" x14ac:dyDescent="0.65">
      <c r="A29" s="10"/>
      <c r="B29" s="12"/>
      <c r="C29" s="12"/>
      <c r="D29" s="156" t="str">
        <f>IF(K34="製品の完成","（注）「製品の完成」を選択した場合、●の開発、●の事業化、●の製品化 という申請テーマにしてください。",IF(K34="試作品の完成","（注）「試作品の完成」を選択した場合、●の試作、●の事前検証 という申請テーマにしてください。",""))</f>
        <v/>
      </c>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14"/>
      <c r="AQ29" s="114"/>
      <c r="AR29" s="114"/>
      <c r="AS29" s="114"/>
      <c r="AT29" s="114"/>
      <c r="AU29" s="114"/>
      <c r="AV29" s="114"/>
      <c r="AW29" s="114"/>
      <c r="AX29" s="114"/>
      <c r="AY29" s="114"/>
      <c r="AZ29" s="114"/>
      <c r="BA29" s="114"/>
      <c r="BB29" s="114"/>
      <c r="BC29" s="114"/>
      <c r="BD29" s="114"/>
      <c r="BE29" s="114"/>
      <c r="BF29" s="114"/>
      <c r="BG29" s="114"/>
      <c r="BH29" s="114"/>
      <c r="BI29" s="114"/>
      <c r="BJ29" s="115"/>
      <c r="BK29" s="13"/>
    </row>
    <row r="30" spans="1:91" ht="22.5" customHeight="1" x14ac:dyDescent="0.65">
      <c r="A30" s="10"/>
      <c r="B30" s="12"/>
      <c r="C30" s="12"/>
      <c r="D30" s="113" t="str">
        <f>IF(K28="","","（注）助成金に採択された場合、申請テーマは公社HPに公開されます。技術的な開発要素のないもの、既製品の模倣や改良を")</f>
        <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5"/>
      <c r="BK30" s="14"/>
    </row>
    <row r="31" spans="1:91" ht="22.5" customHeight="1" x14ac:dyDescent="0.65">
      <c r="A31" s="10"/>
      <c r="B31" s="12"/>
      <c r="C31" s="12"/>
      <c r="D31" s="113" t="str">
        <f>IF(K28="","","　　　するものは申請テーマに設定できません（申請できません）。")</f>
        <v/>
      </c>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c r="BF31" s="114"/>
      <c r="BG31" s="114"/>
      <c r="BH31" s="114"/>
      <c r="BI31" s="114"/>
      <c r="BJ31" s="115"/>
      <c r="BK31" s="14"/>
    </row>
    <row r="32" spans="1:91" ht="22.5" customHeight="1" x14ac:dyDescent="0.65">
      <c r="A32" s="10"/>
      <c r="B32" s="12"/>
      <c r="C32" s="12"/>
      <c r="D32" s="179"/>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1"/>
      <c r="BK32" s="12"/>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row>
    <row r="33" spans="1:122" ht="45" customHeight="1" x14ac:dyDescent="0.65">
      <c r="A33" s="10"/>
      <c r="B33" s="42"/>
      <c r="C33" s="42"/>
      <c r="D33" s="121" t="s">
        <v>33</v>
      </c>
      <c r="E33" s="121"/>
      <c r="F33" s="121"/>
      <c r="G33" s="121"/>
      <c r="H33" s="121"/>
      <c r="I33" s="121"/>
      <c r="J33" s="122"/>
      <c r="K33" s="123"/>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5"/>
      <c r="BG33" s="15"/>
      <c r="BH33" s="15"/>
      <c r="BI33" s="15"/>
      <c r="BJ33" s="15"/>
      <c r="BK33" s="14"/>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row>
    <row r="34" spans="1:122" ht="22.5" customHeight="1" x14ac:dyDescent="0.65">
      <c r="A34" s="10"/>
      <c r="B34" s="12"/>
      <c r="C34" s="12"/>
      <c r="D34" s="186" t="s">
        <v>34</v>
      </c>
      <c r="E34" s="187"/>
      <c r="F34" s="187"/>
      <c r="G34" s="187"/>
      <c r="H34" s="187"/>
      <c r="I34" s="187"/>
      <c r="J34" s="187"/>
      <c r="K34" s="119"/>
      <c r="L34" s="119"/>
      <c r="M34" s="119"/>
      <c r="N34" s="119"/>
      <c r="O34" s="119"/>
      <c r="P34" s="119"/>
      <c r="Q34" s="119"/>
      <c r="R34" s="119"/>
      <c r="S34" s="119"/>
      <c r="T34" s="119"/>
      <c r="U34" s="119"/>
      <c r="V34" s="120"/>
      <c r="W34" s="176" t="s">
        <v>35</v>
      </c>
      <c r="X34" s="177"/>
      <c r="Y34" s="177"/>
      <c r="Z34" s="177"/>
      <c r="AA34" s="177"/>
      <c r="AB34" s="177"/>
      <c r="AC34" s="177"/>
      <c r="AD34" s="177"/>
      <c r="AE34" s="177"/>
      <c r="AF34" s="177"/>
      <c r="AG34" s="177"/>
      <c r="AH34" s="178"/>
      <c r="AI34" s="178"/>
      <c r="AJ34" s="178"/>
      <c r="AK34" s="178"/>
      <c r="AL34" s="178"/>
      <c r="AM34" s="116"/>
      <c r="AN34" s="116"/>
      <c r="AO34" s="116"/>
      <c r="AP34" s="116"/>
      <c r="AQ34" s="116"/>
      <c r="AR34" s="117"/>
      <c r="AS34" s="16"/>
      <c r="AT34" s="17"/>
      <c r="AU34" s="17"/>
      <c r="AV34" s="17"/>
      <c r="AW34" s="17"/>
      <c r="AX34" s="17"/>
      <c r="AY34" s="17"/>
      <c r="AZ34" s="17"/>
      <c r="BA34" s="17"/>
      <c r="BB34" s="17"/>
      <c r="BC34" s="17"/>
      <c r="BD34" s="17"/>
      <c r="BE34" s="17"/>
      <c r="BF34" s="17"/>
      <c r="BG34" s="17"/>
      <c r="BH34" s="17"/>
      <c r="BI34" s="17"/>
      <c r="BJ34" s="17"/>
      <c r="BK34" s="12"/>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row>
    <row r="35" spans="1:122" ht="22.5" customHeight="1" x14ac:dyDescent="0.65">
      <c r="A35" s="10"/>
      <c r="B35" s="152"/>
      <c r="C35" s="152"/>
      <c r="D35" s="113" t="str">
        <f>IF(K34="試作品の完成","（注）達成目標で「試作品の完成」を選択した場合、一部の経費が助成対象外です。（５）助成金対象経費を参照",IF(K34="製品の完成","（注）達成目標で「製品の完成」を選択して医療機器の開発を行う場合、目標達成には薬事承認等が必要です。",""))</f>
        <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5"/>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row>
    <row r="36" spans="1:122" ht="22.5" customHeight="1" x14ac:dyDescent="0.65">
      <c r="A36" s="10"/>
      <c r="B36" s="42"/>
      <c r="C36" s="42"/>
      <c r="D36" s="113" t="str">
        <f>IF(K34="","",IF(K34="目標を選択してください","","（注）申請時には具体的な達成目標を設定していただきます。目標が未達成の場合、助成金が交付されません。"))</f>
        <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5"/>
      <c r="BK36" s="14"/>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row>
    <row r="37" spans="1:122" ht="22.5" customHeight="1" x14ac:dyDescent="0.65">
      <c r="A37" s="10"/>
      <c r="B37" s="12"/>
      <c r="C37" s="80" t="s">
        <v>215</v>
      </c>
      <c r="D37" s="80"/>
      <c r="E37" s="80"/>
      <c r="F37" s="80"/>
      <c r="G37" s="80"/>
      <c r="H37" s="80"/>
      <c r="I37" s="80"/>
      <c r="J37" s="80"/>
      <c r="K37" s="80"/>
      <c r="L37" s="80"/>
      <c r="M37" s="80"/>
      <c r="N37" s="80"/>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row>
    <row r="38" spans="1:122" ht="22.5" customHeight="1" x14ac:dyDescent="0.65">
      <c r="A38" s="10"/>
      <c r="B38" s="12"/>
      <c r="C38" s="12"/>
      <c r="D38" s="146" t="s">
        <v>36</v>
      </c>
      <c r="E38" s="146"/>
      <c r="F38" s="146"/>
      <c r="G38" s="146"/>
      <c r="H38" s="146"/>
      <c r="I38" s="146"/>
      <c r="J38" s="146"/>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8"/>
      <c r="BF38" s="118"/>
      <c r="BG38" s="118"/>
      <c r="BH38" s="118"/>
      <c r="BI38" s="118"/>
      <c r="BJ38" s="118"/>
      <c r="BK38" s="12"/>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row>
    <row r="39" spans="1:122" ht="22.5" customHeight="1" x14ac:dyDescent="0.65">
      <c r="A39" s="10"/>
      <c r="B39" s="12"/>
      <c r="C39" s="12"/>
      <c r="D39" s="161" t="s">
        <v>37</v>
      </c>
      <c r="E39" s="161"/>
      <c r="F39" s="161"/>
      <c r="G39" s="161"/>
      <c r="H39" s="161"/>
      <c r="I39" s="161"/>
      <c r="J39" s="81"/>
      <c r="K39" s="106"/>
      <c r="L39" s="107"/>
      <c r="M39" s="107"/>
      <c r="N39" s="107"/>
      <c r="O39" s="107"/>
      <c r="P39" s="107"/>
      <c r="Q39" s="107"/>
      <c r="R39" s="107"/>
      <c r="S39" s="127" t="s">
        <v>38</v>
      </c>
      <c r="T39" s="127"/>
      <c r="U39" s="127"/>
      <c r="V39" s="127"/>
      <c r="W39" s="128"/>
      <c r="X39" s="106"/>
      <c r="Y39" s="107"/>
      <c r="Z39" s="107"/>
      <c r="AA39" s="203" t="s">
        <v>39</v>
      </c>
      <c r="AB39" s="204"/>
      <c r="AC39" s="204"/>
      <c r="AD39" s="204"/>
      <c r="AE39" s="204"/>
      <c r="AF39" s="71"/>
      <c r="AG39" s="71"/>
      <c r="AH39" s="71"/>
      <c r="AI39" s="71"/>
      <c r="AJ39" s="194" t="s">
        <v>40</v>
      </c>
      <c r="AK39" s="195"/>
      <c r="AL39" s="195"/>
      <c r="AM39" s="195"/>
      <c r="AN39" s="195"/>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2"/>
    </row>
    <row r="40" spans="1:122" ht="22.5" customHeight="1" x14ac:dyDescent="0.65">
      <c r="A40" s="10"/>
      <c r="B40" s="12"/>
      <c r="C40" s="12"/>
      <c r="D40" s="190" t="s">
        <v>41</v>
      </c>
      <c r="E40" s="191" t="s">
        <v>42</v>
      </c>
      <c r="F40" s="191"/>
      <c r="G40" s="191"/>
      <c r="H40" s="191"/>
      <c r="I40" s="191"/>
      <c r="J40" s="191"/>
      <c r="K40" s="161" t="s">
        <v>43</v>
      </c>
      <c r="L40" s="161"/>
      <c r="M40" s="161"/>
      <c r="N40" s="161"/>
      <c r="O40" s="161"/>
      <c r="P40" s="161"/>
      <c r="Q40" s="161"/>
      <c r="R40" s="161"/>
      <c r="S40" s="161"/>
      <c r="T40" s="161"/>
      <c r="U40" s="161"/>
      <c r="V40" s="161"/>
      <c r="W40" s="161"/>
      <c r="X40" s="161"/>
      <c r="Y40" s="81"/>
      <c r="Z40" s="212" t="s">
        <v>128</v>
      </c>
      <c r="AA40" s="213"/>
      <c r="AB40" s="213"/>
      <c r="AC40" s="213"/>
      <c r="AD40" s="213"/>
      <c r="AE40" s="213"/>
      <c r="AF40" s="213"/>
      <c r="AG40" s="213"/>
      <c r="AH40" s="213"/>
      <c r="AI40" s="213"/>
      <c r="AJ40" s="213"/>
      <c r="AK40" s="213"/>
      <c r="AL40" s="213"/>
      <c r="AM40" s="213"/>
      <c r="AN40" s="213"/>
      <c r="AO40" s="213"/>
      <c r="AP40" s="213"/>
      <c r="AQ40" s="213"/>
      <c r="AR40" s="213"/>
      <c r="AS40" s="71" t="s">
        <v>44</v>
      </c>
      <c r="AT40" s="71"/>
      <c r="AU40" s="71"/>
      <c r="AV40" s="71"/>
      <c r="AW40" s="71"/>
      <c r="AX40" s="71"/>
      <c r="AY40" s="71"/>
      <c r="AZ40" s="211"/>
      <c r="BA40" s="211"/>
      <c r="BB40" s="211"/>
      <c r="BC40" s="211"/>
      <c r="BD40" s="211"/>
      <c r="BE40" s="211"/>
      <c r="BF40" s="211"/>
      <c r="BG40" s="211"/>
      <c r="BH40" s="211"/>
      <c r="BI40" s="211"/>
      <c r="BJ40" s="211"/>
      <c r="BK40" s="12"/>
    </row>
    <row r="41" spans="1:122" ht="22.5" customHeight="1" x14ac:dyDescent="0.65">
      <c r="A41" s="10"/>
      <c r="B41" s="12"/>
      <c r="C41" s="12"/>
      <c r="D41" s="190"/>
      <c r="E41" s="146" t="s">
        <v>45</v>
      </c>
      <c r="F41" s="146"/>
      <c r="G41" s="146"/>
      <c r="H41" s="146"/>
      <c r="I41" s="146"/>
      <c r="J41" s="146"/>
      <c r="K41" s="146" t="s">
        <v>46</v>
      </c>
      <c r="L41" s="146"/>
      <c r="M41" s="146"/>
      <c r="N41" s="146"/>
      <c r="O41" s="146"/>
      <c r="P41" s="146"/>
      <c r="Q41" s="146"/>
      <c r="R41" s="146"/>
      <c r="S41" s="146"/>
      <c r="T41" s="146"/>
      <c r="U41" s="146"/>
      <c r="V41" s="146"/>
      <c r="W41" s="146"/>
      <c r="X41" s="146"/>
      <c r="Y41" s="146"/>
      <c r="Z41" s="146" t="s">
        <v>27</v>
      </c>
      <c r="AA41" s="146"/>
      <c r="AB41" s="146"/>
      <c r="AC41" s="146"/>
      <c r="AD41" s="146"/>
      <c r="AE41" s="146"/>
      <c r="AF41" s="146"/>
      <c r="AG41" s="146"/>
      <c r="AH41" s="146"/>
      <c r="AI41" s="146"/>
      <c r="AJ41" s="146"/>
      <c r="AK41" s="146"/>
      <c r="AL41" s="146"/>
      <c r="AM41" s="146"/>
      <c r="AN41" s="146"/>
      <c r="AO41" s="146"/>
      <c r="AP41" s="146"/>
      <c r="AQ41" s="146"/>
      <c r="AR41" s="146"/>
      <c r="AS41" s="210" t="s">
        <v>44</v>
      </c>
      <c r="AT41" s="210"/>
      <c r="AU41" s="210"/>
      <c r="AV41" s="210"/>
      <c r="AW41" s="210"/>
      <c r="AX41" s="210"/>
      <c r="AY41" s="210"/>
      <c r="AZ41" s="211"/>
      <c r="BA41" s="211"/>
      <c r="BB41" s="211"/>
      <c r="BC41" s="211"/>
      <c r="BD41" s="211"/>
      <c r="BE41" s="211"/>
      <c r="BF41" s="211"/>
      <c r="BG41" s="211"/>
      <c r="BH41" s="211"/>
      <c r="BI41" s="211"/>
      <c r="BJ41" s="211"/>
      <c r="BK41" s="12"/>
    </row>
    <row r="42" spans="1:122" ht="22.5" customHeight="1" x14ac:dyDescent="0.65">
      <c r="A42" s="10"/>
      <c r="B42" s="152"/>
      <c r="C42" s="152"/>
      <c r="D42" s="156" t="str">
        <f>IF(K39="医療機器","（注）開発する医療機器のクラスに応じた医療機器製造販売業許可証（写）の提出が必要です。",IF(K39="非医療機器","（注）医療機器製造販売業または医療機器販売業（貸与業）のいずれかを持っている必要があります。",""))</f>
        <v/>
      </c>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9"/>
      <c r="BK42" s="12"/>
      <c r="BL42" s="151" t="str">
        <f>IF(K39="非医療機器","（注）臨床現場において診断・治療・予防等に使用される非医療機器が対象となります。","")</f>
        <v/>
      </c>
      <c r="BM42" s="151"/>
      <c r="BN42" s="151"/>
      <c r="BO42" s="151"/>
      <c r="BP42" s="151"/>
      <c r="BQ42" s="151"/>
      <c r="BR42" s="151"/>
      <c r="BS42" s="151"/>
      <c r="BT42" s="151"/>
      <c r="BU42" s="151"/>
      <c r="BV42" s="151"/>
      <c r="BW42" s="151"/>
      <c r="BX42" s="151"/>
      <c r="BY42" s="151"/>
      <c r="BZ42" s="151"/>
      <c r="CA42" s="151"/>
      <c r="CB42" s="151"/>
      <c r="CC42" s="151"/>
      <c r="CD42" s="151"/>
      <c r="CE42" s="151"/>
      <c r="CF42" s="151"/>
      <c r="CG42" s="151"/>
      <c r="CH42" s="151"/>
      <c r="CI42" s="151"/>
      <c r="CJ42" s="151"/>
      <c r="CK42" s="151"/>
      <c r="CL42" s="151"/>
      <c r="CM42" s="151"/>
      <c r="CN42" s="151"/>
      <c r="CO42" s="151"/>
      <c r="CP42" s="151"/>
      <c r="CQ42" s="151"/>
      <c r="CR42" s="151"/>
      <c r="CS42" s="151"/>
      <c r="CT42" s="151"/>
      <c r="CU42" s="151"/>
      <c r="CV42" s="151"/>
      <c r="CW42" s="151"/>
      <c r="CX42" s="151"/>
      <c r="CY42" s="151"/>
      <c r="CZ42" s="151"/>
      <c r="DA42" s="151"/>
      <c r="DB42" s="151"/>
      <c r="DC42" s="151"/>
      <c r="DD42" s="151"/>
      <c r="DE42" s="151"/>
      <c r="DF42" s="151"/>
      <c r="DG42" s="151"/>
      <c r="DH42" s="151"/>
      <c r="DI42" s="151"/>
      <c r="DJ42" s="151"/>
      <c r="DK42" s="151"/>
      <c r="DL42" s="151"/>
      <c r="DM42" s="151"/>
      <c r="DN42" s="151"/>
      <c r="DO42" s="151"/>
      <c r="DP42" s="18"/>
      <c r="DQ42" s="18"/>
      <c r="DR42" s="18"/>
    </row>
    <row r="43" spans="1:122" ht="22.5" customHeight="1" x14ac:dyDescent="0.65">
      <c r="A43" s="10"/>
      <c r="B43" s="152"/>
      <c r="C43" s="152"/>
      <c r="D43" s="113" t="str">
        <f>IF(K39="医療機器",BL43,IF(K39="非医療機器",BL42,""))</f>
        <v/>
      </c>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5"/>
      <c r="BK43" s="13"/>
      <c r="BL43" s="150" t="str">
        <f>IF(X39="Ⅰ","（注）第一種、第二種、第三種のいずれかの医療機器製造販売業許可証（写）の提出が必要です。",IF(X39="Ⅱ","（注）第一種、第二種のいずれかの医療機器製造販売業許可証（写）の提出が必要です。",IF(X39="","","（注）第一種の医療機器製造販売業許可証（写）の提出が必要です。")))</f>
        <v/>
      </c>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0"/>
      <c r="CJ43" s="150"/>
      <c r="CK43" s="150"/>
      <c r="CL43" s="150"/>
      <c r="CM43" s="150"/>
      <c r="CN43" s="150"/>
      <c r="CO43" s="150"/>
      <c r="CP43" s="150"/>
      <c r="CQ43" s="150"/>
      <c r="CR43" s="150"/>
      <c r="CS43" s="150"/>
      <c r="CT43" s="150"/>
      <c r="CU43" s="150"/>
      <c r="CV43" s="150"/>
      <c r="CW43" s="150"/>
      <c r="CX43" s="150"/>
      <c r="CY43" s="150"/>
      <c r="CZ43" s="150"/>
      <c r="DA43" s="150"/>
      <c r="DB43" s="150"/>
      <c r="DC43" s="150"/>
      <c r="DD43" s="150"/>
      <c r="DE43" s="150"/>
      <c r="DF43" s="150"/>
      <c r="DG43" s="150"/>
      <c r="DH43" s="150"/>
      <c r="DI43" s="150"/>
      <c r="DJ43" s="150"/>
      <c r="DK43" s="150"/>
      <c r="DL43" s="150"/>
      <c r="DM43" s="150"/>
      <c r="DN43" s="150"/>
      <c r="DO43" s="150"/>
      <c r="DP43" s="150"/>
      <c r="DQ43" s="150"/>
      <c r="DR43" s="150"/>
    </row>
    <row r="44" spans="1:122" ht="22.5" customHeight="1" x14ac:dyDescent="0.65">
      <c r="A44" s="10"/>
      <c r="B44" s="42"/>
      <c r="C44" s="42"/>
      <c r="D44" s="113" t="str">
        <f>IF(K39="","","（注）必要な業許可を持っていない場合、医療機器製販企業として申請することができません。")</f>
        <v/>
      </c>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5"/>
      <c r="BK44" s="13"/>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row>
    <row r="45" spans="1:122" ht="22.5" customHeight="1" x14ac:dyDescent="0.65">
      <c r="A45" s="10"/>
      <c r="B45" s="12"/>
      <c r="C45" s="80" t="s">
        <v>216</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122" ht="22.5" customHeight="1" x14ac:dyDescent="0.65">
      <c r="A46" s="10"/>
      <c r="B46" s="12"/>
      <c r="C46" s="12"/>
      <c r="D46" s="149" t="s">
        <v>47</v>
      </c>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149"/>
      <c r="AW46" s="149"/>
      <c r="AX46" s="149"/>
      <c r="AY46" s="149"/>
      <c r="AZ46" s="149"/>
      <c r="BA46" s="149"/>
      <c r="BB46" s="149"/>
      <c r="BC46" s="149"/>
      <c r="BD46" s="149"/>
      <c r="BE46" s="149"/>
      <c r="BF46" s="149"/>
      <c r="BG46" s="149"/>
      <c r="BH46" s="149"/>
      <c r="BI46" s="149"/>
      <c r="BJ46" s="149"/>
      <c r="BK46" s="12"/>
    </row>
    <row r="47" spans="1:122" ht="22.5" customHeight="1" x14ac:dyDescent="0.65">
      <c r="A47" s="10"/>
      <c r="B47" s="12"/>
      <c r="C47" s="80" t="s">
        <v>234</v>
      </c>
      <c r="D47" s="80"/>
      <c r="E47" s="80"/>
      <c r="F47" s="80"/>
      <c r="G47" s="80"/>
      <c r="H47" s="80"/>
      <c r="I47" s="80"/>
      <c r="J47" s="80"/>
      <c r="K47" s="80"/>
      <c r="L47" s="80"/>
      <c r="M47" s="80"/>
      <c r="N47" s="80"/>
      <c r="O47" s="80"/>
      <c r="P47" s="80"/>
      <c r="Q47" s="80"/>
      <c r="R47" s="80"/>
      <c r="S47" s="80"/>
      <c r="T47" s="80"/>
      <c r="U47" s="80"/>
      <c r="V47" s="80"/>
      <c r="W47" s="80"/>
      <c r="X47" s="20"/>
      <c r="Y47" s="148" t="s">
        <v>48</v>
      </c>
      <c r="Z47" s="148"/>
      <c r="AA47" s="148"/>
      <c r="AB47" s="148"/>
      <c r="AC47" s="148"/>
      <c r="AD47" s="148"/>
      <c r="AE47" s="148"/>
      <c r="AF47" s="148"/>
      <c r="AG47" s="148"/>
      <c r="AH47" s="148"/>
      <c r="AI47" s="148"/>
      <c r="AJ47" s="148"/>
      <c r="AK47" s="148"/>
      <c r="AL47" s="158">
        <f>D48*1.5</f>
        <v>0</v>
      </c>
      <c r="AM47" s="158"/>
      <c r="AN47" s="158"/>
      <c r="AO47" s="158"/>
      <c r="AP47" s="148" t="s">
        <v>49</v>
      </c>
      <c r="AQ47" s="148"/>
      <c r="AR47" s="148"/>
      <c r="AS47" s="148"/>
      <c r="AT47" s="148"/>
      <c r="AU47" s="148"/>
      <c r="AV47" s="20"/>
      <c r="AW47" s="12"/>
      <c r="AX47" s="12"/>
      <c r="AY47" s="12"/>
      <c r="AZ47" s="12"/>
    </row>
    <row r="48" spans="1:122" ht="22.5" customHeight="1" x14ac:dyDescent="0.65">
      <c r="A48" s="10"/>
      <c r="B48" s="12"/>
      <c r="C48" s="12"/>
      <c r="D48" s="236"/>
      <c r="E48" s="236"/>
      <c r="F48" s="236"/>
      <c r="G48" s="236"/>
      <c r="H48" s="236"/>
      <c r="I48" s="236"/>
      <c r="J48" s="237"/>
      <c r="K48" s="160" t="s">
        <v>50</v>
      </c>
      <c r="L48" s="161"/>
      <c r="M48" s="161"/>
      <c r="N48" s="161"/>
      <c r="O48" s="75" t="str">
        <f>IF(D48&gt;50000,"（注）助成金交付申請額は50,000千円（5,000万円）以内にしてください。","")</f>
        <v/>
      </c>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6"/>
      <c r="BK48" s="12"/>
    </row>
    <row r="49" spans="1:84" ht="22.5" customHeight="1" x14ac:dyDescent="0.65">
      <c r="A49" s="10"/>
      <c r="B49" s="12"/>
      <c r="C49" s="12"/>
      <c r="D49" s="208" t="str">
        <f>IF(D48="","","（注）助成率が2/3のため、助成金交付申請額の1.5倍の助成対象経費が必要となります。")</f>
        <v/>
      </c>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6"/>
      <c r="BK49" s="9"/>
    </row>
    <row r="50" spans="1:84" ht="22.5" customHeight="1" x14ac:dyDescent="0.65">
      <c r="A50" s="10"/>
      <c r="B50" s="12"/>
      <c r="C50" s="80" t="s">
        <v>217</v>
      </c>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12"/>
    </row>
    <row r="51" spans="1:84" ht="22.5" customHeight="1" x14ac:dyDescent="0.65">
      <c r="A51" s="10"/>
      <c r="B51" s="12"/>
      <c r="C51" s="12"/>
      <c r="D51" s="192" t="s">
        <v>51</v>
      </c>
      <c r="E51" s="192"/>
      <c r="F51" s="192"/>
      <c r="G51" s="192"/>
      <c r="H51" s="192"/>
      <c r="I51" s="192"/>
      <c r="J51" s="192" t="s">
        <v>52</v>
      </c>
      <c r="K51" s="192"/>
      <c r="L51" s="192"/>
      <c r="M51" s="192"/>
      <c r="N51" s="192"/>
      <c r="O51" s="192"/>
      <c r="P51" s="192" t="s">
        <v>53</v>
      </c>
      <c r="Q51" s="192"/>
      <c r="R51" s="192"/>
      <c r="S51" s="192"/>
      <c r="T51" s="192"/>
      <c r="U51" s="192"/>
      <c r="V51" s="153" t="s">
        <v>54</v>
      </c>
      <c r="W51" s="154"/>
      <c r="X51" s="154"/>
      <c r="Y51" s="154"/>
      <c r="Z51" s="154"/>
      <c r="AA51" s="154"/>
      <c r="AB51" s="192" t="s">
        <v>55</v>
      </c>
      <c r="AC51" s="192"/>
      <c r="AD51" s="192"/>
      <c r="AE51" s="192"/>
      <c r="AF51" s="192"/>
      <c r="AG51" s="192"/>
      <c r="AH51" s="192" t="s">
        <v>56</v>
      </c>
      <c r="AI51" s="192"/>
      <c r="AJ51" s="192"/>
      <c r="AK51" s="192"/>
      <c r="AL51" s="192"/>
      <c r="AM51" s="192"/>
      <c r="AN51" s="153" t="s">
        <v>57</v>
      </c>
      <c r="AO51" s="154"/>
      <c r="AP51" s="154"/>
      <c r="AQ51" s="154"/>
      <c r="AR51" s="154"/>
      <c r="AS51" s="154"/>
      <c r="AT51" s="192" t="s">
        <v>58</v>
      </c>
      <c r="AU51" s="192"/>
      <c r="AV51" s="192"/>
      <c r="AW51" s="192"/>
      <c r="AX51" s="192"/>
      <c r="AY51" s="192"/>
      <c r="AZ51" s="243" t="s">
        <v>59</v>
      </c>
      <c r="BA51" s="192"/>
      <c r="BB51" s="192"/>
      <c r="BC51" s="192"/>
      <c r="BD51" s="192"/>
      <c r="BE51" s="192"/>
      <c r="BF51" s="21"/>
      <c r="BG51" s="12"/>
      <c r="BH51" s="12"/>
      <c r="BI51" s="12"/>
      <c r="BJ51" s="12"/>
      <c r="BK51" s="12"/>
    </row>
    <row r="52" spans="1:84" ht="20.149999999999999" customHeight="1" x14ac:dyDescent="0.65">
      <c r="A52" s="10"/>
      <c r="B52" s="12"/>
      <c r="C52" s="12"/>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21"/>
      <c r="BG52" s="12"/>
      <c r="BH52" s="12"/>
      <c r="BI52" s="12"/>
      <c r="BJ52" s="22"/>
      <c r="BK52" s="22"/>
      <c r="BL52" s="23" t="str">
        <f>IF(D52="○",1,"0")</f>
        <v>0</v>
      </c>
      <c r="BM52" s="23" t="str">
        <f>IF(J52="○",1,"0")</f>
        <v>0</v>
      </c>
      <c r="BN52" s="23" t="str">
        <f>IF(P52="○",1,"0")</f>
        <v>0</v>
      </c>
      <c r="BO52" s="23" t="str">
        <f>IF(V52="○",1,"0")</f>
        <v>0</v>
      </c>
      <c r="BP52" s="23" t="str">
        <f>IF(AB52="○",1,"0")</f>
        <v>0</v>
      </c>
      <c r="BQ52" s="23" t="str">
        <f>IF(AH52="○",1,"0")</f>
        <v>0</v>
      </c>
      <c r="BR52" s="23" t="str">
        <f>IF(AN52="○",1,"0")</f>
        <v>0</v>
      </c>
      <c r="BS52" s="23" t="str">
        <f>IF(AT52="○",1,"0")</f>
        <v>0</v>
      </c>
      <c r="BT52" s="23" t="str">
        <f>IF(AZ52="○",1,"0")</f>
        <v>0</v>
      </c>
      <c r="BU52" s="23">
        <f>SUM(BL52:BT52)</f>
        <v>0</v>
      </c>
      <c r="BV52" s="24"/>
      <c r="BW52" s="25"/>
      <c r="BX52" s="25"/>
      <c r="BY52" s="25"/>
      <c r="BZ52" s="25"/>
      <c r="CA52" s="25"/>
      <c r="CB52" s="25"/>
      <c r="CC52" s="18"/>
      <c r="CD52" s="18"/>
      <c r="CE52" s="18"/>
      <c r="CF52" s="18"/>
    </row>
    <row r="53" spans="1:84" ht="22.5" customHeight="1" x14ac:dyDescent="0.65">
      <c r="A53" s="10"/>
      <c r="B53" s="12"/>
      <c r="C53" s="12"/>
      <c r="D53" s="156" t="str">
        <f>IF(K34="試作品の完成","（注）「試作品の完成」の場合、PMDA費、展示会費、広告費、規格登録費等（委託費）は助成対象外です。","")</f>
        <v/>
      </c>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14"/>
      <c r="BG53" s="114"/>
      <c r="BH53" s="114"/>
      <c r="BI53" s="114"/>
      <c r="BJ53" s="115"/>
      <c r="BK53" s="12"/>
    </row>
    <row r="54" spans="1:84" ht="22.5" customHeight="1" x14ac:dyDescent="0.65">
      <c r="A54" s="10"/>
      <c r="B54" s="12"/>
      <c r="C54" s="12"/>
      <c r="D54" s="134" t="str">
        <f>IF(BU52&gt;0,"（注）申請書には、申請する各経費について詳細に記入する必要があります。申請までにご検討ください。","")</f>
        <v/>
      </c>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2"/>
    </row>
    <row r="55" spans="1:84" ht="22.5" customHeight="1" x14ac:dyDescent="0.65">
      <c r="A55" s="10"/>
      <c r="B55" s="12"/>
      <c r="C55" s="80" t="s">
        <v>218</v>
      </c>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12"/>
    </row>
    <row r="56" spans="1:84" ht="22.5" customHeight="1" x14ac:dyDescent="0.65">
      <c r="A56" s="10"/>
      <c r="B56" s="12"/>
      <c r="C56" s="12"/>
      <c r="D56" s="255" t="s">
        <v>146</v>
      </c>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255"/>
      <c r="AK56" s="255"/>
      <c r="AL56" s="255"/>
      <c r="AM56" s="255"/>
      <c r="AN56" s="255"/>
      <c r="AO56" s="255"/>
      <c r="AP56" s="255"/>
      <c r="AQ56" s="255"/>
      <c r="AR56" s="255"/>
      <c r="AS56" s="255"/>
      <c r="AT56" s="255"/>
      <c r="AU56" s="255"/>
      <c r="AV56" s="255"/>
      <c r="AW56" s="255"/>
      <c r="AX56" s="255"/>
      <c r="AY56" s="255"/>
      <c r="AZ56" s="255"/>
      <c r="BA56" s="255"/>
      <c r="BB56" s="255"/>
      <c r="BC56" s="255"/>
      <c r="BD56" s="255"/>
      <c r="BE56" s="255"/>
      <c r="BF56" s="255"/>
      <c r="BG56" s="255"/>
      <c r="BH56" s="255"/>
      <c r="BI56" s="255"/>
      <c r="BJ56" s="255"/>
      <c r="BK56" s="12"/>
    </row>
    <row r="57" spans="1:84" ht="22.5" customHeight="1" x14ac:dyDescent="0.65">
      <c r="A57" s="10"/>
      <c r="B57" s="12"/>
      <c r="C57" s="12"/>
      <c r="D57" s="241" t="s">
        <v>147</v>
      </c>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12"/>
    </row>
    <row r="58" spans="1:84" ht="22.5" customHeight="1" x14ac:dyDescent="0.65">
      <c r="A58" s="10"/>
      <c r="B58" s="12"/>
      <c r="C58" s="12"/>
      <c r="D58" s="238" t="s">
        <v>144</v>
      </c>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40"/>
      <c r="BK58" s="12"/>
    </row>
    <row r="59" spans="1:84" ht="22.5" customHeight="1" x14ac:dyDescent="0.65">
      <c r="A59" s="10"/>
      <c r="B59" s="12"/>
      <c r="C59" s="12"/>
      <c r="D59" s="146" t="s">
        <v>60</v>
      </c>
      <c r="E59" s="146"/>
      <c r="F59" s="146"/>
      <c r="G59" s="146"/>
      <c r="H59" s="242">
        <v>44620</v>
      </c>
      <c r="I59" s="242"/>
      <c r="J59" s="242"/>
      <c r="K59" s="242"/>
      <c r="L59" s="242"/>
      <c r="M59" s="242"/>
      <c r="N59" s="242"/>
      <c r="O59" s="242"/>
      <c r="P59" s="242"/>
      <c r="Q59" s="242"/>
      <c r="R59" s="242"/>
      <c r="S59" s="242"/>
      <c r="T59" s="242"/>
      <c r="U59" s="71" t="s">
        <v>61</v>
      </c>
      <c r="V59" s="71"/>
      <c r="W59" s="72"/>
      <c r="X59" s="257"/>
      <c r="Y59" s="258"/>
      <c r="Z59" s="258"/>
      <c r="AA59" s="258"/>
      <c r="AB59" s="258"/>
      <c r="AC59" s="258"/>
      <c r="AD59" s="258"/>
      <c r="AE59" s="258"/>
      <c r="AF59" s="258"/>
      <c r="AG59" s="258"/>
      <c r="AH59" s="258"/>
      <c r="AI59" s="258"/>
      <c r="AJ59" s="258"/>
      <c r="AK59" s="259"/>
      <c r="AL59" s="171" t="s">
        <v>62</v>
      </c>
      <c r="AM59" s="71"/>
      <c r="AN59" s="71"/>
      <c r="AO59" s="71" t="str">
        <f>IF(X59="","",DATEDIF(H59,X59+1,"y")&amp;"年"&amp;DATEDIF(H59,X59+1,"ym")&amp;"ヶ月")</f>
        <v/>
      </c>
      <c r="AP59" s="71"/>
      <c r="AQ59" s="71"/>
      <c r="AR59" s="71"/>
      <c r="AS59" s="71"/>
      <c r="AT59" s="71"/>
      <c r="AU59" s="71"/>
      <c r="AV59" s="71"/>
      <c r="AW59" s="71"/>
      <c r="AX59" s="71"/>
      <c r="AY59" s="71"/>
      <c r="AZ59" s="71" t="s">
        <v>63</v>
      </c>
      <c r="BA59" s="71"/>
      <c r="BB59" s="71"/>
      <c r="BC59" s="72"/>
      <c r="BD59" s="106"/>
      <c r="BE59" s="107"/>
      <c r="BF59" s="107"/>
      <c r="BG59" s="170"/>
      <c r="BH59" s="171" t="s">
        <v>64</v>
      </c>
      <c r="BI59" s="71"/>
      <c r="BJ59" s="71"/>
      <c r="BK59" s="12"/>
    </row>
    <row r="60" spans="1:84" ht="22.5" customHeight="1" x14ac:dyDescent="0.65">
      <c r="A60" s="10"/>
      <c r="B60" s="12"/>
      <c r="C60" s="12"/>
      <c r="D60" s="263" t="str">
        <f>IF(X59="","","（注）期間内に契約～実施～支払を行った経費が助成金の対象経費になります。期間内の上市、量産、出荷はできません。")</f>
        <v/>
      </c>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c r="AI60" s="263"/>
      <c r="AJ60" s="263"/>
      <c r="AK60" s="263"/>
      <c r="AL60" s="263"/>
      <c r="AM60" s="263"/>
      <c r="AN60" s="263"/>
      <c r="AO60" s="263"/>
      <c r="AP60" s="263"/>
      <c r="AQ60" s="263"/>
      <c r="AR60" s="263"/>
      <c r="AS60" s="263"/>
      <c r="AT60" s="263"/>
      <c r="AU60" s="263"/>
      <c r="AV60" s="263"/>
      <c r="AW60" s="263"/>
      <c r="AX60" s="263"/>
      <c r="AY60" s="263"/>
      <c r="AZ60" s="263"/>
      <c r="BA60" s="263"/>
      <c r="BB60" s="263"/>
      <c r="BC60" s="263"/>
      <c r="BD60" s="263"/>
      <c r="BE60" s="263"/>
      <c r="BF60" s="263"/>
      <c r="BG60" s="263"/>
      <c r="BH60" s="263"/>
      <c r="BI60" s="263"/>
      <c r="BJ60" s="263"/>
      <c r="BK60" s="12"/>
    </row>
    <row r="61" spans="1:84" ht="22.5" customHeight="1" x14ac:dyDescent="0.65">
      <c r="A61" s="10"/>
      <c r="B61" s="12"/>
      <c r="C61" s="12"/>
      <c r="D61" s="113" t="str">
        <f>IF(BD59="","","（注）申請書には、各期の期間、達成目標と成果物、取組項目、実施スケジュール、実施方法を記入する必要があります。")</f>
        <v/>
      </c>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5"/>
      <c r="BK61" s="12"/>
    </row>
    <row r="62" spans="1:84" ht="22.5" customHeight="1" x14ac:dyDescent="0.65">
      <c r="A62" s="10"/>
      <c r="B62" s="12"/>
      <c r="C62" s="12"/>
      <c r="D62" s="208" t="str">
        <f>IF(BD59="","","（注）期の目標を達成していない場合は助成金が交付されません。")</f>
        <v/>
      </c>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6"/>
      <c r="BK62" s="12"/>
    </row>
    <row r="63" spans="1:84" ht="22.5" customHeight="1" x14ac:dyDescent="0.65">
      <c r="A63" s="10"/>
      <c r="B63" s="209" t="s">
        <v>219</v>
      </c>
      <c r="C63" s="209"/>
      <c r="D63" s="209"/>
      <c r="E63" s="209"/>
      <c r="F63" s="209"/>
      <c r="G63" s="209"/>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2"/>
      <c r="BA63" s="12"/>
      <c r="BB63" s="12"/>
      <c r="BC63" s="12"/>
      <c r="BD63" s="12"/>
      <c r="BE63" s="12"/>
      <c r="BF63" s="12"/>
      <c r="BG63" s="12"/>
      <c r="BH63" s="12"/>
      <c r="BI63" s="12"/>
      <c r="BJ63" s="12"/>
      <c r="BK63" s="12"/>
    </row>
    <row r="64" spans="1:84" ht="22.5" customHeight="1" x14ac:dyDescent="0.65">
      <c r="A64" s="10"/>
      <c r="B64" s="13"/>
      <c r="C64" s="205" t="s">
        <v>220</v>
      </c>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05"/>
      <c r="AQ64" s="205"/>
      <c r="AR64" s="205"/>
      <c r="AS64" s="205"/>
      <c r="AT64" s="205"/>
      <c r="AU64" s="205"/>
      <c r="AV64" s="205"/>
      <c r="AW64" s="205"/>
      <c r="AX64" s="205"/>
      <c r="AY64" s="205"/>
      <c r="AZ64" s="12"/>
      <c r="BA64" s="12"/>
      <c r="BB64" s="12"/>
      <c r="BC64" s="12"/>
      <c r="BD64" s="12"/>
      <c r="BE64" s="12"/>
      <c r="BF64" s="12"/>
      <c r="BG64" s="12"/>
      <c r="BH64" s="12"/>
      <c r="BI64" s="12"/>
      <c r="BJ64" s="12"/>
      <c r="BK64" s="12"/>
    </row>
    <row r="65" spans="1:63" ht="22" customHeight="1" x14ac:dyDescent="0.65">
      <c r="A65" s="10"/>
      <c r="B65" s="12"/>
      <c r="C65" s="12"/>
      <c r="D65" s="206" t="s">
        <v>65</v>
      </c>
      <c r="E65" s="206"/>
      <c r="F65" s="206"/>
      <c r="G65" s="206"/>
      <c r="H65" s="206"/>
      <c r="I65" s="206"/>
      <c r="J65" s="207"/>
      <c r="K65" s="182"/>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30" t="str">
        <f>IF(K66="","","（注）申請時に会社概要の提出が必要です。")</f>
        <v/>
      </c>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2"/>
    </row>
    <row r="66" spans="1:63" ht="22.5" customHeight="1" x14ac:dyDescent="0.65">
      <c r="A66" s="10"/>
      <c r="B66" s="12"/>
      <c r="C66" s="12"/>
      <c r="D66" s="71" t="s">
        <v>66</v>
      </c>
      <c r="E66" s="71"/>
      <c r="F66" s="71"/>
      <c r="G66" s="71"/>
      <c r="H66" s="71"/>
      <c r="I66" s="71"/>
      <c r="J66" s="72"/>
      <c r="K66" s="109"/>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94" t="s">
        <v>67</v>
      </c>
      <c r="AM66" s="195"/>
      <c r="AN66" s="195"/>
      <c r="AO66" s="195"/>
      <c r="AP66" s="195"/>
      <c r="AQ66" s="193" t="s">
        <v>27</v>
      </c>
      <c r="AR66" s="193"/>
      <c r="AS66" s="193"/>
      <c r="AT66" s="193"/>
      <c r="AU66" s="193"/>
      <c r="AV66" s="193"/>
      <c r="AW66" s="193"/>
      <c r="AX66" s="193"/>
      <c r="AY66" s="193"/>
      <c r="AZ66" s="193"/>
      <c r="BA66" s="193"/>
      <c r="BB66" s="193"/>
      <c r="BC66" s="193"/>
      <c r="BD66" s="193"/>
      <c r="BE66" s="193"/>
      <c r="BF66" s="193"/>
      <c r="BG66" s="193"/>
      <c r="BH66" s="193"/>
      <c r="BI66" s="193"/>
      <c r="BJ66" s="193"/>
      <c r="BK66" s="12"/>
    </row>
    <row r="67" spans="1:63" ht="22.5" customHeight="1" x14ac:dyDescent="0.65">
      <c r="A67" s="10"/>
      <c r="B67" s="12"/>
      <c r="C67" s="12"/>
      <c r="D67" s="71" t="s">
        <v>68</v>
      </c>
      <c r="E67" s="71"/>
      <c r="F67" s="71"/>
      <c r="G67" s="71"/>
      <c r="H67" s="71"/>
      <c r="I67" s="71"/>
      <c r="J67" s="72"/>
      <c r="K67" s="260"/>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194" t="s">
        <v>69</v>
      </c>
      <c r="AM67" s="195"/>
      <c r="AN67" s="195"/>
      <c r="AO67" s="195"/>
      <c r="AP67" s="195"/>
      <c r="AQ67" s="250"/>
      <c r="AR67" s="250"/>
      <c r="AS67" s="250"/>
      <c r="AT67" s="250"/>
      <c r="AU67" s="250"/>
      <c r="AV67" s="250"/>
      <c r="AW67" s="250"/>
      <c r="AX67" s="250"/>
      <c r="AY67" s="250"/>
      <c r="AZ67" s="250"/>
      <c r="BA67" s="250"/>
      <c r="BB67" s="250"/>
      <c r="BC67" s="250"/>
      <c r="BD67" s="250"/>
      <c r="BE67" s="250"/>
      <c r="BF67" s="250"/>
      <c r="BG67" s="250"/>
      <c r="BH67" s="250"/>
      <c r="BI67" s="250"/>
      <c r="BJ67" s="250"/>
      <c r="BK67" s="12"/>
    </row>
    <row r="68" spans="1:63" ht="22.5" customHeight="1" x14ac:dyDescent="0.65">
      <c r="A68" s="10"/>
      <c r="B68" s="12"/>
      <c r="C68" s="12"/>
      <c r="D68" s="203" t="s">
        <v>70</v>
      </c>
      <c r="E68" s="204"/>
      <c r="F68" s="204"/>
      <c r="G68" s="204"/>
      <c r="H68" s="204"/>
      <c r="I68" s="204"/>
      <c r="J68" s="204"/>
      <c r="K68" s="266" t="s">
        <v>71</v>
      </c>
      <c r="L68" s="266"/>
      <c r="M68" s="246"/>
      <c r="N68" s="246"/>
      <c r="O68" s="246"/>
      <c r="P68" s="43" t="s">
        <v>0</v>
      </c>
      <c r="Q68" s="168"/>
      <c r="R68" s="168"/>
      <c r="S68" s="168"/>
      <c r="T68" s="169"/>
      <c r="U68" s="201"/>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12"/>
    </row>
    <row r="69" spans="1:63" ht="22.5" customHeight="1" x14ac:dyDescent="0.65">
      <c r="A69" s="10"/>
      <c r="B69" s="12"/>
      <c r="C69" s="12"/>
      <c r="D69" s="134" t="str">
        <f>IF(U68="","","（注）本店登記所在地は都外の所在地でも問題ありません。")</f>
        <v/>
      </c>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2"/>
    </row>
    <row r="70" spans="1:63" ht="22.5" customHeight="1" x14ac:dyDescent="0.65">
      <c r="A70" s="10"/>
      <c r="B70" s="12"/>
      <c r="C70" s="12"/>
      <c r="D70" s="203" t="s">
        <v>72</v>
      </c>
      <c r="E70" s="204"/>
      <c r="F70" s="204"/>
      <c r="G70" s="204"/>
      <c r="H70" s="204"/>
      <c r="I70" s="204"/>
      <c r="J70" s="204"/>
      <c r="K70" s="266" t="s">
        <v>71</v>
      </c>
      <c r="L70" s="266"/>
      <c r="M70" s="246"/>
      <c r="N70" s="246"/>
      <c r="O70" s="246"/>
      <c r="P70" s="43" t="s">
        <v>0</v>
      </c>
      <c r="Q70" s="168"/>
      <c r="R70" s="168"/>
      <c r="S70" s="168"/>
      <c r="T70" s="169"/>
      <c r="U70" s="201"/>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12"/>
    </row>
    <row r="71" spans="1:63" ht="22.5" customHeight="1" x14ac:dyDescent="0.65">
      <c r="A71" s="10"/>
      <c r="B71" s="12"/>
      <c r="C71" s="12"/>
      <c r="D71" s="134" t="str">
        <f>IF(U70="","","（注）都内に登記をしている必要があります（支店登記でも可）。登記簿謄本の住所をご記入ください。")</f>
        <v/>
      </c>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2"/>
    </row>
    <row r="72" spans="1:63" ht="22.5" customHeight="1" x14ac:dyDescent="0.65">
      <c r="A72" s="10"/>
      <c r="B72" s="12"/>
      <c r="C72" s="12"/>
      <c r="D72" s="262" t="str">
        <f>IF(U70="","","（注）申請書には、連絡先や連絡担当者の氏名、部署と役職、TEL、メールアドレスを記入する必要があります。")</f>
        <v/>
      </c>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2"/>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62"/>
      <c r="BK72" s="12"/>
    </row>
    <row r="73" spans="1:63" ht="22.5" customHeight="1" x14ac:dyDescent="0.65">
      <c r="A73" s="10"/>
      <c r="B73" s="12"/>
      <c r="C73" s="12"/>
      <c r="D73" s="267" t="s">
        <v>73</v>
      </c>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8"/>
      <c r="AF73" s="247" t="s">
        <v>138</v>
      </c>
      <c r="AG73" s="168"/>
      <c r="AH73" s="256"/>
      <c r="AI73" s="271"/>
      <c r="AJ73" s="272"/>
      <c r="AK73" s="273"/>
      <c r="AL73" s="264" t="s">
        <v>74</v>
      </c>
      <c r="AM73" s="265"/>
      <c r="AN73" s="269"/>
      <c r="AO73" s="197"/>
      <c r="AP73" s="198"/>
      <c r="AQ73" s="264" t="s">
        <v>75</v>
      </c>
      <c r="AR73" s="270"/>
      <c r="AS73" s="184" t="s">
        <v>76</v>
      </c>
      <c r="AT73" s="184"/>
      <c r="AU73" s="184"/>
      <c r="AV73" s="184"/>
      <c r="AW73" s="184"/>
      <c r="AX73" s="185"/>
      <c r="AY73" s="271"/>
      <c r="AZ73" s="272"/>
      <c r="BA73" s="272"/>
      <c r="BB73" s="273"/>
      <c r="BC73" s="264" t="s">
        <v>74</v>
      </c>
      <c r="BD73" s="265"/>
      <c r="BE73" s="196"/>
      <c r="BF73" s="197"/>
      <c r="BG73" s="198"/>
      <c r="BH73" s="199" t="s">
        <v>77</v>
      </c>
      <c r="BI73" s="200"/>
      <c r="BJ73" s="200"/>
      <c r="BK73" s="12"/>
    </row>
    <row r="74" spans="1:63" ht="22.5" customHeight="1" x14ac:dyDescent="0.65">
      <c r="A74" s="10"/>
      <c r="B74" s="12"/>
      <c r="C74" s="12"/>
      <c r="D74" s="189" t="str">
        <f>IF(AY73="","",IF(AY73&lt;2,"（注）令和6年4月1日以降に創業された場合、申請できません。",""))</f>
        <v/>
      </c>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2"/>
    </row>
    <row r="75" spans="1:63" ht="22.5" customHeight="1" x14ac:dyDescent="0.65">
      <c r="A75" s="10"/>
      <c r="B75" s="12"/>
      <c r="C75" s="12"/>
      <c r="D75" s="127" t="s">
        <v>78</v>
      </c>
      <c r="E75" s="127"/>
      <c r="F75" s="127"/>
      <c r="G75" s="127"/>
      <c r="H75" s="127"/>
      <c r="I75" s="127"/>
      <c r="J75" s="128"/>
      <c r="K75" s="106" t="s">
        <v>79</v>
      </c>
      <c r="L75" s="107"/>
      <c r="M75" s="107"/>
      <c r="N75" s="107"/>
      <c r="O75" s="107"/>
      <c r="P75" s="107"/>
      <c r="Q75" s="107"/>
      <c r="R75" s="107"/>
      <c r="S75" s="107"/>
      <c r="T75" s="107"/>
      <c r="U75" s="107"/>
      <c r="V75" s="170"/>
      <c r="W75" s="171" t="s">
        <v>80</v>
      </c>
      <c r="X75" s="71"/>
      <c r="Y75" s="71"/>
      <c r="Z75" s="71"/>
      <c r="AA75" s="71"/>
      <c r="AB75" s="71"/>
      <c r="AC75" s="71"/>
      <c r="AD75" s="72"/>
      <c r="AE75" s="172"/>
      <c r="AF75" s="173"/>
      <c r="AG75" s="173"/>
      <c r="AH75" s="173"/>
      <c r="AI75" s="173"/>
      <c r="AJ75" s="173"/>
      <c r="AK75" s="174"/>
      <c r="AL75" s="175" t="s">
        <v>81</v>
      </c>
      <c r="AM75" s="146"/>
      <c r="AN75" s="146"/>
      <c r="AO75" s="146"/>
      <c r="AP75" s="292" t="s">
        <v>82</v>
      </c>
      <c r="AQ75" s="292"/>
      <c r="AR75" s="292"/>
      <c r="AS75" s="293"/>
      <c r="AT75" s="172" t="s">
        <v>83</v>
      </c>
      <c r="AU75" s="173"/>
      <c r="AV75" s="173"/>
      <c r="AW75" s="173"/>
      <c r="AX75" s="173"/>
      <c r="AY75" s="173"/>
      <c r="AZ75" s="173"/>
      <c r="BA75" s="173"/>
      <c r="BB75" s="173"/>
      <c r="BC75" s="173"/>
      <c r="BD75" s="173"/>
      <c r="BE75" s="173"/>
      <c r="BF75" s="173"/>
      <c r="BG75" s="173"/>
      <c r="BH75" s="173"/>
      <c r="BI75" s="173"/>
      <c r="BJ75" s="173"/>
      <c r="BK75" s="12"/>
    </row>
    <row r="76" spans="1:63" ht="22.5" customHeight="1" x14ac:dyDescent="0.65">
      <c r="A76" s="10"/>
      <c r="B76" s="12"/>
      <c r="C76" s="12"/>
      <c r="D76" s="189" t="str">
        <f>IF(AT75="大企業またはみなし大企業","（注）大企業、みなし大企業に該当する場合、申請することができません。","")</f>
        <v/>
      </c>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c r="BE76" s="189"/>
      <c r="BF76" s="189"/>
      <c r="BG76" s="189"/>
      <c r="BH76" s="189"/>
      <c r="BI76" s="189"/>
      <c r="BJ76" s="189"/>
      <c r="BK76" s="12"/>
    </row>
    <row r="77" spans="1:63" ht="22.5" customHeight="1" x14ac:dyDescent="0.65">
      <c r="A77" s="10"/>
      <c r="B77" s="12"/>
      <c r="C77" s="12"/>
      <c r="D77" s="71" t="s">
        <v>84</v>
      </c>
      <c r="E77" s="71"/>
      <c r="F77" s="71"/>
      <c r="G77" s="71"/>
      <c r="H77" s="71"/>
      <c r="I77" s="71"/>
      <c r="J77" s="71"/>
      <c r="K77" s="129"/>
      <c r="L77" s="129"/>
      <c r="M77" s="129"/>
      <c r="N77" s="129"/>
      <c r="O77" s="129"/>
      <c r="P77" s="193" t="s">
        <v>85</v>
      </c>
      <c r="Q77" s="193"/>
      <c r="R77" s="193"/>
      <c r="S77" s="193"/>
      <c r="T77" s="193"/>
      <c r="U77" s="193"/>
      <c r="V77" s="193"/>
      <c r="W77" s="193"/>
      <c r="X77" s="193"/>
      <c r="Y77" s="193"/>
      <c r="Z77" s="193"/>
      <c r="AA77" s="193"/>
      <c r="AB77" s="193"/>
      <c r="AC77" s="193"/>
      <c r="AD77" s="193"/>
      <c r="AE77" s="193"/>
      <c r="AF77" s="193"/>
      <c r="AG77" s="127" t="s">
        <v>86</v>
      </c>
      <c r="AH77" s="127"/>
      <c r="AI77" s="127"/>
      <c r="AJ77" s="127"/>
      <c r="AK77" s="127"/>
      <c r="AL77" s="127"/>
      <c r="AM77" s="127"/>
      <c r="AN77" s="127"/>
      <c r="AO77" s="128"/>
      <c r="AP77" s="172"/>
      <c r="AQ77" s="173"/>
      <c r="AR77" s="173"/>
      <c r="AS77" s="173"/>
      <c r="AT77" s="174"/>
      <c r="AU77" s="299" t="s">
        <v>87</v>
      </c>
      <c r="AV77" s="161"/>
      <c r="AW77" s="71" t="s">
        <v>88</v>
      </c>
      <c r="AX77" s="71"/>
      <c r="AY77" s="71"/>
      <c r="AZ77" s="71"/>
      <c r="BA77" s="71"/>
      <c r="BB77" s="71"/>
      <c r="BC77" s="71"/>
      <c r="BD77" s="129"/>
      <c r="BE77" s="129"/>
      <c r="BF77" s="129"/>
      <c r="BG77" s="129"/>
      <c r="BH77" s="129"/>
      <c r="BI77" s="146" t="s">
        <v>89</v>
      </c>
      <c r="BJ77" s="146"/>
      <c r="BK77" s="12"/>
    </row>
    <row r="78" spans="1:63" ht="22.5" customHeight="1" x14ac:dyDescent="0.65">
      <c r="A78" s="10"/>
      <c r="B78" s="12"/>
      <c r="C78" s="12"/>
      <c r="D78" s="127" t="s">
        <v>90</v>
      </c>
      <c r="E78" s="127"/>
      <c r="F78" s="127"/>
      <c r="G78" s="127"/>
      <c r="H78" s="127"/>
      <c r="I78" s="127"/>
      <c r="J78" s="127"/>
      <c r="K78" s="127"/>
      <c r="L78" s="127"/>
      <c r="M78" s="127"/>
      <c r="N78" s="127"/>
      <c r="O78" s="127"/>
      <c r="P78" s="127"/>
      <c r="Q78" s="127"/>
      <c r="R78" s="127"/>
      <c r="S78" s="127"/>
      <c r="T78" s="127"/>
      <c r="U78" s="127"/>
      <c r="V78" s="127"/>
      <c r="W78" s="127"/>
      <c r="X78" s="127"/>
      <c r="Y78" s="127"/>
      <c r="Z78" s="128"/>
      <c r="AA78" s="106"/>
      <c r="AB78" s="107"/>
      <c r="AC78" s="107"/>
      <c r="AD78" s="107"/>
      <c r="AE78" s="107"/>
      <c r="AF78" s="107"/>
      <c r="AG78" s="127" t="s">
        <v>91</v>
      </c>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8"/>
      <c r="BE78" s="106"/>
      <c r="BF78" s="107"/>
      <c r="BG78" s="107"/>
      <c r="BH78" s="107"/>
      <c r="BI78" s="107"/>
      <c r="BJ78" s="107"/>
      <c r="BK78" s="12"/>
    </row>
    <row r="79" spans="1:63" ht="22.5" customHeight="1" x14ac:dyDescent="0.65">
      <c r="A79" s="10"/>
      <c r="B79" s="12"/>
      <c r="C79" s="12"/>
      <c r="D79" s="189" t="str">
        <f>IF(AA78="いる","（注）大企業が実質的に経営に参画している場合、申請できません。募集要項でご確認ください。",IF(BE78="いる","（注）大企業が実質的に経営に参画している場合、申請できません。募集要項でご確認ください。",""))</f>
        <v/>
      </c>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c r="BE79" s="189"/>
      <c r="BF79" s="189"/>
      <c r="BG79" s="189"/>
      <c r="BH79" s="189"/>
      <c r="BI79" s="189"/>
      <c r="BJ79" s="189"/>
      <c r="BK79" s="12"/>
    </row>
    <row r="80" spans="1:63" ht="22.5" customHeight="1" x14ac:dyDescent="0.65">
      <c r="A80" s="10"/>
      <c r="B80" s="12"/>
      <c r="C80" s="205" t="s">
        <v>221</v>
      </c>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5"/>
      <c r="BC80" s="205"/>
      <c r="BD80" s="205"/>
      <c r="BE80" s="205"/>
      <c r="BF80" s="205"/>
      <c r="BG80" s="205"/>
      <c r="BH80" s="205"/>
      <c r="BI80" s="205"/>
      <c r="BJ80" s="12"/>
      <c r="BK80" s="12"/>
    </row>
    <row r="81" spans="1:82" ht="22.5" customHeight="1" x14ac:dyDescent="0.65">
      <c r="A81" s="10"/>
      <c r="B81" s="12"/>
      <c r="C81" s="12"/>
      <c r="D81" s="127" t="s">
        <v>92</v>
      </c>
      <c r="E81" s="127"/>
      <c r="F81" s="127"/>
      <c r="G81" s="127"/>
      <c r="H81" s="127"/>
      <c r="I81" s="127"/>
      <c r="J81" s="127"/>
      <c r="K81" s="294" t="s">
        <v>93</v>
      </c>
      <c r="L81" s="294"/>
      <c r="M81" s="298"/>
      <c r="N81" s="298"/>
      <c r="O81" s="298"/>
      <c r="P81" s="43" t="s">
        <v>0</v>
      </c>
      <c r="Q81" s="168"/>
      <c r="R81" s="168"/>
      <c r="S81" s="168"/>
      <c r="T81" s="169"/>
      <c r="U81" s="201"/>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12"/>
    </row>
    <row r="82" spans="1:82" ht="22.5" customHeight="1" x14ac:dyDescent="0.65">
      <c r="A82" s="10"/>
      <c r="B82" s="12"/>
      <c r="C82" s="12"/>
      <c r="D82" s="134" t="str">
        <f>IF(U81="","","（注）開発の実施場所は自社の事業所等をご記入ください。所在地は首都圏であれば問題ありません。")</f>
        <v/>
      </c>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c r="BJ82" s="134"/>
      <c r="BK82" s="12"/>
    </row>
    <row r="83" spans="1:82" ht="22.5" customHeight="1" x14ac:dyDescent="0.65">
      <c r="A83" s="10"/>
      <c r="B83" s="111"/>
      <c r="C83" s="112"/>
      <c r="D83" s="138" t="str">
        <f>IF(U81="","","（注）申請書には、開発実施場所の「名称」「面積」「実施業務」「開発者数」「機器設備」「最寄交通機関」を")</f>
        <v/>
      </c>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c r="AT83" s="132"/>
      <c r="AU83" s="132"/>
      <c r="AV83" s="132"/>
      <c r="AW83" s="132"/>
      <c r="AX83" s="132"/>
      <c r="AY83" s="132"/>
      <c r="AZ83" s="132"/>
      <c r="BA83" s="132"/>
      <c r="BB83" s="132"/>
      <c r="BC83" s="132"/>
      <c r="BD83" s="132"/>
      <c r="BE83" s="132"/>
      <c r="BF83" s="132"/>
      <c r="BG83" s="132"/>
      <c r="BH83" s="132"/>
      <c r="BI83" s="132"/>
      <c r="BJ83" s="132"/>
      <c r="BK83" s="12"/>
    </row>
    <row r="84" spans="1:82" ht="22.5" customHeight="1" x14ac:dyDescent="0.65">
      <c r="A84" s="10"/>
      <c r="B84" s="44"/>
      <c r="C84" s="45"/>
      <c r="D84" s="138" t="str">
        <f>IF(U81="","","　　　　記入する必要があります。")</f>
        <v/>
      </c>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c r="AT84" s="132"/>
      <c r="AU84" s="132"/>
      <c r="AV84" s="132"/>
      <c r="AW84" s="132"/>
      <c r="AX84" s="132"/>
      <c r="AY84" s="132"/>
      <c r="AZ84" s="132"/>
      <c r="BA84" s="132"/>
      <c r="BB84" s="132"/>
      <c r="BC84" s="132"/>
      <c r="BD84" s="132"/>
      <c r="BE84" s="132"/>
      <c r="BF84" s="132"/>
      <c r="BG84" s="132"/>
      <c r="BH84" s="132"/>
      <c r="BI84" s="132"/>
      <c r="BJ84" s="132"/>
      <c r="BK84" s="12"/>
    </row>
    <row r="85" spans="1:82" ht="22.5" customHeight="1" x14ac:dyDescent="0.65">
      <c r="A85" s="10"/>
      <c r="B85" s="12"/>
      <c r="C85" s="80" t="s">
        <v>222</v>
      </c>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82" ht="22.5" customHeight="1" x14ac:dyDescent="0.65">
      <c r="A86" s="10"/>
      <c r="B86" s="12"/>
      <c r="C86" s="12"/>
      <c r="D86" s="188" t="s">
        <v>148</v>
      </c>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2"/>
    </row>
    <row r="87" spans="1:82" ht="22.5" customHeight="1" x14ac:dyDescent="0.65">
      <c r="A87" s="10"/>
      <c r="B87" s="12"/>
      <c r="C87" s="12"/>
      <c r="D87" s="188" t="s">
        <v>94</v>
      </c>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188"/>
      <c r="BD87" s="188"/>
      <c r="BE87" s="188"/>
      <c r="BF87" s="188"/>
      <c r="BG87" s="188"/>
      <c r="BH87" s="188"/>
      <c r="BI87" s="188"/>
      <c r="BJ87" s="188"/>
      <c r="BK87" s="12"/>
    </row>
    <row r="88" spans="1:82" ht="22.5" customHeight="1" x14ac:dyDescent="0.65">
      <c r="A88" s="10"/>
      <c r="B88" s="12"/>
      <c r="C88" s="12"/>
      <c r="D88" s="133" t="s">
        <v>129</v>
      </c>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2"/>
    </row>
    <row r="89" spans="1:82" ht="22.5" customHeight="1" x14ac:dyDescent="0.65">
      <c r="A89" s="10"/>
      <c r="B89" s="12"/>
      <c r="C89" s="12"/>
      <c r="D89" s="125" t="s">
        <v>95</v>
      </c>
      <c r="E89" s="244"/>
      <c r="F89" s="244"/>
      <c r="G89" s="244"/>
      <c r="H89" s="244"/>
      <c r="I89" s="244"/>
      <c r="J89" s="245"/>
      <c r="K89" s="296" t="s">
        <v>96</v>
      </c>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7"/>
      <c r="AL89" s="297"/>
      <c r="AM89" s="297"/>
      <c r="AN89" s="297"/>
      <c r="AO89" s="297"/>
      <c r="AP89" s="297"/>
      <c r="AQ89" s="297"/>
      <c r="AR89" s="297"/>
      <c r="AS89" s="297"/>
      <c r="AT89" s="297"/>
      <c r="AU89" s="297"/>
      <c r="AV89" s="297"/>
      <c r="AW89" s="297"/>
      <c r="AX89" s="297"/>
      <c r="AY89" s="297"/>
      <c r="AZ89" s="297"/>
      <c r="BA89" s="297"/>
      <c r="BB89" s="297"/>
      <c r="BC89" s="297"/>
      <c r="BD89" s="297"/>
      <c r="BE89" s="297"/>
      <c r="BF89" s="297"/>
      <c r="BG89" s="297"/>
      <c r="BH89" s="297"/>
      <c r="BI89" s="297"/>
      <c r="BJ89" s="297"/>
      <c r="BK89" s="12"/>
      <c r="BL89" s="26"/>
    </row>
    <row r="90" spans="1:82" ht="22.5" customHeight="1" x14ac:dyDescent="0.65">
      <c r="A90" s="10"/>
      <c r="B90" s="12"/>
      <c r="C90" s="12"/>
      <c r="D90" s="132" t="str">
        <f>IF(K89="Ａ 交付決定を受けたことがある、または現在申請している","（注）同一テーマで公的な助成金の交付決定を受けている場合は申請ができません。","")</f>
        <v/>
      </c>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2"/>
      <c r="BB90" s="132"/>
      <c r="BC90" s="132"/>
      <c r="BD90" s="132"/>
      <c r="BE90" s="132"/>
      <c r="BF90" s="132"/>
      <c r="BG90" s="132"/>
      <c r="BH90" s="132"/>
      <c r="BI90" s="132"/>
      <c r="BJ90" s="132"/>
      <c r="BK90" s="12"/>
      <c r="BL90" s="26"/>
    </row>
    <row r="91" spans="1:82" ht="22.5" customHeight="1" x14ac:dyDescent="0.65">
      <c r="A91" s="10"/>
      <c r="B91" s="12"/>
      <c r="C91" s="12"/>
      <c r="D91" s="132" t="str">
        <f>IF(K89="Ａ 交付決定を受けたことがある、または現在申請している","（注）同一テーマで他の東京都中小企業振興公社の助成金を申請している場合は申請ができません。","")</f>
        <v/>
      </c>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2"/>
      <c r="BB91" s="132"/>
      <c r="BC91" s="132"/>
      <c r="BD91" s="132"/>
      <c r="BE91" s="132"/>
      <c r="BF91" s="132"/>
      <c r="BG91" s="132"/>
      <c r="BH91" s="132"/>
      <c r="BI91" s="132"/>
      <c r="BJ91" s="132"/>
      <c r="BK91" s="12"/>
      <c r="BL91" s="26"/>
    </row>
    <row r="92" spans="1:82" ht="22.5" customHeight="1" x14ac:dyDescent="0.65">
      <c r="A92" s="10"/>
      <c r="B92" s="12"/>
      <c r="C92" s="12"/>
      <c r="D92" s="132" t="str">
        <f>IF(K89="Ａ 交付決定を受けたことがある、または現在申請している","（注）申請テーマ名の文言が異なっていても、開発内容が同じ場合は同一テーマとして扱います。","")</f>
        <v/>
      </c>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2"/>
      <c r="BB92" s="132"/>
      <c r="BC92" s="132"/>
      <c r="BD92" s="132"/>
      <c r="BE92" s="132"/>
      <c r="BF92" s="132"/>
      <c r="BG92" s="132"/>
      <c r="BH92" s="132"/>
      <c r="BI92" s="132"/>
      <c r="BJ92" s="132"/>
      <c r="BK92" s="12"/>
      <c r="BL92" s="26"/>
    </row>
    <row r="93" spans="1:82" ht="22.5" customHeight="1" x14ac:dyDescent="0.65">
      <c r="A93" s="10"/>
      <c r="B93" s="12"/>
      <c r="C93" s="12"/>
      <c r="D93" s="138" t="str">
        <f>IF(K89="Ａ 交付決定を受けたことがある、または現在申請している","（注）申請書には公的な助成金の交付状況や申請状況を記入する必要があります。","")</f>
        <v/>
      </c>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27"/>
      <c r="BL93" s="26"/>
    </row>
    <row r="94" spans="1:82" ht="22.5" customHeight="1" x14ac:dyDescent="0.65">
      <c r="A94" s="10"/>
      <c r="B94" s="209" t="s">
        <v>223</v>
      </c>
      <c r="C94" s="209"/>
      <c r="D94" s="209"/>
      <c r="E94" s="209"/>
      <c r="F94" s="209"/>
      <c r="G94" s="209"/>
      <c r="H94" s="209"/>
      <c r="I94" s="209"/>
      <c r="J94" s="209"/>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3"/>
    </row>
    <row r="95" spans="1:82" ht="22.5" customHeight="1" x14ac:dyDescent="0.65">
      <c r="A95" s="10"/>
      <c r="B95" s="12"/>
      <c r="C95" s="80" t="s">
        <v>224</v>
      </c>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12"/>
      <c r="BL95" s="26"/>
      <c r="BM95" s="26"/>
      <c r="BN95" s="26"/>
      <c r="BO95" s="26"/>
      <c r="BP95" s="26"/>
      <c r="BQ95" s="26"/>
      <c r="BR95" s="26"/>
      <c r="BS95" s="26"/>
      <c r="BT95" s="26"/>
      <c r="BU95" s="26"/>
      <c r="BV95" s="26"/>
      <c r="BW95" s="26"/>
      <c r="BX95" s="26"/>
      <c r="BY95" s="26"/>
      <c r="BZ95" s="26"/>
    </row>
    <row r="96" spans="1:82" ht="22.5" customHeight="1" x14ac:dyDescent="0.65">
      <c r="A96" s="10"/>
      <c r="B96" s="12"/>
      <c r="C96" s="12"/>
      <c r="D96" s="295" t="s">
        <v>97</v>
      </c>
      <c r="E96" s="127"/>
      <c r="F96" s="127"/>
      <c r="G96" s="127"/>
      <c r="H96" s="127"/>
      <c r="I96" s="127"/>
      <c r="J96" s="128"/>
      <c r="K96" s="109"/>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30" t="str">
        <f>IF(K97="","","（注）申請時に会社概要の提出が必要です。")</f>
        <v/>
      </c>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5"/>
      <c r="BL96" s="15"/>
      <c r="BM96" s="15"/>
      <c r="BN96" s="26"/>
      <c r="BO96" s="26"/>
      <c r="BP96" s="26"/>
      <c r="BQ96" s="26"/>
      <c r="BR96" s="26"/>
      <c r="BS96" s="26"/>
      <c r="BT96" s="26"/>
      <c r="BU96" s="26"/>
      <c r="BV96" s="26"/>
      <c r="BW96" s="26"/>
      <c r="BX96" s="26"/>
      <c r="BY96" s="26"/>
      <c r="BZ96" s="26"/>
      <c r="CA96" s="26"/>
      <c r="CB96" s="26"/>
      <c r="CC96" s="26"/>
      <c r="CD96" s="26"/>
    </row>
    <row r="97" spans="1:82" ht="22.5" customHeight="1" x14ac:dyDescent="0.65">
      <c r="A97" s="10"/>
      <c r="B97" s="12"/>
      <c r="C97" s="12"/>
      <c r="D97" s="127" t="s">
        <v>98</v>
      </c>
      <c r="E97" s="127"/>
      <c r="F97" s="127"/>
      <c r="G97" s="127"/>
      <c r="H97" s="127"/>
      <c r="I97" s="127"/>
      <c r="J97" s="128"/>
      <c r="K97" s="260"/>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135" t="s">
        <v>99</v>
      </c>
      <c r="AP97" s="135"/>
      <c r="AQ97" s="135"/>
      <c r="AR97" s="135"/>
      <c r="AS97" s="136"/>
      <c r="AT97" s="172" t="s">
        <v>100</v>
      </c>
      <c r="AU97" s="173"/>
      <c r="AV97" s="173"/>
      <c r="AW97" s="173"/>
      <c r="AX97" s="173"/>
      <c r="AY97" s="173"/>
      <c r="AZ97" s="173"/>
      <c r="BA97" s="173"/>
      <c r="BB97" s="173"/>
      <c r="BC97" s="173"/>
      <c r="BD97" s="173"/>
      <c r="BE97" s="173"/>
      <c r="BF97" s="173"/>
      <c r="BG97" s="173"/>
      <c r="BH97" s="173"/>
      <c r="BI97" s="173"/>
      <c r="BJ97" s="173"/>
      <c r="BK97" s="12"/>
      <c r="BL97" s="26"/>
      <c r="BM97" s="26"/>
      <c r="BN97" s="26"/>
      <c r="BO97" s="26"/>
      <c r="BP97" s="26"/>
      <c r="BQ97" s="26"/>
      <c r="BR97" s="26"/>
      <c r="BS97" s="26"/>
      <c r="BT97" s="26"/>
      <c r="BU97" s="26"/>
      <c r="BV97" s="26"/>
      <c r="BW97" s="26"/>
      <c r="BX97" s="26"/>
      <c r="BY97" s="26"/>
      <c r="BZ97" s="26"/>
      <c r="CA97" s="26"/>
      <c r="CB97" s="26"/>
      <c r="CC97" s="26"/>
      <c r="CD97" s="26"/>
    </row>
    <row r="98" spans="1:82" ht="22.5" customHeight="1" x14ac:dyDescent="0.65">
      <c r="A98" s="10"/>
      <c r="B98" s="12"/>
      <c r="C98" s="12"/>
      <c r="D98" s="134" t="str">
        <f>IF(K97="","","（注）都内ものづくり中小企業と連携する必要があります。申請書には連携相手の実印（押印）が必要です。")</f>
        <v/>
      </c>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28"/>
      <c r="BK98" s="12"/>
      <c r="BL98" s="26"/>
      <c r="BM98" s="26"/>
      <c r="BN98" s="26"/>
      <c r="BO98" s="26"/>
      <c r="BP98" s="26"/>
      <c r="BQ98" s="26"/>
      <c r="BR98" s="26"/>
      <c r="BS98" s="26"/>
      <c r="BT98" s="26"/>
      <c r="BU98" s="26"/>
      <c r="BV98" s="26"/>
      <c r="BW98" s="26"/>
      <c r="BX98" s="26"/>
      <c r="BY98" s="26"/>
      <c r="BZ98" s="26"/>
      <c r="CA98" s="26"/>
      <c r="CB98" s="26"/>
      <c r="CC98" s="26"/>
      <c r="CD98" s="26"/>
    </row>
    <row r="99" spans="1:82" ht="22.5" customHeight="1" x14ac:dyDescent="0.65">
      <c r="A99" s="10"/>
      <c r="B99" s="12"/>
      <c r="C99" s="12"/>
      <c r="D99" s="132" t="str">
        <f>IF(K97="","","（注）貴社の関連会社（資本関係がある企業、役員を兼任する企業）を連携相手にすることはできません。")</f>
        <v/>
      </c>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2"/>
      <c r="BB99" s="132"/>
      <c r="BC99" s="132"/>
      <c r="BD99" s="132"/>
      <c r="BE99" s="132"/>
      <c r="BF99" s="132"/>
      <c r="BG99" s="132"/>
      <c r="BH99" s="132"/>
      <c r="BI99" s="132"/>
      <c r="BJ99" s="132"/>
      <c r="BK99" s="12"/>
      <c r="BL99" s="26"/>
      <c r="BM99" s="26"/>
      <c r="BN99" s="26"/>
      <c r="BO99" s="26"/>
      <c r="BP99" s="26"/>
      <c r="BQ99" s="26"/>
      <c r="BR99" s="26"/>
      <c r="BS99" s="26"/>
      <c r="BT99" s="26"/>
      <c r="BU99" s="26"/>
      <c r="BV99" s="26"/>
      <c r="BW99" s="26"/>
      <c r="BX99" s="26"/>
      <c r="BY99" s="26"/>
      <c r="BZ99" s="26"/>
      <c r="CA99" s="26"/>
      <c r="CB99" s="26"/>
      <c r="CC99" s="26"/>
      <c r="CD99" s="26"/>
    </row>
    <row r="100" spans="1:82" ht="22.5" customHeight="1" x14ac:dyDescent="0.65">
      <c r="A100" s="10"/>
      <c r="B100" s="12"/>
      <c r="C100" s="12"/>
      <c r="D100" s="127" t="s">
        <v>101</v>
      </c>
      <c r="E100" s="127"/>
      <c r="F100" s="127"/>
      <c r="G100" s="127"/>
      <c r="H100" s="127"/>
      <c r="I100" s="127"/>
      <c r="J100" s="128"/>
      <c r="K100" s="109"/>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94" t="s">
        <v>102</v>
      </c>
      <c r="AP100" s="195"/>
      <c r="AQ100" s="195"/>
      <c r="AR100" s="195"/>
      <c r="AS100" s="195"/>
      <c r="AT100" s="129"/>
      <c r="AU100" s="129"/>
      <c r="AV100" s="129"/>
      <c r="AW100" s="129"/>
      <c r="AX100" s="129"/>
      <c r="AY100" s="129"/>
      <c r="AZ100" s="129"/>
      <c r="BA100" s="129"/>
      <c r="BB100" s="129"/>
      <c r="BC100" s="129"/>
      <c r="BD100" s="129"/>
      <c r="BE100" s="129"/>
      <c r="BF100" s="129"/>
      <c r="BG100" s="291" t="s">
        <v>81</v>
      </c>
      <c r="BH100" s="291"/>
      <c r="BI100" s="291"/>
      <c r="BJ100" s="291"/>
      <c r="BK100" s="12"/>
      <c r="BL100" s="26"/>
      <c r="BM100" s="26"/>
      <c r="BN100" s="26"/>
      <c r="BO100" s="26"/>
      <c r="BP100" s="26"/>
      <c r="BQ100" s="26"/>
      <c r="BR100" s="26"/>
      <c r="BS100" s="26"/>
      <c r="BT100" s="26"/>
      <c r="BU100" s="26"/>
      <c r="BV100" s="26"/>
      <c r="BW100" s="26"/>
      <c r="BX100" s="26"/>
      <c r="BY100" s="26"/>
      <c r="BZ100" s="26"/>
      <c r="CA100" s="26"/>
      <c r="CB100" s="26"/>
      <c r="CC100" s="26"/>
    </row>
    <row r="101" spans="1:82" ht="22.5" customHeight="1" x14ac:dyDescent="0.65">
      <c r="A101" s="10"/>
      <c r="B101" s="12"/>
      <c r="C101" s="12"/>
      <c r="D101" s="134" t="str">
        <f>IF(AT97="大企業またはみなし大企業","（注）連携相手は都内のものづくり中小企業でなければなりません。","")</f>
        <v/>
      </c>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c r="BI101" s="134"/>
      <c r="BJ101" s="134"/>
      <c r="BK101" s="12"/>
      <c r="BL101" s="26"/>
      <c r="BM101" s="26"/>
      <c r="BN101" s="26"/>
      <c r="BO101" s="26"/>
      <c r="BP101" s="26"/>
      <c r="BQ101" s="26"/>
      <c r="BR101" s="26"/>
      <c r="BS101" s="26"/>
      <c r="BT101" s="26"/>
      <c r="BU101" s="26"/>
      <c r="BV101" s="26"/>
      <c r="BW101" s="26"/>
      <c r="BX101" s="26"/>
      <c r="BY101" s="26"/>
      <c r="BZ101" s="26"/>
      <c r="CA101" s="26"/>
      <c r="CB101" s="26"/>
      <c r="CC101" s="26"/>
    </row>
    <row r="102" spans="1:82" ht="22.5" customHeight="1" x14ac:dyDescent="0.65">
      <c r="A102" s="10"/>
      <c r="B102" s="12"/>
      <c r="C102" s="12"/>
      <c r="D102" s="127" t="s">
        <v>92</v>
      </c>
      <c r="E102" s="127"/>
      <c r="F102" s="127"/>
      <c r="G102" s="127"/>
      <c r="H102" s="127"/>
      <c r="I102" s="127"/>
      <c r="J102" s="127"/>
      <c r="K102" s="266" t="s">
        <v>71</v>
      </c>
      <c r="L102" s="266"/>
      <c r="M102" s="246"/>
      <c r="N102" s="246"/>
      <c r="O102" s="246"/>
      <c r="P102" s="43" t="s">
        <v>0</v>
      </c>
      <c r="Q102" s="168"/>
      <c r="R102" s="168"/>
      <c r="S102" s="168"/>
      <c r="T102" s="169"/>
      <c r="U102" s="201"/>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2"/>
      <c r="AZ102" s="202"/>
      <c r="BA102" s="202"/>
      <c r="BB102" s="202"/>
      <c r="BC102" s="202"/>
      <c r="BD102" s="202"/>
      <c r="BE102" s="202"/>
      <c r="BF102" s="202"/>
      <c r="BG102" s="202"/>
      <c r="BH102" s="202"/>
      <c r="BI102" s="202"/>
      <c r="BJ102" s="202"/>
      <c r="BK102" s="12"/>
      <c r="BL102" s="26"/>
      <c r="BM102" s="26"/>
      <c r="BN102" s="26"/>
      <c r="BO102" s="26"/>
      <c r="BP102" s="26"/>
      <c r="BQ102" s="26"/>
      <c r="BR102" s="26"/>
      <c r="BS102" s="26"/>
      <c r="BT102" s="26"/>
      <c r="BU102" s="26"/>
      <c r="BV102" s="26"/>
      <c r="BW102" s="26"/>
      <c r="BX102" s="26"/>
      <c r="BY102" s="26"/>
      <c r="BZ102" s="26"/>
    </row>
    <row r="103" spans="1:82" ht="22.5" customHeight="1" x14ac:dyDescent="0.65">
      <c r="A103" s="10"/>
      <c r="B103" s="12"/>
      <c r="C103" s="12"/>
      <c r="D103" s="131" t="str">
        <f>IF(U102="","","（注）連携相手は都内に登記をしている必要があります（支店登記でも可）。登記簿謄本の住所をご記入ください。")</f>
        <v/>
      </c>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2"/>
      <c r="BL103" s="26"/>
      <c r="BM103" s="26"/>
      <c r="BN103" s="26"/>
      <c r="BO103" s="26"/>
      <c r="BP103" s="26"/>
      <c r="BQ103" s="26"/>
      <c r="BR103" s="26"/>
      <c r="BS103" s="26"/>
      <c r="BT103" s="26"/>
      <c r="BU103" s="26"/>
      <c r="BV103" s="26"/>
      <c r="BW103" s="26"/>
      <c r="BX103" s="26"/>
      <c r="BY103" s="26"/>
      <c r="BZ103" s="26"/>
    </row>
    <row r="104" spans="1:82" ht="22.5" customHeight="1" x14ac:dyDescent="0.65">
      <c r="A104" s="10"/>
      <c r="B104" s="12"/>
      <c r="C104" s="12"/>
      <c r="D104" s="125" t="s">
        <v>103</v>
      </c>
      <c r="E104" s="125"/>
      <c r="F104" s="125"/>
      <c r="G104" s="125"/>
      <c r="H104" s="125"/>
      <c r="I104" s="125"/>
      <c r="J104" s="126"/>
      <c r="K104" s="144"/>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5"/>
      <c r="AZ104" s="145"/>
      <c r="BA104" s="145"/>
      <c r="BB104" s="145"/>
      <c r="BC104" s="145"/>
      <c r="BD104" s="145"/>
      <c r="BE104" s="145"/>
      <c r="BF104" s="145"/>
      <c r="BG104" s="145"/>
      <c r="BH104" s="145"/>
      <c r="BI104" s="145"/>
      <c r="BJ104" s="145"/>
      <c r="BK104" s="12"/>
      <c r="BL104" s="26"/>
      <c r="BM104" s="26"/>
      <c r="BN104" s="26"/>
      <c r="BO104" s="26"/>
      <c r="BP104" s="26"/>
      <c r="BQ104" s="26"/>
      <c r="BR104" s="26"/>
      <c r="BS104" s="26"/>
      <c r="BT104" s="26"/>
      <c r="BU104" s="26"/>
      <c r="BV104" s="26"/>
      <c r="BW104" s="26"/>
      <c r="BX104" s="26"/>
      <c r="BY104" s="26"/>
      <c r="BZ104" s="26"/>
    </row>
    <row r="105" spans="1:82" ht="22.5" customHeight="1" x14ac:dyDescent="0.65">
      <c r="A105" s="10"/>
      <c r="B105" s="12"/>
      <c r="C105" s="12"/>
      <c r="D105" s="132" t="str">
        <f>IF(K104="","","（注）連携相手のものづくり企業が本事業において開発の主たる部分を担う必要があります。")</f>
        <v/>
      </c>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32"/>
      <c r="BH105" s="132"/>
      <c r="BI105" s="132"/>
      <c r="BJ105" s="132"/>
      <c r="BK105" s="12"/>
      <c r="BL105" s="26"/>
      <c r="BM105" s="26"/>
      <c r="BN105" s="26"/>
      <c r="BO105" s="26"/>
      <c r="BP105" s="26"/>
      <c r="BQ105" s="26"/>
      <c r="BR105" s="26"/>
      <c r="BS105" s="26"/>
      <c r="BT105" s="26"/>
      <c r="BU105" s="26"/>
      <c r="BV105" s="26"/>
      <c r="BW105" s="26"/>
      <c r="BX105" s="26"/>
      <c r="BY105" s="26"/>
      <c r="BZ105" s="26"/>
    </row>
    <row r="106" spans="1:82" ht="22.5" customHeight="1" x14ac:dyDescent="0.65">
      <c r="A106" s="10"/>
      <c r="B106" s="12"/>
      <c r="C106" s="12"/>
      <c r="D106" s="251" t="s">
        <v>104</v>
      </c>
      <c r="E106" s="252"/>
      <c r="F106" s="252"/>
      <c r="G106" s="252"/>
      <c r="H106" s="252"/>
      <c r="I106" s="252"/>
      <c r="J106" s="253"/>
      <c r="K106" s="247" t="s">
        <v>12</v>
      </c>
      <c r="L106" s="168"/>
      <c r="M106" s="168"/>
      <c r="N106" s="168"/>
      <c r="O106" s="168"/>
      <c r="P106" s="168"/>
      <c r="Q106" s="168"/>
      <c r="R106" s="168"/>
      <c r="S106" s="168"/>
      <c r="T106" s="168"/>
      <c r="U106" s="168"/>
      <c r="V106" s="168"/>
      <c r="W106" s="168"/>
      <c r="X106" s="168"/>
      <c r="Y106" s="168"/>
      <c r="Z106" s="168"/>
      <c r="AA106" s="71" t="s">
        <v>125</v>
      </c>
      <c r="AB106" s="71"/>
      <c r="AC106" s="71"/>
      <c r="AD106" s="71"/>
      <c r="AE106" s="71"/>
      <c r="AF106" s="71"/>
      <c r="AG106" s="71"/>
      <c r="AH106" s="71"/>
      <c r="AI106" s="140"/>
      <c r="AJ106" s="141"/>
      <c r="AK106" s="141"/>
      <c r="AL106" s="141"/>
      <c r="AM106" s="141"/>
      <c r="AN106" s="141"/>
      <c r="AO106" s="141"/>
      <c r="AP106" s="141"/>
      <c r="AQ106" s="141"/>
      <c r="AR106" s="141"/>
      <c r="AS106" s="141"/>
      <c r="AT106" s="141"/>
      <c r="AU106" s="141"/>
      <c r="AV106" s="141"/>
      <c r="AW106" s="141"/>
      <c r="AX106" s="141"/>
      <c r="AY106" s="141"/>
      <c r="AZ106" s="141"/>
      <c r="BA106" s="141"/>
      <c r="BB106" s="141"/>
      <c r="BC106" s="141"/>
      <c r="BD106" s="141"/>
      <c r="BE106" s="141"/>
      <c r="BF106" s="141"/>
      <c r="BG106" s="141"/>
      <c r="BH106" s="141"/>
      <c r="BI106" s="141"/>
      <c r="BJ106" s="141"/>
      <c r="BK106" s="12"/>
      <c r="BL106" s="26"/>
      <c r="BM106" s="26"/>
      <c r="BN106" s="26"/>
      <c r="BO106" s="26"/>
      <c r="BP106" s="26"/>
      <c r="BQ106" s="26"/>
      <c r="BR106" s="26"/>
      <c r="BS106" s="26"/>
      <c r="BT106" s="26"/>
      <c r="BU106" s="26"/>
      <c r="BV106" s="26"/>
      <c r="BW106" s="26"/>
      <c r="BX106" s="26"/>
      <c r="BY106" s="26"/>
      <c r="BZ106" s="26"/>
    </row>
    <row r="107" spans="1:82" ht="22.5" customHeight="1" x14ac:dyDescent="0.65">
      <c r="A107" s="10"/>
      <c r="B107" s="12"/>
      <c r="C107" s="12"/>
      <c r="D107" s="131" t="str">
        <f>IF(K106="会員登録なし","（注）申請までに医療機器産業参入支援事業（公社）に会員登録するように連携相手に依頼してください。","")</f>
        <v/>
      </c>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2"/>
      <c r="BL107" s="26"/>
      <c r="BM107" s="26"/>
      <c r="BN107" s="26"/>
      <c r="BO107" s="26"/>
      <c r="BP107" s="26"/>
      <c r="BQ107" s="26"/>
      <c r="BR107" s="26"/>
      <c r="BS107" s="26"/>
      <c r="BT107" s="26"/>
      <c r="BU107" s="26"/>
      <c r="BV107" s="26"/>
      <c r="BW107" s="26"/>
      <c r="BX107" s="26"/>
      <c r="BY107" s="26"/>
      <c r="BZ107" s="26"/>
    </row>
    <row r="108" spans="1:82" ht="22.5" customHeight="1" x14ac:dyDescent="0.65">
      <c r="A108" s="10"/>
      <c r="B108" s="12"/>
      <c r="C108" s="12"/>
      <c r="D108" s="135" t="s">
        <v>106</v>
      </c>
      <c r="E108" s="142"/>
      <c r="F108" s="142"/>
      <c r="G108" s="142"/>
      <c r="H108" s="142"/>
      <c r="I108" s="142"/>
      <c r="J108" s="143"/>
      <c r="K108" s="144"/>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145"/>
      <c r="AS108" s="145"/>
      <c r="AT108" s="145"/>
      <c r="AU108" s="145"/>
      <c r="AV108" s="145"/>
      <c r="AW108" s="145"/>
      <c r="AX108" s="145"/>
      <c r="AY108" s="145"/>
      <c r="AZ108" s="145"/>
      <c r="BA108" s="145"/>
      <c r="BB108" s="145"/>
      <c r="BC108" s="145"/>
      <c r="BD108" s="145"/>
      <c r="BE108" s="145"/>
      <c r="BF108" s="145"/>
      <c r="BG108" s="145"/>
      <c r="BH108" s="145"/>
      <c r="BI108" s="145"/>
      <c r="BJ108" s="145"/>
      <c r="BK108" s="12"/>
    </row>
    <row r="109" spans="1:82" ht="22.5" customHeight="1" x14ac:dyDescent="0.65">
      <c r="A109" s="10"/>
      <c r="B109" s="12"/>
      <c r="C109" s="12"/>
      <c r="D109" s="135" t="s">
        <v>107</v>
      </c>
      <c r="E109" s="142"/>
      <c r="F109" s="142"/>
      <c r="G109" s="142"/>
      <c r="H109" s="142"/>
      <c r="I109" s="142"/>
      <c r="J109" s="143"/>
      <c r="K109" s="144"/>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145"/>
      <c r="AS109" s="145"/>
      <c r="AT109" s="145"/>
      <c r="AU109" s="145"/>
      <c r="AV109" s="145"/>
      <c r="AW109" s="145"/>
      <c r="AX109" s="145"/>
      <c r="AY109" s="145"/>
      <c r="AZ109" s="145"/>
      <c r="BA109" s="145"/>
      <c r="BB109" s="145"/>
      <c r="BC109" s="145"/>
      <c r="BD109" s="145"/>
      <c r="BE109" s="145"/>
      <c r="BF109" s="145"/>
      <c r="BG109" s="145"/>
      <c r="BH109" s="145"/>
      <c r="BI109" s="145"/>
      <c r="BJ109" s="145"/>
      <c r="BK109" s="12"/>
    </row>
    <row r="110" spans="1:82" ht="22.5" customHeight="1" x14ac:dyDescent="0.3">
      <c r="A110" s="10"/>
      <c r="B110" s="12"/>
      <c r="C110" s="12"/>
      <c r="D110" s="137" t="str">
        <f>IF(K109="","","（注）申請書には連携相手のものづくり企業の「主要取引先」「保有資格・受賞歴」等も記入する必要があります。")</f>
        <v/>
      </c>
      <c r="E110" s="137"/>
      <c r="F110" s="137"/>
      <c r="G110" s="137"/>
      <c r="H110" s="137"/>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29"/>
      <c r="BL110" s="26"/>
    </row>
    <row r="111" spans="1:82" ht="22.5" customHeight="1" x14ac:dyDescent="0.65">
      <c r="A111" s="10"/>
      <c r="B111" s="12"/>
      <c r="C111" s="80" t="s">
        <v>225</v>
      </c>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0"/>
      <c r="AL111" s="80"/>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12"/>
    </row>
    <row r="112" spans="1:82" ht="22.5" customHeight="1" x14ac:dyDescent="0.65">
      <c r="A112" s="10"/>
      <c r="B112" s="12"/>
      <c r="C112" s="12"/>
      <c r="D112" s="125" t="s">
        <v>103</v>
      </c>
      <c r="E112" s="125"/>
      <c r="F112" s="125"/>
      <c r="G112" s="125"/>
      <c r="H112" s="125"/>
      <c r="I112" s="125"/>
      <c r="J112" s="126"/>
      <c r="K112" s="144"/>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c r="BA112" s="145"/>
      <c r="BB112" s="145"/>
      <c r="BC112" s="145"/>
      <c r="BD112" s="145"/>
      <c r="BE112" s="145"/>
      <c r="BF112" s="145"/>
      <c r="BG112" s="145"/>
      <c r="BH112" s="145"/>
      <c r="BI112" s="145"/>
      <c r="BJ112" s="145"/>
      <c r="BK112" s="12"/>
    </row>
    <row r="113" spans="1:133" ht="22.5" customHeight="1" x14ac:dyDescent="0.65">
      <c r="A113" s="10"/>
      <c r="B113" s="12"/>
      <c r="C113" s="12"/>
      <c r="D113" s="132" t="str">
        <f>IF(K112="","","（注）本事業で開発する製品等の販路開拓を貴社が担う必要があります。")</f>
        <v/>
      </c>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c r="AT113" s="132"/>
      <c r="AU113" s="132"/>
      <c r="AV113" s="132"/>
      <c r="AW113" s="132"/>
      <c r="AX113" s="132"/>
      <c r="AY113" s="132"/>
      <c r="AZ113" s="132"/>
      <c r="BA113" s="132"/>
      <c r="BB113" s="132"/>
      <c r="BC113" s="132"/>
      <c r="BD113" s="132"/>
      <c r="BE113" s="132"/>
      <c r="BF113" s="132"/>
      <c r="BG113" s="132"/>
      <c r="BH113" s="132"/>
      <c r="BI113" s="132"/>
      <c r="BJ113" s="132"/>
      <c r="BK113" s="12"/>
    </row>
    <row r="114" spans="1:133" ht="22.5" customHeight="1" x14ac:dyDescent="0.65">
      <c r="A114" s="10"/>
      <c r="B114" s="12"/>
      <c r="C114" s="12"/>
      <c r="D114" s="251" t="s">
        <v>108</v>
      </c>
      <c r="E114" s="252"/>
      <c r="F114" s="252"/>
      <c r="G114" s="252"/>
      <c r="H114" s="252"/>
      <c r="I114" s="252"/>
      <c r="J114" s="253"/>
      <c r="K114" s="247" t="s">
        <v>105</v>
      </c>
      <c r="L114" s="168"/>
      <c r="M114" s="168"/>
      <c r="N114" s="168"/>
      <c r="O114" s="168"/>
      <c r="P114" s="168"/>
      <c r="Q114" s="168"/>
      <c r="R114" s="168"/>
      <c r="S114" s="168"/>
      <c r="T114" s="168"/>
      <c r="U114" s="168"/>
      <c r="V114" s="168"/>
      <c r="W114" s="168"/>
      <c r="X114" s="168"/>
      <c r="Y114" s="168"/>
      <c r="Z114" s="168"/>
      <c r="AA114" s="71" t="s">
        <v>125</v>
      </c>
      <c r="AB114" s="71"/>
      <c r="AC114" s="71"/>
      <c r="AD114" s="71"/>
      <c r="AE114" s="71"/>
      <c r="AF114" s="71"/>
      <c r="AG114" s="71"/>
      <c r="AH114" s="71"/>
      <c r="AI114" s="140"/>
      <c r="AJ114" s="141"/>
      <c r="AK114" s="141"/>
      <c r="AL114" s="141"/>
      <c r="AM114" s="141"/>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2"/>
    </row>
    <row r="115" spans="1:133" ht="22.5" customHeight="1" x14ac:dyDescent="0.65">
      <c r="A115" s="10"/>
      <c r="B115" s="12"/>
      <c r="C115" s="12"/>
      <c r="D115" s="134" t="str">
        <f>IF(K114="会員登録なし","（注）申請までに東京都医工連携HUB機構に会員登録してください。","")</f>
        <v/>
      </c>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c r="BI115" s="134"/>
      <c r="BJ115" s="134"/>
      <c r="BK115" s="12"/>
    </row>
    <row r="116" spans="1:133" ht="22.5" customHeight="1" x14ac:dyDescent="0.65">
      <c r="A116" s="10"/>
      <c r="B116" s="12"/>
      <c r="C116" s="12"/>
      <c r="D116" s="135" t="s">
        <v>109</v>
      </c>
      <c r="E116" s="142"/>
      <c r="F116" s="142"/>
      <c r="G116" s="142"/>
      <c r="H116" s="142"/>
      <c r="I116" s="142"/>
      <c r="J116" s="143"/>
      <c r="K116" s="144"/>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45"/>
      <c r="BH116" s="145"/>
      <c r="BI116" s="145"/>
      <c r="BJ116" s="145"/>
      <c r="BK116" s="12"/>
    </row>
    <row r="117" spans="1:133" s="32" customFormat="1" ht="22.5" customHeight="1" x14ac:dyDescent="0.65">
      <c r="A117" s="30"/>
      <c r="B117" s="31"/>
      <c r="C117" s="31"/>
      <c r="D117" s="134" t="str">
        <f>IF(K116="","","（注）申請書には貴社の「直近売上高」「取扱製品、強み」「主要取引先、販路」「保有資格」等を記入する必要があります。")</f>
        <v/>
      </c>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c r="BI117" s="134"/>
      <c r="BJ117" s="134"/>
      <c r="BK117" s="31"/>
    </row>
    <row r="118" spans="1:133" s="32" customFormat="1" ht="22.5" customHeight="1" x14ac:dyDescent="0.3">
      <c r="A118" s="30"/>
      <c r="B118" s="69" t="s">
        <v>226</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3"/>
      <c r="BI118" s="33"/>
      <c r="BJ118" s="33"/>
      <c r="BK118" s="33"/>
      <c r="BL118" s="34"/>
    </row>
    <row r="119" spans="1:133" s="32" customFormat="1" ht="22.5" customHeight="1" x14ac:dyDescent="0.3">
      <c r="A119" s="30"/>
      <c r="B119" s="40"/>
      <c r="C119" s="40"/>
      <c r="D119" s="148" t="s">
        <v>110</v>
      </c>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33"/>
      <c r="BL119" s="34"/>
    </row>
    <row r="120" spans="1:133" s="32" customFormat="1" ht="22.5" customHeight="1" x14ac:dyDescent="0.3">
      <c r="A120" s="30"/>
      <c r="B120" s="40"/>
      <c r="C120" s="40"/>
      <c r="D120" s="149" t="s">
        <v>111</v>
      </c>
      <c r="E120" s="149"/>
      <c r="F120" s="149"/>
      <c r="G120" s="149"/>
      <c r="H120" s="149"/>
      <c r="I120" s="149"/>
      <c r="J120" s="149"/>
      <c r="K120" s="149"/>
      <c r="L120" s="149"/>
      <c r="M120" s="149"/>
      <c r="N120" s="149"/>
      <c r="O120" s="149"/>
      <c r="P120" s="149"/>
      <c r="Q120" s="149"/>
      <c r="R120" s="149"/>
      <c r="S120" s="149"/>
      <c r="T120" s="149"/>
      <c r="U120" s="149"/>
      <c r="V120" s="149"/>
      <c r="W120" s="149"/>
      <c r="X120" s="149"/>
      <c r="Y120" s="149"/>
      <c r="Z120" s="149"/>
      <c r="AA120" s="149"/>
      <c r="AB120" s="149"/>
      <c r="AC120" s="149"/>
      <c r="AD120" s="149"/>
      <c r="AE120" s="149"/>
      <c r="AF120" s="149"/>
      <c r="AG120" s="149"/>
      <c r="AH120" s="149"/>
      <c r="AI120" s="149"/>
      <c r="AJ120" s="149"/>
      <c r="AK120" s="149"/>
      <c r="AL120" s="149"/>
      <c r="AM120" s="149"/>
      <c r="AN120" s="149"/>
      <c r="AO120" s="149"/>
      <c r="AP120" s="149"/>
      <c r="AQ120" s="149"/>
      <c r="AR120" s="149"/>
      <c r="AS120" s="149"/>
      <c r="AT120" s="149"/>
      <c r="AU120" s="149"/>
      <c r="AV120" s="149"/>
      <c r="AW120" s="149"/>
      <c r="AX120" s="149"/>
      <c r="AY120" s="149"/>
      <c r="AZ120" s="149"/>
      <c r="BA120" s="149"/>
      <c r="BB120" s="149"/>
      <c r="BC120" s="149"/>
      <c r="BD120" s="149"/>
      <c r="BE120" s="149"/>
      <c r="BF120" s="149"/>
      <c r="BG120" s="149"/>
      <c r="BH120" s="149"/>
      <c r="BI120" s="149"/>
      <c r="BJ120" s="149"/>
      <c r="BK120" s="33"/>
      <c r="BL120" s="34"/>
    </row>
    <row r="121" spans="1:133" s="34" customFormat="1" ht="22.5" customHeight="1" x14ac:dyDescent="0.65">
      <c r="A121" s="30"/>
      <c r="B121" s="254" t="s">
        <v>227</v>
      </c>
      <c r="C121" s="254"/>
      <c r="D121" s="254"/>
      <c r="E121" s="254"/>
      <c r="F121" s="254"/>
      <c r="G121" s="254"/>
      <c r="H121" s="254"/>
      <c r="I121" s="254"/>
      <c r="J121" s="254"/>
      <c r="K121" s="254"/>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c r="DJ121" s="35"/>
      <c r="DK121" s="35"/>
      <c r="DL121" s="35"/>
      <c r="DM121" s="35"/>
      <c r="DN121" s="35"/>
      <c r="DO121" s="35"/>
      <c r="DP121" s="35"/>
      <c r="DQ121" s="35"/>
      <c r="DR121" s="35"/>
      <c r="DS121" s="35"/>
      <c r="DT121" s="35"/>
      <c r="DU121" s="35"/>
      <c r="DV121" s="35"/>
      <c r="DW121" s="35"/>
      <c r="DX121" s="35"/>
      <c r="DY121" s="35"/>
      <c r="DZ121" s="35"/>
      <c r="EA121" s="35"/>
      <c r="EB121" s="35"/>
      <c r="EC121" s="35"/>
    </row>
    <row r="122" spans="1:133" s="34" customFormat="1" ht="22.5" customHeight="1" x14ac:dyDescent="0.3">
      <c r="A122" s="30"/>
      <c r="B122" s="31"/>
      <c r="C122" s="87" t="s">
        <v>228</v>
      </c>
      <c r="D122" s="87"/>
      <c r="E122" s="87"/>
      <c r="F122" s="87"/>
      <c r="G122" s="87"/>
      <c r="H122" s="87"/>
      <c r="I122" s="87"/>
      <c r="J122" s="87"/>
      <c r="K122" s="87"/>
      <c r="L122" s="87"/>
      <c r="M122" s="87"/>
      <c r="N122" s="87"/>
      <c r="O122" s="87"/>
      <c r="P122" s="87"/>
      <c r="Q122" s="87"/>
      <c r="R122" s="87"/>
      <c r="S122" s="87"/>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8" t="s">
        <v>126</v>
      </c>
      <c r="AU122" s="38"/>
      <c r="AV122" s="38"/>
      <c r="AW122" s="38"/>
      <c r="AX122" s="38"/>
      <c r="AY122" s="38"/>
      <c r="AZ122" s="38"/>
      <c r="BA122" s="38"/>
      <c r="BB122" s="38"/>
      <c r="BC122" s="38" t="s">
        <v>127</v>
      </c>
      <c r="BD122" s="38"/>
      <c r="BE122" s="31"/>
      <c r="BF122" s="31"/>
      <c r="BG122" s="31"/>
      <c r="BH122" s="31"/>
      <c r="BI122" s="31"/>
      <c r="BJ122" s="31"/>
      <c r="BK122" s="31"/>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c r="CT122" s="35"/>
      <c r="CU122" s="35"/>
      <c r="CV122" s="35"/>
      <c r="CW122" s="35"/>
      <c r="CX122" s="35"/>
      <c r="CY122" s="35"/>
      <c r="CZ122" s="35"/>
      <c r="DA122" s="35"/>
      <c r="DB122" s="35"/>
      <c r="DC122" s="35"/>
      <c r="DD122" s="35"/>
      <c r="DE122" s="35"/>
      <c r="DF122" s="35"/>
      <c r="DG122" s="35"/>
      <c r="DH122" s="35"/>
      <c r="DI122" s="35"/>
      <c r="DJ122" s="35"/>
      <c r="DK122" s="35"/>
      <c r="DL122" s="35"/>
      <c r="DM122" s="35"/>
      <c r="DN122" s="35"/>
      <c r="DO122" s="35"/>
      <c r="DP122" s="35"/>
      <c r="DQ122" s="35"/>
      <c r="DR122" s="35"/>
      <c r="DS122" s="35"/>
      <c r="DT122" s="35"/>
      <c r="DU122" s="35"/>
      <c r="DV122" s="35"/>
      <c r="DW122" s="35"/>
      <c r="DX122" s="35"/>
      <c r="DY122" s="35"/>
      <c r="DZ122" s="35"/>
      <c r="EA122" s="35"/>
      <c r="EB122" s="35"/>
      <c r="EC122" s="35"/>
    </row>
    <row r="123" spans="1:133" s="37" customFormat="1" ht="22.5" customHeight="1" x14ac:dyDescent="0.65">
      <c r="A123" s="10"/>
      <c r="B123" s="12"/>
      <c r="C123" s="12"/>
      <c r="D123" s="161" t="s">
        <v>112</v>
      </c>
      <c r="E123" s="161"/>
      <c r="F123" s="161"/>
      <c r="G123" s="161"/>
      <c r="H123" s="161"/>
      <c r="I123" s="161"/>
      <c r="J123" s="81"/>
      <c r="K123" s="106"/>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35" t="s">
        <v>113</v>
      </c>
      <c r="AJ123" s="135"/>
      <c r="AK123" s="135"/>
      <c r="AL123" s="135"/>
      <c r="AM123" s="135"/>
      <c r="AN123" s="135"/>
      <c r="AO123" s="135"/>
      <c r="AP123" s="136"/>
      <c r="AQ123" s="106"/>
      <c r="AR123" s="107"/>
      <c r="AS123" s="107"/>
      <c r="AT123" s="107"/>
      <c r="AU123" s="107"/>
      <c r="AV123" s="107"/>
      <c r="AW123" s="107"/>
      <c r="AX123" s="107"/>
      <c r="AY123" s="108"/>
      <c r="AZ123" s="106"/>
      <c r="BA123" s="107"/>
      <c r="BB123" s="107"/>
      <c r="BC123" s="107"/>
      <c r="BD123" s="107"/>
      <c r="BE123" s="107"/>
      <c r="BF123" s="107"/>
      <c r="BG123" s="107"/>
      <c r="BH123" s="107"/>
      <c r="BI123" s="107"/>
      <c r="BJ123" s="107"/>
      <c r="BK123" s="12"/>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row>
    <row r="124" spans="1:133" s="37" customFormat="1" ht="22.5" customHeight="1" x14ac:dyDescent="0.65">
      <c r="A124" s="10"/>
      <c r="B124" s="12"/>
      <c r="C124" s="12"/>
      <c r="D124" s="134" t="str">
        <f>IF(K123="","","（注）組織名称には、医療提供施設名（病院、診療所等）の名前をご記入ください。大学医学部は該当しません。")</f>
        <v/>
      </c>
      <c r="E124" s="134"/>
      <c r="F124" s="134"/>
      <c r="G124" s="134"/>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2"/>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row>
    <row r="125" spans="1:133" s="37" customFormat="1" ht="22.5" customHeight="1" x14ac:dyDescent="0.65">
      <c r="A125" s="10"/>
      <c r="B125" s="12"/>
      <c r="C125" s="12"/>
      <c r="D125" s="132" t="str">
        <f>IF(AQ123="","","（注）確認者の氏名は左側にご記入ください。確認者の同意を得たうえでご記入ください。")</f>
        <v/>
      </c>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c r="AM125" s="132"/>
      <c r="AN125" s="132"/>
      <c r="AO125" s="132"/>
      <c r="AP125" s="132"/>
      <c r="AQ125" s="132"/>
      <c r="AR125" s="132"/>
      <c r="AS125" s="132"/>
      <c r="AT125" s="132"/>
      <c r="AU125" s="132"/>
      <c r="AV125" s="132"/>
      <c r="AW125" s="132"/>
      <c r="AX125" s="132"/>
      <c r="AY125" s="132"/>
      <c r="AZ125" s="132"/>
      <c r="BA125" s="132"/>
      <c r="BB125" s="132"/>
      <c r="BC125" s="132"/>
      <c r="BD125" s="132"/>
      <c r="BE125" s="132"/>
      <c r="BF125" s="132"/>
      <c r="BG125" s="132"/>
      <c r="BH125" s="132"/>
      <c r="BI125" s="132"/>
      <c r="BJ125" s="132"/>
      <c r="BK125" s="12"/>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row>
    <row r="126" spans="1:133" s="37" customFormat="1" ht="22.5" customHeight="1" x14ac:dyDescent="0.65">
      <c r="A126" s="10"/>
      <c r="B126" s="12"/>
      <c r="C126" s="12"/>
      <c r="D126" s="134" t="str">
        <f>IF(AZ123="","","（注）右側には医療提供者の職業（医師、看護師、臨床工学技士等）をご記入ください。医学部の教授は該当しません。")</f>
        <v/>
      </c>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c r="BI126" s="134"/>
      <c r="BJ126" s="134"/>
      <c r="BK126" s="12"/>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row>
    <row r="127" spans="1:133" s="37" customFormat="1" ht="22.5" customHeight="1" x14ac:dyDescent="0.65">
      <c r="A127" s="10"/>
      <c r="B127" s="12"/>
      <c r="C127" s="12"/>
      <c r="D127" s="138" t="str">
        <f>IF(K123="","","（注）臨床ニーズに基づいた開発でなければ申請ができません。")</f>
        <v/>
      </c>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2"/>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row>
    <row r="128" spans="1:133" s="37" customFormat="1" ht="22.5" customHeight="1" x14ac:dyDescent="0.65">
      <c r="A128" s="10"/>
      <c r="B128" s="12"/>
      <c r="C128" s="12"/>
      <c r="D128" s="146" t="s">
        <v>114</v>
      </c>
      <c r="E128" s="146"/>
      <c r="F128" s="146"/>
      <c r="G128" s="146"/>
      <c r="H128" s="146"/>
      <c r="I128" s="146"/>
      <c r="J128" s="146"/>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27" t="s">
        <v>115</v>
      </c>
      <c r="AJ128" s="127"/>
      <c r="AK128" s="127"/>
      <c r="AL128" s="127"/>
      <c r="AM128" s="127"/>
      <c r="AN128" s="127"/>
      <c r="AO128" s="127"/>
      <c r="AP128" s="128"/>
      <c r="AQ128" s="106" t="s">
        <v>116</v>
      </c>
      <c r="AR128" s="107"/>
      <c r="AS128" s="107"/>
      <c r="AT128" s="107"/>
      <c r="AU128" s="107"/>
      <c r="AV128" s="107"/>
      <c r="AW128" s="107"/>
      <c r="AX128" s="107"/>
      <c r="AY128" s="107"/>
      <c r="AZ128" s="107"/>
      <c r="BA128" s="107"/>
      <c r="BB128" s="107"/>
      <c r="BC128" s="107"/>
      <c r="BD128" s="107"/>
      <c r="BE128" s="107"/>
      <c r="BF128" s="107"/>
      <c r="BG128" s="107"/>
      <c r="BH128" s="107"/>
      <c r="BI128" s="107"/>
      <c r="BJ128" s="107"/>
      <c r="BK128" s="12"/>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row>
    <row r="129" spans="1:129" s="37" customFormat="1" ht="22.5" customHeight="1" x14ac:dyDescent="0.65">
      <c r="A129" s="10"/>
      <c r="B129" s="12"/>
      <c r="C129" s="12"/>
      <c r="D129" s="134" t="str">
        <f>IF(AQ128="HUB機構データベース","（注）「HUB機構のデータベース」は東京都医工連携HUB機構のデータベースを使用した場合のみ、選択してください。","")</f>
        <v/>
      </c>
      <c r="E129" s="134"/>
      <c r="F129" s="134"/>
      <c r="G129" s="134"/>
      <c r="H129" s="134"/>
      <c r="I129" s="134"/>
      <c r="J129" s="134"/>
      <c r="K129" s="134"/>
      <c r="L129" s="134"/>
      <c r="M129" s="134"/>
      <c r="N129" s="134"/>
      <c r="O129" s="134"/>
      <c r="P129" s="134"/>
      <c r="Q129" s="134"/>
      <c r="R129" s="134"/>
      <c r="S129" s="134"/>
      <c r="T129" s="134"/>
      <c r="U129" s="134"/>
      <c r="V129" s="134"/>
      <c r="W129" s="134"/>
      <c r="X129" s="134"/>
      <c r="Y129" s="134"/>
      <c r="Z129" s="134"/>
      <c r="AA129" s="134"/>
      <c r="AB129" s="134"/>
      <c r="AC129" s="134"/>
      <c r="AD129" s="134"/>
      <c r="AE129" s="134"/>
      <c r="AF129" s="134"/>
      <c r="AG129" s="134"/>
      <c r="AH129" s="134"/>
      <c r="AI129" s="134"/>
      <c r="AJ129" s="134"/>
      <c r="AK129" s="134"/>
      <c r="AL129" s="134"/>
      <c r="AM129" s="134"/>
      <c r="AN129" s="134"/>
      <c r="AO129" s="134"/>
      <c r="AP129" s="134"/>
      <c r="AQ129" s="134"/>
      <c r="AR129" s="134"/>
      <c r="AS129" s="134"/>
      <c r="AT129" s="134"/>
      <c r="AU129" s="134"/>
      <c r="AV129" s="134"/>
      <c r="AW129" s="134"/>
      <c r="AX129" s="134"/>
      <c r="AY129" s="134"/>
      <c r="AZ129" s="134"/>
      <c r="BA129" s="134"/>
      <c r="BB129" s="134"/>
      <c r="BC129" s="134"/>
      <c r="BD129" s="134"/>
      <c r="BE129" s="134"/>
      <c r="BF129" s="134"/>
      <c r="BG129" s="134"/>
      <c r="BH129" s="134"/>
      <c r="BI129" s="134"/>
      <c r="BJ129" s="134"/>
      <c r="BK129" s="12"/>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row>
    <row r="130" spans="1:129" s="35" customFormat="1" ht="22.5" customHeight="1" x14ac:dyDescent="0.65">
      <c r="A130" s="30"/>
      <c r="B130" s="31"/>
      <c r="C130" s="31"/>
      <c r="D130" s="139" t="str">
        <f>IF(K123="","","（注）申請書には「ニーズの確認方法」「ニーズのヒアリング内容（臨床ニーズ、市場ニーズ）」「競合品の状況及び課題」")</f>
        <v/>
      </c>
      <c r="E130" s="139"/>
      <c r="F130" s="139"/>
      <c r="G130" s="139"/>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39"/>
      <c r="BI130" s="139"/>
      <c r="BJ130" s="139"/>
      <c r="BK130" s="31"/>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row>
    <row r="131" spans="1:129" s="35" customFormat="1" ht="22.5" customHeight="1" x14ac:dyDescent="0.65">
      <c r="A131" s="30"/>
      <c r="B131" s="31"/>
      <c r="C131" s="31"/>
      <c r="D131" s="138" t="str">
        <f>IF(K123="","","   　　を記入する必要があります。")</f>
        <v/>
      </c>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2"/>
      <c r="AJ131" s="132"/>
      <c r="AK131" s="132"/>
      <c r="AL131" s="132"/>
      <c r="AM131" s="132"/>
      <c r="AN131" s="132"/>
      <c r="AO131" s="132"/>
      <c r="AP131" s="132"/>
      <c r="AQ131" s="132"/>
      <c r="AR131" s="132"/>
      <c r="AS131" s="132"/>
      <c r="AT131" s="132"/>
      <c r="AU131" s="132"/>
      <c r="AV131" s="132"/>
      <c r="AW131" s="132"/>
      <c r="AX131" s="132"/>
      <c r="AY131" s="132"/>
      <c r="AZ131" s="132"/>
      <c r="BA131" s="132"/>
      <c r="BB131" s="132"/>
      <c r="BC131" s="132"/>
      <c r="BD131" s="132"/>
      <c r="BE131" s="132"/>
      <c r="BF131" s="132"/>
      <c r="BG131" s="132"/>
      <c r="BH131" s="132"/>
      <c r="BI131" s="132"/>
      <c r="BJ131" s="132"/>
      <c r="BK131" s="31"/>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row>
    <row r="132" spans="1:129" s="35" customFormat="1" ht="22.5" customHeight="1" x14ac:dyDescent="0.65">
      <c r="A132" s="30"/>
      <c r="B132" s="70" t="s">
        <v>230</v>
      </c>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2"/>
      <c r="BM132" s="32"/>
      <c r="BN132" s="32"/>
      <c r="BO132" s="32"/>
      <c r="BP132" s="32"/>
      <c r="BQ132" s="32"/>
      <c r="BR132" s="32"/>
      <c r="BS132" s="32"/>
      <c r="BT132" s="32"/>
      <c r="BU132" s="32"/>
      <c r="BV132" s="32"/>
      <c r="BW132" s="32"/>
      <c r="BX132" s="32"/>
      <c r="BY132" s="32"/>
      <c r="BZ132" s="32"/>
      <c r="CA132" s="32"/>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row>
    <row r="133" spans="1:129" s="35" customFormat="1" ht="22.5" customHeight="1" x14ac:dyDescent="0.65">
      <c r="A133" s="30"/>
      <c r="B133" s="31"/>
      <c r="C133" s="87" t="s">
        <v>229</v>
      </c>
      <c r="D133" s="87"/>
      <c r="E133" s="87"/>
      <c r="F133" s="87"/>
      <c r="G133" s="87"/>
      <c r="H133" s="87"/>
      <c r="I133" s="87"/>
      <c r="J133" s="87"/>
      <c r="K133" s="87"/>
      <c r="L133" s="87"/>
      <c r="M133" s="87"/>
      <c r="N133" s="87"/>
      <c r="O133" s="87"/>
      <c r="P133" s="87"/>
      <c r="Q133" s="87"/>
      <c r="R133" s="87"/>
      <c r="S133" s="87"/>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2"/>
      <c r="BM133" s="32"/>
      <c r="BN133" s="32"/>
      <c r="BO133" s="32"/>
      <c r="BP133" s="32"/>
      <c r="BQ133" s="32"/>
      <c r="BR133" s="32"/>
      <c r="BS133" s="32"/>
      <c r="BT133" s="32"/>
      <c r="BU133" s="32"/>
      <c r="BV133" s="32"/>
      <c r="BW133" s="32"/>
      <c r="BX133" s="32"/>
      <c r="BY133" s="32"/>
      <c r="BZ133" s="32"/>
      <c r="CA133" s="32"/>
      <c r="CB133" s="32"/>
      <c r="CC133" s="32"/>
      <c r="CD133" s="32"/>
      <c r="CE133" s="32"/>
      <c r="CF133" s="32"/>
      <c r="CG133" s="32"/>
      <c r="CH133" s="32"/>
      <c r="CI133" s="32"/>
      <c r="CJ133" s="32"/>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row>
    <row r="134" spans="1:129" s="35" customFormat="1" ht="22.5" customHeight="1" x14ac:dyDescent="0.65">
      <c r="A134" s="30"/>
      <c r="B134" s="31"/>
      <c r="C134" s="40"/>
      <c r="D134" s="280" t="s">
        <v>117</v>
      </c>
      <c r="E134" s="281"/>
      <c r="F134" s="281"/>
      <c r="G134" s="281"/>
      <c r="H134" s="281"/>
      <c r="I134" s="281"/>
      <c r="J134" s="281"/>
      <c r="K134" s="281"/>
      <c r="L134" s="282"/>
      <c r="M134" s="282"/>
      <c r="N134" s="282"/>
      <c r="O134" s="282"/>
      <c r="P134" s="282"/>
      <c r="Q134" s="282"/>
      <c r="R134" s="282"/>
      <c r="S134" s="282"/>
      <c r="T134" s="282"/>
      <c r="U134" s="282"/>
      <c r="V134" s="282"/>
      <c r="W134" s="282"/>
      <c r="X134" s="282"/>
      <c r="Y134" s="282"/>
      <c r="Z134" s="282"/>
      <c r="AA134" s="282"/>
      <c r="AB134" s="282"/>
      <c r="AC134" s="282"/>
      <c r="AD134" s="282"/>
      <c r="AE134" s="282"/>
      <c r="AF134" s="282"/>
      <c r="AG134" s="282"/>
      <c r="AH134" s="282"/>
      <c r="AI134" s="282"/>
      <c r="AJ134" s="282"/>
      <c r="AK134" s="282"/>
      <c r="AL134" s="282"/>
      <c r="AM134" s="282"/>
      <c r="AN134" s="282"/>
      <c r="AO134" s="282"/>
      <c r="AP134" s="282"/>
      <c r="AQ134" s="282"/>
      <c r="AR134" s="282"/>
      <c r="AS134" s="282"/>
      <c r="AT134" s="282"/>
      <c r="AU134" s="282"/>
      <c r="AV134" s="282"/>
      <c r="AW134" s="282"/>
      <c r="AX134" s="282"/>
      <c r="AY134" s="282"/>
      <c r="AZ134" s="282"/>
      <c r="BA134" s="282"/>
      <c r="BB134" s="282"/>
      <c r="BC134" s="282"/>
      <c r="BD134" s="282"/>
      <c r="BE134" s="282"/>
      <c r="BF134" s="282"/>
      <c r="BG134" s="282"/>
      <c r="BH134" s="282"/>
      <c r="BI134" s="282"/>
      <c r="BJ134" s="283"/>
      <c r="BK134" s="31"/>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row>
    <row r="135" spans="1:129" s="35" customFormat="1" ht="22.5" customHeight="1" x14ac:dyDescent="0.65">
      <c r="A135" s="30"/>
      <c r="B135" s="31"/>
      <c r="C135" s="40"/>
      <c r="D135" s="284" t="s">
        <v>118</v>
      </c>
      <c r="E135" s="285"/>
      <c r="F135" s="285"/>
      <c r="G135" s="285"/>
      <c r="H135" s="285"/>
      <c r="I135" s="285"/>
      <c r="J135" s="285"/>
      <c r="K135" s="285"/>
      <c r="L135" s="286"/>
      <c r="M135" s="286"/>
      <c r="N135" s="286"/>
      <c r="O135" s="286"/>
      <c r="P135" s="286"/>
      <c r="Q135" s="286"/>
      <c r="R135" s="286"/>
      <c r="S135" s="285" t="s">
        <v>119</v>
      </c>
      <c r="T135" s="287"/>
      <c r="U135" s="284" t="s">
        <v>120</v>
      </c>
      <c r="V135" s="285"/>
      <c r="W135" s="285"/>
      <c r="X135" s="285"/>
      <c r="Y135" s="285"/>
      <c r="Z135" s="285"/>
      <c r="AA135" s="285"/>
      <c r="AB135" s="285"/>
      <c r="AC135" s="285"/>
      <c r="AD135" s="285"/>
      <c r="AE135" s="285"/>
      <c r="AF135" s="288"/>
      <c r="AG135" s="288"/>
      <c r="AH135" s="288"/>
      <c r="AI135" s="289"/>
      <c r="AJ135" s="290" t="s">
        <v>121</v>
      </c>
      <c r="AK135" s="285"/>
      <c r="AL135" s="285"/>
      <c r="AM135" s="285"/>
      <c r="AN135" s="285"/>
      <c r="AO135" s="285"/>
      <c r="AP135" s="285"/>
      <c r="AQ135" s="285"/>
      <c r="AR135" s="285"/>
      <c r="AS135" s="285"/>
      <c r="AT135" s="285"/>
      <c r="AU135" s="248"/>
      <c r="AV135" s="248"/>
      <c r="AW135" s="248"/>
      <c r="AX135" s="248"/>
      <c r="AY135" s="248"/>
      <c r="AZ135" s="248"/>
      <c r="BA135" s="248"/>
      <c r="BB135" s="248"/>
      <c r="BC135" s="248"/>
      <c r="BD135" s="248"/>
      <c r="BE135" s="248"/>
      <c r="BF135" s="248"/>
      <c r="BG135" s="248"/>
      <c r="BH135" s="248"/>
      <c r="BI135" s="248"/>
      <c r="BJ135" s="249"/>
      <c r="BK135" s="31"/>
      <c r="BL135" s="32"/>
      <c r="BM135" s="32"/>
      <c r="BN135" s="32"/>
      <c r="BO135" s="32"/>
      <c r="BP135" s="32"/>
      <c r="BQ135" s="32"/>
      <c r="BR135" s="32"/>
      <c r="BS135" s="32"/>
      <c r="BT135" s="32"/>
      <c r="BU135" s="32"/>
      <c r="BV135" s="32"/>
      <c r="BW135" s="32"/>
      <c r="BX135" s="32"/>
      <c r="BY135" s="32"/>
      <c r="BZ135" s="32"/>
      <c r="CA135" s="32"/>
      <c r="CB135" s="32"/>
      <c r="CC135" s="32"/>
      <c r="CD135" s="32"/>
      <c r="CE135" s="32"/>
      <c r="CF135" s="32"/>
      <c r="CG135" s="32"/>
      <c r="CH135" s="32"/>
      <c r="CI135" s="32"/>
      <c r="CJ135" s="32"/>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row>
    <row r="136" spans="1:129" s="35" customFormat="1" ht="22.5" customHeight="1" x14ac:dyDescent="0.65">
      <c r="A136" s="30"/>
      <c r="B136" s="31"/>
      <c r="C136" s="40"/>
      <c r="D136" s="276" t="s">
        <v>122</v>
      </c>
      <c r="E136" s="277"/>
      <c r="F136" s="277"/>
      <c r="G136" s="277"/>
      <c r="H136" s="277"/>
      <c r="I136" s="277"/>
      <c r="J136" s="277"/>
      <c r="K136" s="277"/>
      <c r="L136" s="278"/>
      <c r="M136" s="278"/>
      <c r="N136" s="278"/>
      <c r="O136" s="278"/>
      <c r="P136" s="278"/>
      <c r="Q136" s="278"/>
      <c r="R136" s="278"/>
      <c r="S136" s="278"/>
      <c r="T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c r="AO136" s="278"/>
      <c r="AP136" s="278"/>
      <c r="AQ136" s="278"/>
      <c r="AR136" s="278"/>
      <c r="AS136" s="278"/>
      <c r="AT136" s="278"/>
      <c r="AU136" s="278"/>
      <c r="AV136" s="278"/>
      <c r="AW136" s="278"/>
      <c r="AX136" s="278"/>
      <c r="AY136" s="278"/>
      <c r="AZ136" s="278"/>
      <c r="BA136" s="278"/>
      <c r="BB136" s="278"/>
      <c r="BC136" s="278"/>
      <c r="BD136" s="278"/>
      <c r="BE136" s="278"/>
      <c r="BF136" s="278"/>
      <c r="BG136" s="278"/>
      <c r="BH136" s="278"/>
      <c r="BI136" s="278"/>
      <c r="BJ136" s="279"/>
      <c r="BK136" s="31"/>
      <c r="BL136" s="32"/>
      <c r="BM136" s="32"/>
      <c r="BN136" s="32"/>
      <c r="BO136" s="32"/>
      <c r="BP136" s="32"/>
      <c r="BQ136" s="32"/>
      <c r="BR136" s="32"/>
      <c r="BS136" s="32"/>
      <c r="BT136" s="32"/>
      <c r="BU136" s="32"/>
      <c r="BV136" s="32"/>
      <c r="BW136" s="32"/>
      <c r="BX136" s="32"/>
      <c r="BY136" s="32"/>
      <c r="BZ136" s="32"/>
      <c r="CA136" s="32"/>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row>
    <row r="137" spans="1:129" s="35" customFormat="1" ht="22.5" customHeight="1" x14ac:dyDescent="0.65">
      <c r="A137" s="30"/>
      <c r="B137" s="31"/>
      <c r="C137" s="31"/>
      <c r="D137" s="132" t="str">
        <f>IF(L134="","","（注）申請書には「先行技術調査結果」「開発品に必要な産業財産権」を記入する必要があります。")</f>
        <v/>
      </c>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132"/>
      <c r="AD137" s="132"/>
      <c r="AE137" s="132"/>
      <c r="AF137" s="132"/>
      <c r="AG137" s="132"/>
      <c r="AH137" s="132"/>
      <c r="AI137" s="132"/>
      <c r="AJ137" s="132"/>
      <c r="AK137" s="132"/>
      <c r="AL137" s="132"/>
      <c r="AM137" s="132"/>
      <c r="AN137" s="132"/>
      <c r="AO137" s="132"/>
      <c r="AP137" s="132"/>
      <c r="AQ137" s="132"/>
      <c r="AR137" s="132"/>
      <c r="AS137" s="132"/>
      <c r="AT137" s="132"/>
      <c r="AU137" s="132"/>
      <c r="AV137" s="132"/>
      <c r="AW137" s="132"/>
      <c r="AX137" s="132"/>
      <c r="AY137" s="132"/>
      <c r="AZ137" s="132"/>
      <c r="BA137" s="132"/>
      <c r="BB137" s="132"/>
      <c r="BC137" s="132"/>
      <c r="BD137" s="132"/>
      <c r="BE137" s="132"/>
      <c r="BF137" s="132"/>
      <c r="BG137" s="132"/>
      <c r="BH137" s="132"/>
      <c r="BI137" s="132"/>
      <c r="BJ137" s="132"/>
      <c r="BK137" s="31"/>
      <c r="BL137" s="32"/>
      <c r="BM137" s="32"/>
      <c r="BN137" s="32"/>
      <c r="BO137" s="32"/>
      <c r="BP137" s="32"/>
      <c r="BQ137" s="32"/>
      <c r="BR137" s="32"/>
      <c r="BS137" s="32"/>
      <c r="BT137" s="32"/>
      <c r="BU137" s="32"/>
      <c r="BV137" s="32"/>
      <c r="BW137" s="32"/>
      <c r="BX137" s="32"/>
      <c r="BY137" s="32"/>
      <c r="BZ137" s="32"/>
      <c r="CA137" s="32"/>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row>
    <row r="138" spans="1:129" s="35" customFormat="1" ht="22.5" customHeight="1" x14ac:dyDescent="0.65">
      <c r="A138" s="30"/>
      <c r="B138" s="105" t="s">
        <v>231</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2"/>
      <c r="BM138" s="32"/>
      <c r="BN138" s="32"/>
      <c r="BO138" s="32"/>
      <c r="BP138" s="32"/>
      <c r="BQ138" s="32"/>
      <c r="BR138" s="32"/>
      <c r="BS138" s="32"/>
      <c r="BT138" s="32"/>
      <c r="BU138" s="32"/>
      <c r="BV138" s="32"/>
      <c r="BW138" s="32"/>
      <c r="BX138" s="32"/>
      <c r="BY138" s="32"/>
      <c r="BZ138" s="32"/>
      <c r="CA138" s="32"/>
      <c r="CB138" s="32"/>
      <c r="CC138" s="32"/>
      <c r="CD138" s="32"/>
      <c r="CE138" s="32"/>
      <c r="CF138" s="32"/>
      <c r="CG138" s="32"/>
      <c r="CH138" s="32"/>
      <c r="CI138" s="32"/>
      <c r="CJ138" s="32"/>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row>
    <row r="139" spans="1:129" s="35" customFormat="1" ht="45" customHeight="1" x14ac:dyDescent="0.3">
      <c r="A139" s="30"/>
      <c r="B139" s="31"/>
      <c r="C139" s="31"/>
      <c r="D139" s="274" t="s">
        <v>131</v>
      </c>
      <c r="E139" s="148"/>
      <c r="F139" s="148"/>
      <c r="G139" s="148"/>
      <c r="H139" s="148"/>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38"/>
      <c r="BL139" s="32"/>
      <c r="BM139" s="32"/>
      <c r="BN139" s="32"/>
      <c r="BO139" s="32"/>
      <c r="BP139" s="32"/>
      <c r="BQ139" s="32"/>
      <c r="BR139" s="32"/>
      <c r="BS139" s="32"/>
      <c r="BT139" s="32"/>
      <c r="BU139" s="32"/>
      <c r="BV139" s="32"/>
      <c r="BW139" s="32"/>
      <c r="BX139" s="32"/>
      <c r="BY139" s="32"/>
      <c r="BZ139" s="32"/>
      <c r="CA139" s="32"/>
      <c r="CB139" s="32"/>
      <c r="CC139" s="32"/>
      <c r="CD139" s="32"/>
      <c r="CE139" s="32"/>
      <c r="CF139" s="32"/>
      <c r="CG139" s="32"/>
      <c r="CH139" s="32"/>
      <c r="CI139" s="32"/>
      <c r="CJ139" s="32"/>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row>
    <row r="140" spans="1:129" s="35" customFormat="1" ht="22.5" customHeight="1" x14ac:dyDescent="0.3">
      <c r="A140" s="30"/>
      <c r="B140" s="31"/>
      <c r="C140" s="31"/>
      <c r="D140" s="274" t="s">
        <v>130</v>
      </c>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c r="AJ140" s="274"/>
      <c r="AK140" s="274"/>
      <c r="AL140" s="274"/>
      <c r="AM140" s="274"/>
      <c r="AN140" s="274"/>
      <c r="AO140" s="274"/>
      <c r="AP140" s="274"/>
      <c r="AQ140" s="274"/>
      <c r="AR140" s="274"/>
      <c r="AS140" s="274"/>
      <c r="AT140" s="274"/>
      <c r="AU140" s="274"/>
      <c r="AV140" s="274"/>
      <c r="AW140" s="274"/>
      <c r="AX140" s="274"/>
      <c r="AY140" s="274"/>
      <c r="AZ140" s="274"/>
      <c r="BA140" s="274"/>
      <c r="BB140" s="274"/>
      <c r="BC140" s="274"/>
      <c r="BD140" s="274"/>
      <c r="BE140" s="274"/>
      <c r="BF140" s="274"/>
      <c r="BG140" s="274"/>
      <c r="BH140" s="274"/>
      <c r="BI140" s="274"/>
      <c r="BJ140" s="274"/>
      <c r="BK140" s="38"/>
      <c r="BL140" s="32"/>
      <c r="BM140" s="32"/>
      <c r="BN140" s="32"/>
      <c r="BO140" s="32"/>
      <c r="BP140" s="32"/>
      <c r="BQ140" s="32"/>
      <c r="BR140" s="32"/>
      <c r="BS140" s="32"/>
      <c r="BT140" s="32"/>
      <c r="BU140" s="32"/>
      <c r="BV140" s="32"/>
      <c r="BW140" s="32"/>
      <c r="BX140" s="32"/>
      <c r="BY140" s="32"/>
      <c r="BZ140" s="32"/>
      <c r="CA140" s="32"/>
      <c r="CB140" s="32"/>
      <c r="CC140" s="32"/>
      <c r="CD140" s="32"/>
      <c r="CE140" s="32"/>
      <c r="CF140" s="32"/>
      <c r="CG140" s="32"/>
      <c r="CH140" s="32"/>
      <c r="CI140" s="32"/>
      <c r="CJ140" s="32"/>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row>
    <row r="141" spans="1:129" s="35" customFormat="1" ht="22.5" customHeight="1" x14ac:dyDescent="0.3">
      <c r="A141" s="30"/>
      <c r="B141" s="31"/>
      <c r="C141" s="31"/>
      <c r="D141" s="274" t="s">
        <v>123</v>
      </c>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c r="BA141" s="274"/>
      <c r="BB141" s="274"/>
      <c r="BC141" s="274"/>
      <c r="BD141" s="274"/>
      <c r="BE141" s="274"/>
      <c r="BF141" s="274"/>
      <c r="BG141" s="274"/>
      <c r="BH141" s="274"/>
      <c r="BI141" s="274"/>
      <c r="BJ141" s="274"/>
      <c r="BK141" s="38"/>
      <c r="BL141" s="32"/>
      <c r="BM141" s="32"/>
      <c r="BN141" s="32"/>
      <c r="BO141" s="32"/>
      <c r="BP141" s="32"/>
      <c r="BQ141" s="32"/>
      <c r="BR141" s="32"/>
      <c r="BS141" s="32"/>
      <c r="BT141" s="32"/>
      <c r="BU141" s="32"/>
      <c r="BV141" s="32"/>
      <c r="BW141" s="32"/>
      <c r="BX141" s="32"/>
      <c r="BY141" s="32"/>
      <c r="BZ141" s="32"/>
      <c r="CA141" s="32"/>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row>
    <row r="142" spans="1:129" s="34" customFormat="1" ht="22.5" customHeight="1" x14ac:dyDescent="0.65">
      <c r="A142" s="30"/>
      <c r="B142" s="70" t="s">
        <v>232</v>
      </c>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31"/>
      <c r="AR142" s="31"/>
      <c r="AS142" s="31"/>
      <c r="AT142" s="31"/>
      <c r="AU142" s="31"/>
      <c r="AV142" s="31"/>
      <c r="AW142" s="31"/>
      <c r="AX142" s="31"/>
      <c r="AY142" s="31"/>
      <c r="AZ142" s="31"/>
      <c r="BA142" s="31"/>
      <c r="BB142" s="31"/>
      <c r="BC142" s="31"/>
      <c r="BD142" s="31"/>
      <c r="BE142" s="31"/>
      <c r="BF142" s="31"/>
      <c r="BG142" s="31"/>
      <c r="BH142" s="31"/>
      <c r="BI142" s="31"/>
      <c r="BJ142" s="31"/>
      <c r="BK142" s="31"/>
      <c r="BO142" s="49" t="s">
        <v>140</v>
      </c>
      <c r="BP142" s="5"/>
    </row>
    <row r="143" spans="1:129" s="34" customFormat="1" ht="22.5" customHeight="1" x14ac:dyDescent="0.65">
      <c r="A143" s="30"/>
      <c r="B143" s="39"/>
      <c r="C143" s="31"/>
      <c r="D143" s="275" t="s">
        <v>145</v>
      </c>
      <c r="E143" s="148"/>
      <c r="F143" s="148"/>
      <c r="G143" s="148"/>
      <c r="H143" s="148"/>
      <c r="I143" s="148"/>
      <c r="J143" s="148"/>
      <c r="K143" s="148"/>
      <c r="L143" s="148"/>
      <c r="M143" s="148"/>
      <c r="N143" s="148"/>
      <c r="O143" s="148"/>
      <c r="P143" s="148"/>
      <c r="Q143" s="148"/>
      <c r="R143" s="148"/>
      <c r="S143" s="148"/>
      <c r="T143" s="148"/>
      <c r="U143" s="148"/>
      <c r="V143" s="148"/>
      <c r="W143" s="148"/>
      <c r="X143" s="148"/>
      <c r="Y143" s="148"/>
      <c r="Z143" s="148"/>
      <c r="AA143" s="148"/>
      <c r="AB143" s="148"/>
      <c r="AC143" s="148"/>
      <c r="AD143" s="148"/>
      <c r="AE143" s="148"/>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c r="BE143" s="148"/>
      <c r="BF143" s="148"/>
      <c r="BG143" s="148"/>
      <c r="BH143" s="148"/>
      <c r="BI143" s="148"/>
      <c r="BJ143" s="148"/>
      <c r="BK143" s="31"/>
      <c r="BO143" s="49" t="s">
        <v>141</v>
      </c>
      <c r="BP143" s="5"/>
    </row>
    <row r="144" spans="1:129" s="34" customFormat="1" ht="30" customHeight="1" x14ac:dyDescent="0.65">
      <c r="A144" s="30"/>
      <c r="B144" s="31"/>
      <c r="C144" s="31"/>
      <c r="D144" s="274" t="s">
        <v>124</v>
      </c>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31"/>
      <c r="BO144" s="5" t="s">
        <v>139</v>
      </c>
      <c r="BP144" s="5"/>
    </row>
    <row r="145" spans="2:92" ht="7.5" customHeight="1" x14ac:dyDescent="0.6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row>
    <row r="146" spans="2:92" ht="22.5" customHeight="1" x14ac:dyDescent="0.65">
      <c r="B146" s="70" t="s">
        <v>233</v>
      </c>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5"/>
      <c r="AR146" s="5"/>
      <c r="AS146" s="5"/>
      <c r="AT146" s="5"/>
      <c r="AU146" s="5"/>
      <c r="AV146" s="5"/>
      <c r="AW146" s="5"/>
      <c r="AX146" s="5"/>
      <c r="AY146" s="5"/>
      <c r="AZ146" s="5"/>
      <c r="BA146" s="5"/>
      <c r="BB146" s="5"/>
      <c r="BC146" s="5"/>
      <c r="BD146" s="5"/>
      <c r="BE146" s="5"/>
      <c r="BF146" s="5"/>
      <c r="BG146" s="5"/>
      <c r="BH146" s="5"/>
      <c r="BI146" s="5"/>
      <c r="BJ146" s="5"/>
      <c r="BK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row>
    <row r="147" spans="2:92" ht="22.5" customHeight="1" x14ac:dyDescent="0.65">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5"/>
      <c r="AR147" s="5"/>
      <c r="AS147" s="5"/>
      <c r="AT147" s="5"/>
      <c r="AU147" s="5"/>
      <c r="AV147" s="5"/>
      <c r="AW147" s="5"/>
      <c r="AX147" s="5"/>
      <c r="AY147" s="5"/>
      <c r="AZ147" s="5"/>
      <c r="BA147" s="5"/>
      <c r="BB147" s="5"/>
      <c r="BC147" s="5"/>
      <c r="BD147" s="5"/>
      <c r="BE147" s="5"/>
      <c r="BF147" s="5"/>
      <c r="BG147" s="5"/>
      <c r="BH147" s="5"/>
      <c r="BI147" s="5"/>
      <c r="BJ147" s="5"/>
      <c r="BK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row>
    <row r="148" spans="2:92" ht="22.5" customHeight="1" x14ac:dyDescent="0.65">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5"/>
      <c r="AR148" s="5"/>
      <c r="AS148" s="5"/>
      <c r="AT148" s="5"/>
      <c r="AU148" s="5"/>
      <c r="AV148" s="5"/>
      <c r="AW148" s="5"/>
      <c r="AX148" s="5"/>
      <c r="AY148" s="5"/>
      <c r="AZ148" s="5"/>
      <c r="BA148" s="5"/>
      <c r="BB148" s="5"/>
      <c r="BC148" s="5"/>
      <c r="BD148" s="5"/>
      <c r="BE148" s="5"/>
      <c r="BF148" s="5"/>
      <c r="BG148" s="5"/>
      <c r="BH148" s="5"/>
      <c r="BI148" s="5"/>
      <c r="BJ148" s="5"/>
      <c r="BK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row>
    <row r="149" spans="2:92" ht="22.5" customHeight="1" x14ac:dyDescent="0.65">
      <c r="B149" s="48"/>
      <c r="C149" s="48"/>
      <c r="D149" s="48"/>
      <c r="E149" s="48"/>
      <c r="F149" s="48"/>
      <c r="G149" s="48"/>
      <c r="H149" s="48"/>
      <c r="I149" s="48"/>
      <c r="J149" s="48"/>
      <c r="K149" s="51" t="s">
        <v>142</v>
      </c>
      <c r="L149" s="53"/>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48"/>
      <c r="AN149" s="48"/>
      <c r="AO149" s="48"/>
      <c r="AP149" s="48"/>
      <c r="AQ149" s="5"/>
      <c r="AR149" s="5"/>
      <c r="AS149" s="5"/>
      <c r="AT149" s="5"/>
      <c r="AU149" s="5"/>
      <c r="AV149" s="5"/>
      <c r="AW149" s="5"/>
      <c r="AX149" s="5"/>
      <c r="AY149" s="5"/>
      <c r="AZ149" s="5"/>
      <c r="BA149" s="5"/>
      <c r="BB149" s="5"/>
      <c r="BC149" s="5"/>
      <c r="BD149" s="5"/>
      <c r="BE149" s="5"/>
      <c r="BF149" s="5"/>
      <c r="BG149" s="5"/>
      <c r="BH149" s="5"/>
      <c r="BI149" s="5"/>
      <c r="BJ149" s="5"/>
      <c r="BK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row>
    <row r="150" spans="2:92" ht="22.5" customHeight="1" x14ac:dyDescent="0.6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5"/>
      <c r="AR150" s="5"/>
      <c r="AS150" s="5"/>
      <c r="AT150" s="5"/>
      <c r="AU150" s="5"/>
      <c r="AV150" s="5"/>
      <c r="AW150" s="5"/>
      <c r="AX150" s="5"/>
      <c r="AY150" s="5"/>
      <c r="AZ150" s="5"/>
      <c r="BA150" s="5"/>
      <c r="BB150" s="5"/>
      <c r="BC150" s="5"/>
      <c r="BD150" s="5"/>
      <c r="BE150" s="5"/>
      <c r="BF150" s="5"/>
      <c r="BG150" s="5"/>
      <c r="BH150" s="5"/>
      <c r="BI150" s="5"/>
      <c r="BJ150" s="5"/>
      <c r="BK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row>
    <row r="151" spans="2:92" ht="22.5" customHeight="1" x14ac:dyDescent="0.65">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5"/>
      <c r="AR151" s="5"/>
      <c r="AS151" s="5"/>
      <c r="AT151" s="5"/>
      <c r="AU151" s="5"/>
      <c r="AV151" s="5"/>
      <c r="AW151" s="5"/>
      <c r="AX151" s="5"/>
      <c r="AY151" s="5"/>
      <c r="AZ151" s="5"/>
      <c r="BA151" s="5"/>
      <c r="BB151" s="5"/>
      <c r="BC151" s="5"/>
      <c r="BD151" s="5"/>
      <c r="BE151" s="5"/>
      <c r="BF151" s="5"/>
      <c r="BG151" s="5"/>
      <c r="BH151" s="5"/>
      <c r="BI151" s="5"/>
      <c r="BJ151" s="5"/>
      <c r="BK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row>
    <row r="152" spans="2:92" ht="22.5" customHeight="1" x14ac:dyDescent="0.65">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5"/>
      <c r="AR152" s="5"/>
      <c r="AS152" s="5"/>
      <c r="AT152" s="5"/>
      <c r="AU152" s="5"/>
      <c r="AV152" s="5"/>
      <c r="AW152" s="5"/>
      <c r="AX152" s="5"/>
      <c r="AY152" s="5"/>
      <c r="AZ152" s="5"/>
      <c r="BA152" s="5"/>
      <c r="BB152" s="5"/>
      <c r="BC152" s="5"/>
      <c r="BD152" s="5"/>
      <c r="BE152" s="5"/>
      <c r="BF152" s="5"/>
      <c r="BG152" s="5"/>
      <c r="BH152" s="5"/>
      <c r="BI152" s="5"/>
      <c r="BJ152" s="5"/>
      <c r="BK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row>
    <row r="153" spans="2:92" ht="22.5" customHeight="1" x14ac:dyDescent="0.65">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5"/>
      <c r="AR153" s="5"/>
      <c r="AS153" s="5"/>
      <c r="AT153" s="5"/>
      <c r="AU153" s="5"/>
      <c r="AV153" s="5"/>
      <c r="AW153" s="5"/>
      <c r="AX153" s="5"/>
      <c r="AY153" s="5"/>
      <c r="AZ153" s="5"/>
      <c r="BA153" s="5"/>
      <c r="BB153" s="5"/>
      <c r="BC153" s="5"/>
      <c r="BD153" s="5"/>
      <c r="BE153" s="5"/>
      <c r="BF153" s="5"/>
      <c r="BG153" s="5"/>
      <c r="BH153" s="5"/>
      <c r="BI153" s="5"/>
      <c r="BJ153" s="5"/>
      <c r="BK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row>
    <row r="154" spans="2:92" ht="22.5" customHeight="1" x14ac:dyDescent="0.65">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5"/>
      <c r="AR154" s="5"/>
      <c r="AS154" s="5"/>
      <c r="AT154" s="5"/>
      <c r="AU154" s="5"/>
      <c r="AV154" s="5"/>
      <c r="AW154" s="5"/>
      <c r="AX154" s="5"/>
      <c r="AY154" s="5"/>
      <c r="AZ154" s="5"/>
      <c r="BA154" s="5"/>
      <c r="BB154" s="5"/>
      <c r="BC154" s="5"/>
      <c r="BD154" s="5"/>
      <c r="BE154" s="5"/>
      <c r="BF154" s="5"/>
      <c r="BG154" s="5"/>
      <c r="BH154" s="5"/>
      <c r="BI154" s="5"/>
      <c r="BJ154" s="5"/>
      <c r="BK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row>
    <row r="155" spans="2:92" ht="22.5" customHeight="1" x14ac:dyDescent="0.65">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
      <c r="AR155" s="5"/>
      <c r="AS155" s="5"/>
      <c r="AT155" s="5"/>
      <c r="AU155" s="5"/>
      <c r="AV155" s="5"/>
      <c r="AW155" s="5"/>
      <c r="AX155" s="5"/>
      <c r="AY155" s="5"/>
      <c r="AZ155" s="5"/>
      <c r="BA155" s="5"/>
      <c r="BB155" s="5"/>
      <c r="BC155" s="5"/>
      <c r="BD155" s="5"/>
      <c r="BE155" s="5"/>
      <c r="BF155" s="5"/>
      <c r="BG155" s="5"/>
      <c r="BH155" s="5"/>
      <c r="BI155" s="5"/>
      <c r="BJ155" s="5"/>
      <c r="BK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row>
    <row r="156" spans="2:92" ht="22.5" customHeight="1" x14ac:dyDescent="0.65"/>
    <row r="157" spans="2:92" ht="22.5" customHeight="1" x14ac:dyDescent="0.65"/>
    <row r="158" spans="2:92" ht="22.5" customHeight="1" x14ac:dyDescent="0.65"/>
    <row r="159" spans="2:92" ht="22.5" customHeight="1" x14ac:dyDescent="0.65"/>
    <row r="160" spans="2:92" ht="22.5" customHeight="1" x14ac:dyDescent="0.65"/>
    <row r="161" ht="22.5" customHeight="1" x14ac:dyDescent="0.65"/>
    <row r="162" ht="22.5" customHeight="1" x14ac:dyDescent="0.65"/>
    <row r="163" ht="22.5" customHeight="1" x14ac:dyDescent="0.65"/>
    <row r="164" ht="22.5" customHeight="1" x14ac:dyDescent="0.65"/>
    <row r="165" ht="22.5" customHeight="1" x14ac:dyDescent="0.65"/>
    <row r="166" ht="22.5" customHeight="1" x14ac:dyDescent="0.65"/>
    <row r="167" ht="22.5" customHeight="1" x14ac:dyDescent="0.65"/>
    <row r="168" ht="22.5" customHeight="1" x14ac:dyDescent="0.65"/>
    <row r="169" ht="22.5" customHeight="1" x14ac:dyDescent="0.65"/>
    <row r="170" ht="22.5" customHeight="1" x14ac:dyDescent="0.65"/>
  </sheetData>
  <sheetProtection algorithmName="SHA-512" hashValue="Ql6lWB2leULmFZfUWPcC3BKHZMFGFz9Iw3xznm9JaYMGDqyUSslMEp9LdEBUlgqsj/1Zq8Z8pNCCL6sK/GnbqQ==" saltValue="dkMsrpSSGAcbkwZHKHDMJA==" spinCount="100000" sheet="1" objects="1" scenarios="1"/>
  <mergeCells count="321">
    <mergeCell ref="AP75:AS75"/>
    <mergeCell ref="K81:L81"/>
    <mergeCell ref="AY73:BB73"/>
    <mergeCell ref="D81:J81"/>
    <mergeCell ref="K97:AN97"/>
    <mergeCell ref="AO97:AS97"/>
    <mergeCell ref="AT97:BJ97"/>
    <mergeCell ref="D84:BJ84"/>
    <mergeCell ref="D96:J96"/>
    <mergeCell ref="D97:J97"/>
    <mergeCell ref="C85:AG85"/>
    <mergeCell ref="D87:BJ87"/>
    <mergeCell ref="K89:BJ89"/>
    <mergeCell ref="D93:BJ93"/>
    <mergeCell ref="M81:O81"/>
    <mergeCell ref="U81:BJ81"/>
    <mergeCell ref="D90:BJ90"/>
    <mergeCell ref="D83:BJ83"/>
    <mergeCell ref="D77:J77"/>
    <mergeCell ref="AP77:AT77"/>
    <mergeCell ref="K77:O77"/>
    <mergeCell ref="BD77:BH77"/>
    <mergeCell ref="P77:AF77"/>
    <mergeCell ref="AU77:AV77"/>
    <mergeCell ref="AO100:AS100"/>
    <mergeCell ref="D144:BJ144"/>
    <mergeCell ref="D143:BJ143"/>
    <mergeCell ref="D141:BJ141"/>
    <mergeCell ref="D137:BJ137"/>
    <mergeCell ref="D140:BJ140"/>
    <mergeCell ref="D136:K136"/>
    <mergeCell ref="L136:BJ136"/>
    <mergeCell ref="D139:BJ139"/>
    <mergeCell ref="D134:K134"/>
    <mergeCell ref="L134:BJ134"/>
    <mergeCell ref="D135:K135"/>
    <mergeCell ref="L135:R135"/>
    <mergeCell ref="S135:T135"/>
    <mergeCell ref="U135:AE135"/>
    <mergeCell ref="AF135:AI135"/>
    <mergeCell ref="AJ135:AT135"/>
    <mergeCell ref="BG100:BJ100"/>
    <mergeCell ref="K102:L102"/>
    <mergeCell ref="D102:J102"/>
    <mergeCell ref="Q102:T102"/>
    <mergeCell ref="D106:J106"/>
    <mergeCell ref="K106:Z106"/>
    <mergeCell ref="D105:BJ105"/>
    <mergeCell ref="D56:BJ56"/>
    <mergeCell ref="AF73:AH73"/>
    <mergeCell ref="BH59:BJ59"/>
    <mergeCell ref="AZ59:BC59"/>
    <mergeCell ref="X59:AK59"/>
    <mergeCell ref="K67:AK67"/>
    <mergeCell ref="AL66:AP66"/>
    <mergeCell ref="D72:BJ72"/>
    <mergeCell ref="D60:BJ60"/>
    <mergeCell ref="AL65:BJ65"/>
    <mergeCell ref="K65:AK65"/>
    <mergeCell ref="D61:BJ61"/>
    <mergeCell ref="BC73:BD73"/>
    <mergeCell ref="Q70:T70"/>
    <mergeCell ref="K68:L68"/>
    <mergeCell ref="M68:O68"/>
    <mergeCell ref="U70:BJ70"/>
    <mergeCell ref="D71:BJ71"/>
    <mergeCell ref="D73:AE73"/>
    <mergeCell ref="AL73:AM73"/>
    <mergeCell ref="AN73:AP73"/>
    <mergeCell ref="AQ73:AR73"/>
    <mergeCell ref="AI73:AK73"/>
    <mergeCell ref="K70:L70"/>
    <mergeCell ref="B94:J94"/>
    <mergeCell ref="D98:BI98"/>
    <mergeCell ref="AU135:BJ135"/>
    <mergeCell ref="D69:BJ69"/>
    <mergeCell ref="D66:J66"/>
    <mergeCell ref="AQ67:BJ67"/>
    <mergeCell ref="C80:BI80"/>
    <mergeCell ref="D74:BJ74"/>
    <mergeCell ref="D70:J70"/>
    <mergeCell ref="D79:BJ79"/>
    <mergeCell ref="AT75:BJ75"/>
    <mergeCell ref="AA78:AF78"/>
    <mergeCell ref="M70:O70"/>
    <mergeCell ref="BI77:BJ77"/>
    <mergeCell ref="AW77:BC77"/>
    <mergeCell ref="BE78:BJ78"/>
    <mergeCell ref="D123:J123"/>
    <mergeCell ref="K116:BJ116"/>
    <mergeCell ref="D114:J114"/>
    <mergeCell ref="D116:J116"/>
    <mergeCell ref="D112:J112"/>
    <mergeCell ref="B121:K121"/>
    <mergeCell ref="D101:BJ101"/>
    <mergeCell ref="D107:BJ107"/>
    <mergeCell ref="D115:BJ115"/>
    <mergeCell ref="K104:BJ104"/>
    <mergeCell ref="M102:O102"/>
    <mergeCell ref="D113:BJ113"/>
    <mergeCell ref="C111:BJ111"/>
    <mergeCell ref="K114:Z114"/>
    <mergeCell ref="D109:J109"/>
    <mergeCell ref="K112:BJ112"/>
    <mergeCell ref="U102:BJ102"/>
    <mergeCell ref="AI114:BJ114"/>
    <mergeCell ref="D99:BJ99"/>
    <mergeCell ref="P52:U52"/>
    <mergeCell ref="V52:AA52"/>
    <mergeCell ref="D44:BJ44"/>
    <mergeCell ref="D49:BJ49"/>
    <mergeCell ref="C45:AL45"/>
    <mergeCell ref="AO59:AY59"/>
    <mergeCell ref="D48:J48"/>
    <mergeCell ref="AL59:AN59"/>
    <mergeCell ref="J52:O52"/>
    <mergeCell ref="D58:BJ58"/>
    <mergeCell ref="BD59:BG59"/>
    <mergeCell ref="D57:BJ57"/>
    <mergeCell ref="H59:T59"/>
    <mergeCell ref="U59:W59"/>
    <mergeCell ref="D59:G59"/>
    <mergeCell ref="D46:BJ46"/>
    <mergeCell ref="P51:U51"/>
    <mergeCell ref="AT51:AY51"/>
    <mergeCell ref="AZ51:BE51"/>
    <mergeCell ref="AB51:AG51"/>
    <mergeCell ref="AH51:AM51"/>
    <mergeCell ref="AN51:AS51"/>
    <mergeCell ref="D89:J89"/>
    <mergeCell ref="A2:BK2"/>
    <mergeCell ref="K9:S9"/>
    <mergeCell ref="K10:S10"/>
    <mergeCell ref="K11:S11"/>
    <mergeCell ref="T9:AL9"/>
    <mergeCell ref="T10:AL10"/>
    <mergeCell ref="T11:AL11"/>
    <mergeCell ref="B3:BJ3"/>
    <mergeCell ref="C4:BJ4"/>
    <mergeCell ref="C8:AP8"/>
    <mergeCell ref="D6:G6"/>
    <mergeCell ref="H6:J6"/>
    <mergeCell ref="K6:U6"/>
    <mergeCell ref="D7:BJ7"/>
    <mergeCell ref="D5:G5"/>
    <mergeCell ref="V6:X6"/>
    <mergeCell ref="AZ5:BJ5"/>
    <mergeCell ref="Y6:BJ6"/>
    <mergeCell ref="AM11:BJ11"/>
    <mergeCell ref="AM10:BJ10"/>
    <mergeCell ref="AW5:AY5"/>
    <mergeCell ref="AL5:AV5"/>
    <mergeCell ref="AI5:AK5"/>
    <mergeCell ref="AD5:AH5"/>
    <mergeCell ref="D22:BJ22"/>
    <mergeCell ref="D23:BJ23"/>
    <mergeCell ref="AG20:AL20"/>
    <mergeCell ref="C27:AZ27"/>
    <mergeCell ref="D21:Q21"/>
    <mergeCell ref="A25:BK25"/>
    <mergeCell ref="B26:G26"/>
    <mergeCell ref="AP28:BC28"/>
    <mergeCell ref="BD28:BI28"/>
    <mergeCell ref="C37:N37"/>
    <mergeCell ref="K41:Y41"/>
    <mergeCell ref="Z41:AR41"/>
    <mergeCell ref="AS41:AY41"/>
    <mergeCell ref="AZ41:BJ41"/>
    <mergeCell ref="AA39:AE39"/>
    <mergeCell ref="AJ39:AN39"/>
    <mergeCell ref="B35:C35"/>
    <mergeCell ref="AZ40:BJ40"/>
    <mergeCell ref="E41:J41"/>
    <mergeCell ref="D35:BJ35"/>
    <mergeCell ref="D36:BJ36"/>
    <mergeCell ref="S39:W39"/>
    <mergeCell ref="Z40:AR40"/>
    <mergeCell ref="K40:Y40"/>
    <mergeCell ref="D38:J38"/>
    <mergeCell ref="D86:BJ86"/>
    <mergeCell ref="D75:J75"/>
    <mergeCell ref="D76:BJ76"/>
    <mergeCell ref="AG77:AO77"/>
    <mergeCell ref="AF39:AI39"/>
    <mergeCell ref="D40:D41"/>
    <mergeCell ref="E40:J40"/>
    <mergeCell ref="AS40:AY40"/>
    <mergeCell ref="D51:I51"/>
    <mergeCell ref="J51:O51"/>
    <mergeCell ref="AQ66:BJ66"/>
    <mergeCell ref="D67:J67"/>
    <mergeCell ref="Q68:T68"/>
    <mergeCell ref="AL67:AP67"/>
    <mergeCell ref="BE73:BG73"/>
    <mergeCell ref="BH73:BJ73"/>
    <mergeCell ref="AP47:AU47"/>
    <mergeCell ref="D39:J39"/>
    <mergeCell ref="U68:BJ68"/>
    <mergeCell ref="D68:J68"/>
    <mergeCell ref="C64:AY64"/>
    <mergeCell ref="D65:J65"/>
    <mergeCell ref="D62:BJ62"/>
    <mergeCell ref="B63:G63"/>
    <mergeCell ref="H5:AC5"/>
    <mergeCell ref="AH13:AO13"/>
    <mergeCell ref="BB13:BI13"/>
    <mergeCell ref="K96:AN96"/>
    <mergeCell ref="AG78:BD78"/>
    <mergeCell ref="Q81:T81"/>
    <mergeCell ref="K75:V75"/>
    <mergeCell ref="W75:AD75"/>
    <mergeCell ref="AE75:AK75"/>
    <mergeCell ref="AL75:AO75"/>
    <mergeCell ref="W34:AG34"/>
    <mergeCell ref="AH34:AL34"/>
    <mergeCell ref="AO39:BJ39"/>
    <mergeCell ref="D31:BJ31"/>
    <mergeCell ref="D32:BJ32"/>
    <mergeCell ref="D28:J28"/>
    <mergeCell ref="K28:AM28"/>
    <mergeCell ref="AN28:AO28"/>
    <mergeCell ref="D29:BJ29"/>
    <mergeCell ref="K39:R39"/>
    <mergeCell ref="X39:Z39"/>
    <mergeCell ref="AS73:AX73"/>
    <mergeCell ref="D34:J34"/>
    <mergeCell ref="C12:BA12"/>
    <mergeCell ref="BL43:DR43"/>
    <mergeCell ref="BL42:DO42"/>
    <mergeCell ref="C55:BJ55"/>
    <mergeCell ref="B42:C42"/>
    <mergeCell ref="B43:C43"/>
    <mergeCell ref="V51:AA51"/>
    <mergeCell ref="D52:I52"/>
    <mergeCell ref="AZ52:BE52"/>
    <mergeCell ref="AB52:AG52"/>
    <mergeCell ref="AH52:AM52"/>
    <mergeCell ref="AN52:AS52"/>
    <mergeCell ref="AT52:AY52"/>
    <mergeCell ref="C50:BJ50"/>
    <mergeCell ref="D53:BJ53"/>
    <mergeCell ref="D54:BJ54"/>
    <mergeCell ref="C47:W47"/>
    <mergeCell ref="Y47:AK47"/>
    <mergeCell ref="AL47:AO47"/>
    <mergeCell ref="D42:BJ42"/>
    <mergeCell ref="D43:BJ43"/>
    <mergeCell ref="K48:N48"/>
    <mergeCell ref="O48:BJ48"/>
    <mergeCell ref="K100:AN100"/>
    <mergeCell ref="AI123:AP123"/>
    <mergeCell ref="D110:BJ110"/>
    <mergeCell ref="D131:BJ131"/>
    <mergeCell ref="D117:BJ117"/>
    <mergeCell ref="D130:BJ130"/>
    <mergeCell ref="AI106:BJ106"/>
    <mergeCell ref="D108:J108"/>
    <mergeCell ref="K108:BJ108"/>
    <mergeCell ref="AA106:AH106"/>
    <mergeCell ref="D128:J128"/>
    <mergeCell ref="K128:AH128"/>
    <mergeCell ref="AI128:AP128"/>
    <mergeCell ref="AQ128:BJ128"/>
    <mergeCell ref="D119:BJ119"/>
    <mergeCell ref="K109:BJ109"/>
    <mergeCell ref="D120:BJ120"/>
    <mergeCell ref="K123:AH123"/>
    <mergeCell ref="D129:BJ129"/>
    <mergeCell ref="D127:BJ127"/>
    <mergeCell ref="AA114:AH114"/>
    <mergeCell ref="D124:BJ124"/>
    <mergeCell ref="D126:BJ126"/>
    <mergeCell ref="D125:BJ125"/>
    <mergeCell ref="C133:S133"/>
    <mergeCell ref="B138:AH138"/>
    <mergeCell ref="C122:S122"/>
    <mergeCell ref="AQ123:AY123"/>
    <mergeCell ref="AZ123:BJ123"/>
    <mergeCell ref="C95:BJ95"/>
    <mergeCell ref="K66:AK66"/>
    <mergeCell ref="B83:C83"/>
    <mergeCell ref="D30:BJ30"/>
    <mergeCell ref="AM34:AR34"/>
    <mergeCell ref="K38:BJ38"/>
    <mergeCell ref="K34:V34"/>
    <mergeCell ref="D33:J33"/>
    <mergeCell ref="K33:BE33"/>
    <mergeCell ref="D104:J104"/>
    <mergeCell ref="D78:Z78"/>
    <mergeCell ref="AT100:BF100"/>
    <mergeCell ref="D100:J100"/>
    <mergeCell ref="AO96:BJ96"/>
    <mergeCell ref="D91:BJ91"/>
    <mergeCell ref="D92:BJ92"/>
    <mergeCell ref="D88:BJ88"/>
    <mergeCell ref="D103:BJ103"/>
    <mergeCell ref="D82:BJ82"/>
    <mergeCell ref="AM9:AR9"/>
    <mergeCell ref="D14:BJ14"/>
    <mergeCell ref="D16:BJ16"/>
    <mergeCell ref="C15:BJ15"/>
    <mergeCell ref="D13:M13"/>
    <mergeCell ref="V13:AG13"/>
    <mergeCell ref="AP13:BA13"/>
    <mergeCell ref="B21:C21"/>
    <mergeCell ref="C19:BJ19"/>
    <mergeCell ref="D20:H20"/>
    <mergeCell ref="AG21:AU21"/>
    <mergeCell ref="R21:AF21"/>
    <mergeCell ref="N13:U13"/>
    <mergeCell ref="AV20:BJ21"/>
    <mergeCell ref="D9:J9"/>
    <mergeCell ref="D10:J10"/>
    <mergeCell ref="D11:J11"/>
    <mergeCell ref="AS9:BJ9"/>
    <mergeCell ref="AM20:AU20"/>
    <mergeCell ref="D17:BJ17"/>
    <mergeCell ref="D18:BJ18"/>
    <mergeCell ref="I20:Q20"/>
    <mergeCell ref="R20:W20"/>
    <mergeCell ref="X20:AF20"/>
  </mergeCells>
  <phoneticPr fontId="2"/>
  <conditionalFormatting sqref="D21:Q21">
    <cfRule type="cellIs" dxfId="72" priority="76" operator="equal">
      <formula>"申請書提出期限は4月8日(金)"</formula>
    </cfRule>
    <cfRule type="cellIs" dxfId="71" priority="77" operator="equal">
      <formula>"申請書提出期限は4月1日(金)"</formula>
    </cfRule>
  </conditionalFormatting>
  <conditionalFormatting sqref="R21:AF21">
    <cfRule type="cellIs" dxfId="70" priority="74" operator="equal">
      <formula>"申請書提出期限は4月8日(金)"</formula>
    </cfRule>
    <cfRule type="cellIs" dxfId="69" priority="75" operator="equal">
      <formula>"申請書提出期限は4月1日(金)"</formula>
    </cfRule>
  </conditionalFormatting>
  <conditionalFormatting sqref="AG21:AU21">
    <cfRule type="cellIs" dxfId="68" priority="72" operator="equal">
      <formula>"申請書提出期限は4月8日(金)"</formula>
    </cfRule>
    <cfRule type="cellIs" dxfId="67" priority="73" operator="equal">
      <formula>"申請書提出期限は4月1日(金)"</formula>
    </cfRule>
  </conditionalFormatting>
  <conditionalFormatting sqref="D7:BJ7">
    <cfRule type="cellIs" dxfId="66" priority="71" operator="equal">
      <formula>"（注）他企業の方やコンサルタントの方はヒアリングに参加できません。参加できるのは貴社の方のみです。"</formula>
    </cfRule>
  </conditionalFormatting>
  <conditionalFormatting sqref="AJ5:AZ5">
    <cfRule type="cellIs" dxfId="65" priority="70" operator="equal">
      <formula>"（注）連絡先には参加者①の情報をご記入ください。"</formula>
    </cfRule>
  </conditionalFormatting>
  <conditionalFormatting sqref="AM11:BJ11">
    <cfRule type="cellIs" dxfId="64" priority="69" operator="equal">
      <formula>"（注）日時はご希望に沿えない場合があります。"</formula>
    </cfRule>
  </conditionalFormatting>
  <conditionalFormatting sqref="D14:BJ14">
    <cfRule type="cellIs" dxfId="63" priority="68" operator="equal">
      <formula>"（注）事前ヒアリングの申込前に、公社ホームページ・概要説明動画・募集要項を必ずご確認ください。"</formula>
    </cfRule>
  </conditionalFormatting>
  <conditionalFormatting sqref="AV20">
    <cfRule type="cellIs" dxfId="62" priority="67" operator="equal">
      <formula>"（注）対面受付日はご希望に"</formula>
    </cfRule>
  </conditionalFormatting>
  <conditionalFormatting sqref="D22:BJ22">
    <cfRule type="cellIs" dxfId="61" priority="65" operator="equal">
      <formula>"（注）事前ヒアリングで申請要件を満たしていないことが発覚した場合、申請できません。"</formula>
    </cfRule>
  </conditionalFormatting>
  <conditionalFormatting sqref="D23:BJ23">
    <cfRule type="cellIs" dxfId="60" priority="64" operator="equal">
      <formula>"（注）事前ヒアリングで申請要件の確認を終えた方から対面受付日を決めさせていただきます。"</formula>
    </cfRule>
  </conditionalFormatting>
  <conditionalFormatting sqref="D129:BJ129">
    <cfRule type="cellIs" dxfId="59" priority="63" operator="equal">
      <formula>"（注）「HUB機構のデータベース」は東京都医工連携HUB機構のデータベースを使用した場合のみ、選択してください。"</formula>
    </cfRule>
  </conditionalFormatting>
  <conditionalFormatting sqref="D130:BJ131">
    <cfRule type="cellIs" dxfId="58" priority="61" operator="equal">
      <formula>"（注）申請書には「ニーズの確認方法」「ニーズのヒアリング内容（臨床ニーズ、市場ニーズ）」「競合品の状況及び課題」 　　　を記入する必要があります。"</formula>
    </cfRule>
  </conditionalFormatting>
  <conditionalFormatting sqref="D130:BJ130">
    <cfRule type="cellIs" dxfId="57" priority="60" operator="equal">
      <formula>"（注）申請書には「ニーズの確認方法」「ニーズのヒアリング内容（臨床ニーズ、市場ニーズ）」「競合品の状況及び課題」"</formula>
    </cfRule>
  </conditionalFormatting>
  <conditionalFormatting sqref="D131:BJ131">
    <cfRule type="cellIs" dxfId="56" priority="59" operator="equal">
      <formula>"   　　を記入する必要があります。"</formula>
    </cfRule>
  </conditionalFormatting>
  <conditionalFormatting sqref="D126:BJ126">
    <cfRule type="cellIs" dxfId="55" priority="58" operator="equal">
      <formula>"（注）右側には医療提供者の職業（医師、看護師、臨床工学技士等）をご記入ください。医学部の教授は該当しません。"</formula>
    </cfRule>
  </conditionalFormatting>
  <conditionalFormatting sqref="D127:BJ127">
    <cfRule type="cellIs" dxfId="54" priority="57" operator="equal">
      <formula>"（注）臨床ニーズに基づいた開発でなければ申請ができません。"</formula>
    </cfRule>
  </conditionalFormatting>
  <conditionalFormatting sqref="D124:BJ124">
    <cfRule type="cellIs" dxfId="53" priority="56" operator="equal">
      <formula>"（注）組織名称には、医療提供施設名（病院、診療所等）の名前をご記入ください。大学医学部は該当しません。"</formula>
    </cfRule>
  </conditionalFormatting>
  <conditionalFormatting sqref="D125:BJ125">
    <cfRule type="cellIs" dxfId="52" priority="55" operator="equal">
      <formula>"（注）確認者の氏名は左側にご記入ください。確認者の同意を得たうえでご記入ください。"</formula>
    </cfRule>
  </conditionalFormatting>
  <conditionalFormatting sqref="D117:BJ117">
    <cfRule type="cellIs" dxfId="51" priority="54" operator="equal">
      <formula>"（注）申請書には貴社の「直近売上高」「取扱製品、強み」「主要取引先、販路」「保有資格」等を記入する必要があります。"</formula>
    </cfRule>
  </conditionalFormatting>
  <conditionalFormatting sqref="D115:BJ115">
    <cfRule type="cellIs" dxfId="50" priority="53" operator="equal">
      <formula>"（注）申請までに東京都医工連携HUB機構に会員登録してください。"</formula>
    </cfRule>
  </conditionalFormatting>
  <conditionalFormatting sqref="D113:BJ113">
    <cfRule type="cellIs" dxfId="49" priority="52" operator="equal">
      <formula>"（注）本事業で開発する製品等の販路開拓を貴社が担う必要があります。"</formula>
    </cfRule>
  </conditionalFormatting>
  <conditionalFormatting sqref="D110:BJ110">
    <cfRule type="cellIs" dxfId="48" priority="51" operator="equal">
      <formula>"（注）申請書には連携相手のものづくり企業の「主要取引先」「保有資格・受賞歴」等も記入する必要があります。"</formula>
    </cfRule>
  </conditionalFormatting>
  <conditionalFormatting sqref="AO96:BJ96">
    <cfRule type="cellIs" dxfId="47" priority="50" operator="equal">
      <formula>"（注）申請時に会社概要の提出が必要です。"</formula>
    </cfRule>
  </conditionalFormatting>
  <conditionalFormatting sqref="D98:BI98">
    <cfRule type="cellIs" dxfId="46" priority="49" operator="equal">
      <formula>"（注）都内ものづくり中小企業と連携する必要があります。申請書には連携相手の実印（押印）が必要です。"</formula>
    </cfRule>
  </conditionalFormatting>
  <conditionalFormatting sqref="D99:BJ99">
    <cfRule type="cellIs" dxfId="45" priority="48" operator="equal">
      <formula>"（注）貴社の関連会社（資本関係がある企業、役員を兼任する企業）を連携相手にすることはできません。"</formula>
    </cfRule>
  </conditionalFormatting>
  <conditionalFormatting sqref="D101:BJ101">
    <cfRule type="cellIs" dxfId="44" priority="46" operator="equal">
      <formula>"（注）連携相手は都内のものづくり中小企業でなければなりません。"</formula>
    </cfRule>
    <cfRule type="cellIs" dxfId="43" priority="47" operator="equal">
      <formula>"大企業またはみなし大企業"",""（注）連携相手は都内のものづくり中小企業でなければなりません。"</formula>
    </cfRule>
  </conditionalFormatting>
  <conditionalFormatting sqref="D103:BJ103">
    <cfRule type="cellIs" dxfId="42" priority="45" operator="equal">
      <formula>"（注）連携相手は都内に登記をしている必要があります（支店登記でも可）。登記簿謄本の住所をご記入ください。"</formula>
    </cfRule>
  </conditionalFormatting>
  <conditionalFormatting sqref="D105:BJ105">
    <cfRule type="cellIs" dxfId="41" priority="44" operator="equal">
      <formula>"（注）連携相手のものづくり企業が本事業において開発の主たる部分を担う必要があります。"</formula>
    </cfRule>
  </conditionalFormatting>
  <conditionalFormatting sqref="D107:BJ107">
    <cfRule type="cellIs" dxfId="40" priority="43" operator="equal">
      <formula>"（注）申請までに医療機器産業参入支援事業（公社）に会員登録するように連携相手に依頼してください。"</formula>
    </cfRule>
  </conditionalFormatting>
  <conditionalFormatting sqref="D90:BJ90">
    <cfRule type="cellIs" dxfId="39" priority="42" operator="equal">
      <formula>"（注）同一テーマで公的な助成金の交付決定を受けている場合は申請ができません。"</formula>
    </cfRule>
  </conditionalFormatting>
  <conditionalFormatting sqref="D91:BJ91">
    <cfRule type="cellIs" dxfId="38" priority="41" operator="equal">
      <formula>"（注）同一テーマで他の東京都中小企業振興公社の助成金を申請している場合は申請ができません。"</formula>
    </cfRule>
  </conditionalFormatting>
  <conditionalFormatting sqref="D93:BJ93">
    <cfRule type="cellIs" dxfId="37" priority="40" operator="equal">
      <formula>"（注）申請書には公的な助成金の交付状況や申請状況を記入する必要があります。"</formula>
    </cfRule>
  </conditionalFormatting>
  <conditionalFormatting sqref="D92:BJ92">
    <cfRule type="cellIs" dxfId="36" priority="39" operator="equal">
      <formula>"（注）申請テーマ名の文言が異なっていても、開発内容が同じ場合は同一テーマとして扱います。"</formula>
    </cfRule>
  </conditionalFormatting>
  <conditionalFormatting sqref="D82:BJ82">
    <cfRule type="cellIs" dxfId="35" priority="38" operator="equal">
      <formula>"（注）開発の実施場所は自社の事業所等をご記入ください。所在地は首都圏であれば問題ありません。"</formula>
    </cfRule>
  </conditionalFormatting>
  <conditionalFormatting sqref="D83:BJ83">
    <cfRule type="cellIs" dxfId="34" priority="37" operator="equal">
      <formula>"（注）申請書には、開発実施場所の「名称」「面積」「実施業務」「開発者数」「機器設備」「最寄交通機関」を"</formula>
    </cfRule>
  </conditionalFormatting>
  <conditionalFormatting sqref="D84:BJ84">
    <cfRule type="cellIs" dxfId="33" priority="36" operator="equal">
      <formula>"　　　　記入する必要があります。"</formula>
    </cfRule>
  </conditionalFormatting>
  <conditionalFormatting sqref="D79:BJ79">
    <cfRule type="cellIs" dxfId="32" priority="34" operator="equal">
      <formula>"（注）大企業が実質的に経営に参画している場合、申請できません。募集要項でご確認ください。"</formula>
    </cfRule>
    <cfRule type="cellIs" dxfId="31" priority="35" operator="equal">
      <formula>"（注）大企業が実質的に経営に参画している場合、申請できません。募集要項でご確認ください。"</formula>
    </cfRule>
  </conditionalFormatting>
  <conditionalFormatting sqref="D74:BJ74">
    <cfRule type="cellIs" dxfId="30" priority="33" operator="equal">
      <formula>"（注）令和5年9月1日以降に創業された場合、申請できません。"</formula>
    </cfRule>
  </conditionalFormatting>
  <conditionalFormatting sqref="D76:BJ76">
    <cfRule type="cellIs" dxfId="29" priority="32" operator="equal">
      <formula>"（注）大企業、みなし大企業に該当する場合、申請することができません。"</formula>
    </cfRule>
  </conditionalFormatting>
  <conditionalFormatting sqref="D72:BJ72">
    <cfRule type="cellIs" dxfId="28" priority="31" operator="equal">
      <formula>"（注）申請書には、連絡先や連絡担当者の氏名、部署と役職、TEL、メールアドレスを記入する必要があります。"</formula>
    </cfRule>
  </conditionalFormatting>
  <conditionalFormatting sqref="D71:BJ71">
    <cfRule type="cellIs" dxfId="27" priority="30" operator="equal">
      <formula>"（注）都内に登記をしている必要があります（支店登記でも可）。登記簿謄本の住所をご記入ください。"</formula>
    </cfRule>
  </conditionalFormatting>
  <conditionalFormatting sqref="AL65:BJ65">
    <cfRule type="cellIs" dxfId="26" priority="29" operator="equal">
      <formula>"（注）申請時に会社概要の提出が必要です。"</formula>
    </cfRule>
  </conditionalFormatting>
  <conditionalFormatting sqref="D69:BJ69">
    <cfRule type="cellIs" dxfId="25" priority="28" operator="equal">
      <formula>"（注）本店登記所在地は都外の所在地でも問題ありません。"</formula>
    </cfRule>
  </conditionalFormatting>
  <conditionalFormatting sqref="D60:BJ60">
    <cfRule type="cellIs" dxfId="24" priority="27" operator="equal">
      <formula>"（注）期間内に契約～実施～支払を行った経費が助成金の対象経費になります。期間内の上市、量産、出荷はできません。"</formula>
    </cfRule>
  </conditionalFormatting>
  <conditionalFormatting sqref="D61:BJ61">
    <cfRule type="cellIs" dxfId="23" priority="26" operator="equal">
      <formula>"（注）申請書には、各期の期間、達成目標と成果物、取組項目、実施スケジュール、実施方法を記入する必要があります。"</formula>
    </cfRule>
  </conditionalFormatting>
  <conditionalFormatting sqref="D62:BJ62">
    <cfRule type="cellIs" dxfId="22" priority="25" operator="equal">
      <formula>"（注）期の目標を達成していない場合は助成金が交付されません。"</formula>
    </cfRule>
  </conditionalFormatting>
  <conditionalFormatting sqref="D53:BJ53">
    <cfRule type="cellIs" dxfId="21" priority="24" operator="equal">
      <formula>"（注）「試作品の完成」の場合、PMDA費、展示会費、広告費、規格登録費等（委託費）は助成対象外です。"</formula>
    </cfRule>
  </conditionalFormatting>
  <conditionalFormatting sqref="D54:BJ54">
    <cfRule type="cellIs" dxfId="20" priority="23" operator="equal">
      <formula>"（注）申請書には、申請する各経費について詳細に記入する必要があります。申請までにご検討ください。"</formula>
    </cfRule>
  </conditionalFormatting>
  <conditionalFormatting sqref="D49:BJ49">
    <cfRule type="cellIs" dxfId="19" priority="22" operator="equal">
      <formula>"（注）助成率が2/3のため、助成金交付申請額の1.5倍の助成対象経費が必要となります。"</formula>
    </cfRule>
  </conditionalFormatting>
  <conditionalFormatting sqref="O48:BJ48">
    <cfRule type="cellIs" dxfId="18" priority="21" operator="equal">
      <formula>"（注）助成金交付申請額は50,000千円（5,000万円）以内にしてください。"</formula>
    </cfRule>
  </conditionalFormatting>
  <conditionalFormatting sqref="D44:BJ44">
    <cfRule type="cellIs" dxfId="17" priority="20" operator="equal">
      <formula>"（注）必要な業許可を持っていない場合、医療機器製販企業として申請することができません。"</formula>
    </cfRule>
  </conditionalFormatting>
  <conditionalFormatting sqref="D42:BJ42">
    <cfRule type="cellIs" dxfId="16" priority="14" operator="equal">
      <formula>"（注）臨床現場において診断・治療・予防等に使用される非医療機器が対象となります。"</formula>
    </cfRule>
    <cfRule type="cellIs" dxfId="15" priority="18" operator="equal">
      <formula>"（注）医療機器製造販売業または医療機器販売業（貸与業）のいずれかを持っている必要があります。"</formula>
    </cfRule>
    <cfRule type="cellIs" dxfId="14" priority="19" operator="equal">
      <formula>"（注）開発する医療機器のクラスに応じた医療機器製造販売業許可証（写）の提出が必要です。"</formula>
    </cfRule>
  </conditionalFormatting>
  <conditionalFormatting sqref="D43:BJ43">
    <cfRule type="cellIs" dxfId="13" priority="13" operator="equal">
      <formula>"（注）臨床現場において診断・治療・予防等に使用される非医療機器が対象となります。"</formula>
    </cfRule>
    <cfRule type="cellIs" dxfId="12" priority="15" operator="equal">
      <formula>"（注）第一種の医療機器製造販売業許可証（写）の提出が必要です。"</formula>
    </cfRule>
    <cfRule type="cellIs" dxfId="11" priority="16" operator="equal">
      <formula>"（注）第一種、第二種のいずれかの医療機器製造販売業許可証（写）の提出が必要です。"</formula>
    </cfRule>
    <cfRule type="cellIs" dxfId="10" priority="17" operator="equal">
      <formula>"（注）第一種、第二種、第三種のいずれかの医療機器製造販売業許可証（写）の提出が必要です。"</formula>
    </cfRule>
  </conditionalFormatting>
  <conditionalFormatting sqref="AP28 BD28 BJ28">
    <cfRule type="cellIs" dxfId="9" priority="12" operator="equal">
      <formula>"（注）20文字以内に修正してください。"</formula>
    </cfRule>
  </conditionalFormatting>
  <conditionalFormatting sqref="D29:BJ29">
    <cfRule type="cellIs" dxfId="8" priority="10" operator="equal">
      <formula>"（注）「試作品の完成」を選択した場合、●の試作、●の事前検証 という申請テーマにしてください。"</formula>
    </cfRule>
    <cfRule type="cellIs" dxfId="7" priority="11" operator="equal">
      <formula>"（注）「製品の完成」を選択した場合、●の開発、●の事業化、●の製品化 という申請テーマにしてください。"</formula>
    </cfRule>
  </conditionalFormatting>
  <conditionalFormatting sqref="D30:BJ30">
    <cfRule type="cellIs" dxfId="6" priority="9" operator="equal">
      <formula>"（注）助成金に採択された場合、申請テーマは公社HPに公開されます。技術的な開発要素のないもの、既製品の模倣や改良を"</formula>
    </cfRule>
  </conditionalFormatting>
  <conditionalFormatting sqref="D31:BJ31">
    <cfRule type="cellIs" dxfId="5" priority="8" operator="equal">
      <formula>"　　　するものは申請テーマに設定できません（申請できません）。"</formula>
    </cfRule>
  </conditionalFormatting>
  <conditionalFormatting sqref="D32:BJ32">
    <cfRule type="cellIs" dxfId="4" priority="7" operator="equal">
      <formula>"（注）申請書には、100文字で申請概要を記入する必要があります。"</formula>
    </cfRule>
  </conditionalFormatting>
  <conditionalFormatting sqref="D36:BJ36">
    <cfRule type="cellIs" dxfId="3" priority="6" operator="equal">
      <formula>"（注）申請時には具体的な達成目標を設定していただきます。目標が未達成の場合、助成金が交付されません。"</formula>
    </cfRule>
  </conditionalFormatting>
  <conditionalFormatting sqref="D35:BJ35">
    <cfRule type="cellIs" dxfId="2" priority="4" operator="equal">
      <formula>"（注）達成目標で「製品の完成」を選択して医療機器の開発を行う場合、目標達成には薬事承認等が必要です。"</formula>
    </cfRule>
    <cfRule type="cellIs" dxfId="1" priority="5" operator="equal">
      <formula>"（注）達成目標で「試作品の完成」を選択した場合、一部の経費が助成対象外です。（５）助成金対象経費を参照"</formula>
    </cfRule>
  </conditionalFormatting>
  <conditionalFormatting sqref="D137:BJ137">
    <cfRule type="cellIs" dxfId="0" priority="3" operator="equal">
      <formula>"（注）申請書には「先行技術調査」「開発品に必要な産業財産権」を記入する必要があります。"</formula>
    </cfRule>
  </conditionalFormatting>
  <dataValidations count="30">
    <dataValidation type="list" allowBlank="1" showInputMessage="1" showErrorMessage="1" sqref="K34:V34">
      <formula1>達成目標</formula1>
    </dataValidation>
    <dataValidation type="list" allowBlank="1" showInputMessage="1" showErrorMessage="1" sqref="BD59:BG59">
      <formula1>"1,2,3,4,5"</formula1>
    </dataValidation>
    <dataValidation type="list" allowBlank="1" showInputMessage="1" showErrorMessage="1" sqref="AM34:AR34">
      <formula1>"台,個,セット"</formula1>
    </dataValidation>
    <dataValidation type="list" allowBlank="1" showInputMessage="1" showErrorMessage="1" sqref="BE78:BJ78 AA78:AF78">
      <formula1>"いない,いる"</formula1>
    </dataValidation>
    <dataValidation type="list" allowBlank="1" showInputMessage="1" showErrorMessage="1" sqref="K75:V75">
      <formula1>"業種を選択してください,製造業,建設業,運輸業,情報通信業,卸売業,サービス業,小売業,その他"</formula1>
    </dataValidation>
    <dataValidation type="list" allowBlank="1" showInputMessage="1" showErrorMessage="1" sqref="AQ66:BJ66">
      <formula1>"選択してください,中小企業者,中小企業団体,中小企業グループ（共同申請）"</formula1>
    </dataValidation>
    <dataValidation type="list" allowBlank="1" showInputMessage="1" showErrorMessage="1" sqref="AF73:AH73">
      <formula1>"昭和,平成,令和,大正,明治"</formula1>
    </dataValidation>
    <dataValidation type="list" allowBlank="1" showInputMessage="1" showErrorMessage="1" sqref="K106:Z106 K114:Z114">
      <formula1>"登録状況を選択してください,会員登録あり,会員登録なし"</formula1>
    </dataValidation>
    <dataValidation type="list" allowBlank="1" showInputMessage="1" showErrorMessage="1" sqref="AF39">
      <formula1>"新規,改良,後発"</formula1>
    </dataValidation>
    <dataValidation type="list" allowBlank="1" showInputMessage="1" showErrorMessage="1" sqref="K39:R39">
      <formula1>"医療機器,非医療機器"</formula1>
    </dataValidation>
    <dataValidation type="list" allowBlank="1" showInputMessage="1" showErrorMessage="1" sqref="X39">
      <formula1>"Ⅰ,Ⅱ,Ⅲ,Ⅳ"</formula1>
    </dataValidation>
    <dataValidation type="list" allowBlank="1" showInputMessage="1" showErrorMessage="1" sqref="AN73:AP73">
      <formula1>"1,2,3,4,5,6,7,8,9,10,11,12"</formula1>
    </dataValidation>
    <dataValidation type="list" allowBlank="1" showInputMessage="1" showErrorMessage="1" sqref="BE73:BG73">
      <formula1>"0,1,2,3,4,5,6,7,8,9,10,11"</formula1>
    </dataValidation>
    <dataValidation type="list" allowBlank="1" showInputMessage="1" showErrorMessage="1" sqref="Z41:AR41">
      <formula1>"選択してください,第一種医療機器製造販売業,第二種医療機器製造販売業,第三種医療機器製造販売業,業許可なし"</formula1>
    </dataValidation>
    <dataValidation imeMode="off" allowBlank="1" showInputMessage="1" showErrorMessage="1" sqref="AZ40:BJ41 K77:O77 AH34:AL34 BD77:BH77 AT100:BF100"/>
    <dataValidation type="list" allowBlank="1" showInputMessage="1" showErrorMessage="1" sqref="AS9">
      <formula1>"方法を選択してください,リモート（ZOOM）,対面実施"</formula1>
    </dataValidation>
    <dataValidation imeMode="disabled" allowBlank="1" showInputMessage="1" showErrorMessage="1" sqref="Y6:BJ6 Q81:T81 D48:J48 M68:O68 Q68:T68 M70:O70 M102:O102 Q102:T102 Q70:T70 AI73:AK73 AY73:BB73 AE75:AK75 AP77:AT77 M81:O81 K6:U6"/>
    <dataValidation type="list" allowBlank="1" showInputMessage="1" showErrorMessage="1" sqref="D52:AG52">
      <formula1>"○"</formula1>
    </dataValidation>
    <dataValidation type="list" allowBlank="1" showInputMessage="1" showErrorMessage="1" sqref="AQ128:BJ128">
      <formula1>"臨床ニーズ元を選択してください,HUB機構データベース,その他"</formula1>
    </dataValidation>
    <dataValidation type="list" allowBlank="1" showInputMessage="1" showErrorMessage="1" sqref="AT97:BJ97">
      <formula1>"企業分類を選択してください,中小企業者,大企業またはみなし大企業"</formula1>
    </dataValidation>
    <dataValidation type="list" allowBlank="1" showInputMessage="1" showErrorMessage="1" sqref="K89:BJ89">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5:BJ75">
      <formula1>"分類を選択してください,中小企業者,大企業またはみなし大企業"</formula1>
    </dataValidation>
    <dataValidation type="list" allowBlank="1" showInputMessage="1" showErrorMessage="1" sqref="Z40:AR40">
      <formula1>"選択してください,第一種医療機器製造販売業,第二種医療機器製造販売業,第三種医療機器製造販売業,業許可なし"</formula1>
    </dataValidation>
    <dataValidation type="list" allowBlank="1" showInputMessage="1" showErrorMessage="1" sqref="BB13:BI13 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 type="list" allowBlank="1" showInputMessage="1" showErrorMessage="1" sqref="AH52:AM52">
      <formula1>INDIRECT(K34)</formula1>
    </dataValidation>
    <dataValidation type="list" allowBlank="1" showInputMessage="1" showErrorMessage="1" sqref="AN52:AS52">
      <formula1>"〇"</formula1>
    </dataValidation>
    <dataValidation type="list" allowBlank="1" showInputMessage="1" showErrorMessage="1" sqref="AT52:AY52">
      <formula1>INDIRECT(K34)</formula1>
    </dataValidation>
    <dataValidation type="list" allowBlank="1" showInputMessage="1" showErrorMessage="1" sqref="AZ52:BE52">
      <formula1>INDIRECT(K34)</formula1>
    </dataValidation>
    <dataValidation type="textLength" operator="lessThanOrEqual" allowBlank="1" showInputMessage="1" showErrorMessage="1" errorTitle="文字数の確認" error="20文字以内に修正してください。" sqref="K28:AM28">
      <formula1>20</formula1>
    </dataValidation>
  </dataValidations>
  <printOptions horizontalCentered="1"/>
  <pageMargins left="0" right="0" top="0" bottom="0" header="0" footer="0"/>
  <pageSetup paperSize="9" scale="108" orientation="portrait" r:id="rId1"/>
  <rowBreaks count="4" manualBreakCount="4">
    <brk id="32" max="62" man="1"/>
    <brk id="62" max="62" man="1"/>
    <brk id="93" max="62" man="1"/>
    <brk id="120"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0</xdr:colOff>
                    <xdr:row>146</xdr:row>
                    <xdr:rowOff>16329</xdr:rowOff>
                  </from>
                  <to>
                    <xdr:col>14</xdr:col>
                    <xdr:colOff>10886</xdr:colOff>
                    <xdr:row>146</xdr:row>
                    <xdr:rowOff>255814</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18</xdr:col>
                    <xdr:colOff>5443</xdr:colOff>
                    <xdr:row>146</xdr:row>
                    <xdr:rowOff>5443</xdr:rowOff>
                  </from>
                  <to>
                    <xdr:col>25</xdr:col>
                    <xdr:colOff>21771</xdr:colOff>
                    <xdr:row>146</xdr:row>
                    <xdr:rowOff>239486</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30</xdr:col>
                    <xdr:colOff>81643</xdr:colOff>
                    <xdr:row>145</xdr:row>
                    <xdr:rowOff>277586</xdr:rowOff>
                  </from>
                  <to>
                    <xdr:col>46</xdr:col>
                    <xdr:colOff>48986</xdr:colOff>
                    <xdr:row>146</xdr:row>
                    <xdr:rowOff>239486</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3</xdr:col>
                    <xdr:colOff>0</xdr:colOff>
                    <xdr:row>147</xdr:row>
                    <xdr:rowOff>32657</xdr:rowOff>
                  </from>
                  <to>
                    <xdr:col>15</xdr:col>
                    <xdr:colOff>48986</xdr:colOff>
                    <xdr:row>147</xdr:row>
                    <xdr:rowOff>266700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17</xdr:col>
                    <xdr:colOff>87086</xdr:colOff>
                    <xdr:row>147</xdr:row>
                    <xdr:rowOff>21771</xdr:rowOff>
                  </from>
                  <to>
                    <xdr:col>34</xdr:col>
                    <xdr:colOff>38100</xdr:colOff>
                    <xdr:row>147</xdr:row>
                    <xdr:rowOff>266700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3</xdr:col>
                    <xdr:colOff>0</xdr:colOff>
                    <xdr:row>148</xdr:row>
                    <xdr:rowOff>32657</xdr:rowOff>
                  </from>
                  <to>
                    <xdr:col>8</xdr:col>
                    <xdr:colOff>81643</xdr:colOff>
                    <xdr:row>148</xdr:row>
                    <xdr:rowOff>277586</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事務局使用欄!$K$3:$K$4</xm:f>
          </x14:formula1>
          <xm:sqref>BD28:BI28</xm:sqref>
        </x14:dataValidation>
        <x14:dataValidation type="list" allowBlank="1" showInputMessage="1" showErrorMessage="1">
          <x14:formula1>
            <xm:f>事務局使用欄!$F$2:$F$16</xm:f>
          </x14:formula1>
          <xm:sqref>I20:Q20 X20:AF20 AM20:AU20</xm:sqref>
        </x14:dataValidation>
        <x14:dataValidation type="list" allowBlank="1" showInputMessage="1" showErrorMessage="1">
          <x14:formula1>
            <xm:f>事務局使用欄!$B$3:$B$38</xm:f>
          </x14:formula1>
          <xm:sqref>K9:S11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RowHeight="18.45" x14ac:dyDescent="0.65"/>
  <sheetData>
    <row r="1" spans="1:16" x14ac:dyDescent="0.65">
      <c r="A1" s="54" t="s">
        <v>187</v>
      </c>
      <c r="B1" s="55"/>
      <c r="C1" s="55"/>
      <c r="D1" s="55"/>
      <c r="E1" s="55"/>
      <c r="F1" s="55"/>
      <c r="G1" s="55"/>
      <c r="H1" s="55"/>
      <c r="I1" s="55"/>
      <c r="J1" s="55"/>
      <c r="K1" s="55"/>
      <c r="L1" s="55"/>
      <c r="M1" s="55"/>
    </row>
    <row r="2" spans="1:16" x14ac:dyDescent="0.65">
      <c r="A2" s="55"/>
      <c r="B2" s="56"/>
      <c r="C2" s="55"/>
      <c r="D2" s="55"/>
      <c r="E2" s="55"/>
      <c r="F2" s="55"/>
      <c r="G2" s="55"/>
      <c r="H2" s="55"/>
      <c r="I2" s="55"/>
      <c r="J2" s="55"/>
      <c r="K2" s="55"/>
      <c r="L2" s="55"/>
      <c r="M2" s="55"/>
    </row>
    <row r="3" spans="1:16" x14ac:dyDescent="0.65">
      <c r="A3" s="57" t="s">
        <v>188</v>
      </c>
      <c r="B3" s="56"/>
      <c r="C3" s="55"/>
      <c r="D3" s="55"/>
      <c r="E3" s="55"/>
      <c r="F3" s="55"/>
      <c r="G3" s="55"/>
      <c r="H3" s="55"/>
      <c r="I3" s="55"/>
      <c r="J3" s="55"/>
      <c r="K3" s="55"/>
      <c r="L3" s="55"/>
      <c r="M3" s="55"/>
    </row>
    <row r="4" spans="1:16" x14ac:dyDescent="0.65">
      <c r="A4" s="57" t="s">
        <v>189</v>
      </c>
      <c r="B4" s="55"/>
      <c r="C4" s="55"/>
      <c r="D4" s="55"/>
      <c r="E4" s="55"/>
      <c r="F4" s="55"/>
      <c r="G4" s="55"/>
      <c r="H4" s="55"/>
      <c r="I4" s="55"/>
      <c r="J4" s="55"/>
      <c r="K4" s="55"/>
      <c r="L4" s="55"/>
      <c r="M4" s="55"/>
    </row>
    <row r="5" spans="1:16" x14ac:dyDescent="0.65">
      <c r="A5" s="58" t="s">
        <v>190</v>
      </c>
      <c r="B5" s="55"/>
      <c r="C5" s="55"/>
      <c r="D5" s="55"/>
      <c r="E5" s="55"/>
      <c r="F5" s="55"/>
      <c r="G5" s="55"/>
      <c r="H5" s="55"/>
      <c r="I5" s="55"/>
      <c r="J5" s="55"/>
      <c r="K5" s="55"/>
      <c r="L5" s="55"/>
      <c r="M5" s="55"/>
    </row>
    <row r="6" spans="1:16" x14ac:dyDescent="0.65">
      <c r="A6" s="57" t="s">
        <v>191</v>
      </c>
      <c r="B6" s="55"/>
      <c r="C6" s="55"/>
      <c r="D6" s="55"/>
      <c r="E6" s="55"/>
      <c r="F6" s="55"/>
      <c r="G6" s="55"/>
      <c r="H6" s="55"/>
      <c r="I6" s="55"/>
      <c r="J6" s="55"/>
      <c r="K6" s="55"/>
      <c r="L6" s="55"/>
      <c r="M6" s="55"/>
    </row>
    <row r="7" spans="1:16" x14ac:dyDescent="0.65">
      <c r="A7" s="59"/>
      <c r="B7" s="55"/>
      <c r="C7" s="55"/>
      <c r="D7" s="55"/>
      <c r="E7" s="55"/>
      <c r="F7" s="55"/>
      <c r="G7" s="55"/>
      <c r="H7" s="55"/>
      <c r="I7" s="55"/>
      <c r="J7" s="55"/>
      <c r="K7" s="55"/>
      <c r="L7" s="55"/>
      <c r="M7" s="55"/>
    </row>
    <row r="8" spans="1:16" x14ac:dyDescent="0.65">
      <c r="A8" s="58" t="s">
        <v>192</v>
      </c>
      <c r="B8" s="55"/>
      <c r="C8" s="55"/>
      <c r="D8" s="55"/>
      <c r="E8" s="55"/>
      <c r="F8" s="55"/>
      <c r="G8" s="55"/>
      <c r="H8" s="55"/>
      <c r="I8" s="55"/>
      <c r="J8" s="55"/>
      <c r="K8" s="55"/>
      <c r="L8" s="55"/>
      <c r="M8" s="55"/>
    </row>
    <row r="9" spans="1:16" x14ac:dyDescent="0.65">
      <c r="A9" s="58" t="s">
        <v>193</v>
      </c>
      <c r="B9" s="55"/>
      <c r="C9" s="55"/>
      <c r="D9" s="55"/>
      <c r="E9" s="55"/>
      <c r="F9" s="55"/>
      <c r="G9" s="55"/>
      <c r="H9" s="55"/>
      <c r="I9" s="55"/>
      <c r="J9" s="55"/>
      <c r="K9" s="55"/>
      <c r="L9" s="55"/>
      <c r="M9" s="55"/>
    </row>
    <row r="10" spans="1:16" x14ac:dyDescent="0.65">
      <c r="A10" s="58" t="s">
        <v>194</v>
      </c>
      <c r="B10" s="55"/>
      <c r="C10" s="55"/>
      <c r="D10" s="55"/>
      <c r="E10" s="55"/>
      <c r="F10" s="55"/>
      <c r="G10" s="55"/>
      <c r="H10" s="55"/>
      <c r="I10" s="55"/>
      <c r="J10" s="55"/>
      <c r="K10" s="55"/>
      <c r="L10" s="55"/>
      <c r="M10" s="55"/>
    </row>
    <row r="11" spans="1:16" x14ac:dyDescent="0.65">
      <c r="A11" s="58" t="s">
        <v>195</v>
      </c>
      <c r="B11" s="55"/>
      <c r="C11" s="55"/>
      <c r="D11" s="55"/>
      <c r="E11" s="55"/>
      <c r="F11" s="55"/>
      <c r="G11" s="55"/>
      <c r="H11" s="55"/>
      <c r="I11" s="55"/>
      <c r="J11" s="55"/>
      <c r="K11" s="55"/>
      <c r="L11" s="55"/>
      <c r="M11" s="55"/>
    </row>
    <row r="12" spans="1:16" x14ac:dyDescent="0.65">
      <c r="A12" s="57" t="s">
        <v>196</v>
      </c>
      <c r="B12" s="55"/>
      <c r="C12" s="55"/>
      <c r="D12" s="55"/>
      <c r="E12" s="55"/>
      <c r="F12" s="55"/>
      <c r="G12" s="55"/>
      <c r="H12" s="55"/>
      <c r="I12" s="55"/>
      <c r="J12" s="55"/>
      <c r="K12" s="55"/>
      <c r="L12" s="55"/>
      <c r="M12" s="55"/>
    </row>
    <row r="13" spans="1:16" x14ac:dyDescent="0.65">
      <c r="A13" s="60"/>
      <c r="B13" s="55"/>
      <c r="C13" s="55"/>
      <c r="D13" s="55"/>
      <c r="E13" s="55"/>
      <c r="F13" s="55"/>
      <c r="G13" s="55"/>
      <c r="H13" s="55"/>
      <c r="I13" s="55"/>
      <c r="J13" s="55"/>
      <c r="K13" s="55"/>
      <c r="L13" s="55"/>
      <c r="M13" s="55"/>
    </row>
    <row r="14" spans="1:16" x14ac:dyDescent="0.65">
      <c r="A14" s="58" t="s">
        <v>197</v>
      </c>
      <c r="B14" s="61"/>
      <c r="C14" s="61"/>
      <c r="D14" s="61"/>
      <c r="E14" s="61"/>
      <c r="F14" s="61"/>
      <c r="G14" s="61"/>
      <c r="H14" s="61"/>
      <c r="I14" s="61"/>
      <c r="J14" s="61"/>
      <c r="K14" s="61"/>
      <c r="L14" s="61"/>
      <c r="M14" s="61"/>
      <c r="N14" s="2"/>
      <c r="O14" s="2"/>
      <c r="P14" s="2"/>
    </row>
    <row r="15" spans="1:16" x14ac:dyDescent="0.65">
      <c r="A15" s="58" t="s">
        <v>198</v>
      </c>
      <c r="B15" s="62"/>
      <c r="C15" s="62"/>
      <c r="D15" s="62"/>
      <c r="E15" s="62"/>
      <c r="F15" s="62"/>
      <c r="G15" s="62"/>
      <c r="H15" s="62"/>
      <c r="I15" s="62"/>
      <c r="J15" s="62"/>
      <c r="K15" s="62"/>
      <c r="L15" s="62"/>
      <c r="M15" s="62"/>
      <c r="N15" s="63"/>
      <c r="O15" s="63"/>
      <c r="P15" s="63"/>
    </row>
    <row r="16" spans="1:16" x14ac:dyDescent="0.65">
      <c r="A16" s="58" t="s">
        <v>199</v>
      </c>
      <c r="B16" s="62"/>
      <c r="C16" s="62"/>
      <c r="D16" s="62"/>
      <c r="E16" s="62"/>
      <c r="F16" s="62"/>
      <c r="G16" s="62"/>
      <c r="H16" s="62"/>
      <c r="I16" s="62"/>
      <c r="J16" s="62"/>
      <c r="K16" s="62"/>
      <c r="L16" s="62"/>
      <c r="M16" s="62"/>
      <c r="N16" s="63"/>
      <c r="O16" s="63"/>
      <c r="P16" s="63"/>
    </row>
    <row r="17" spans="1:16" x14ac:dyDescent="0.65">
      <c r="A17" s="58" t="s">
        <v>200</v>
      </c>
      <c r="B17" s="62"/>
      <c r="C17" s="62"/>
      <c r="D17" s="62"/>
      <c r="E17" s="62"/>
      <c r="F17" s="62"/>
      <c r="G17" s="62"/>
      <c r="H17" s="62"/>
      <c r="I17" s="62"/>
      <c r="J17" s="62"/>
      <c r="K17" s="62"/>
      <c r="L17" s="62"/>
      <c r="M17" s="62"/>
      <c r="N17" s="63"/>
      <c r="O17" s="63"/>
      <c r="P17" s="63"/>
    </row>
    <row r="18" spans="1:16" x14ac:dyDescent="0.65">
      <c r="A18" s="64" t="s">
        <v>201</v>
      </c>
      <c r="B18" s="62"/>
      <c r="C18" s="62"/>
      <c r="D18" s="62"/>
      <c r="E18" s="62"/>
      <c r="F18" s="62"/>
      <c r="G18" s="62"/>
      <c r="H18" s="62"/>
      <c r="I18" s="62"/>
      <c r="J18" s="62"/>
      <c r="K18" s="62"/>
      <c r="L18" s="62"/>
      <c r="M18" s="62"/>
      <c r="N18" s="63"/>
      <c r="O18" s="63"/>
      <c r="P18" s="63"/>
    </row>
    <row r="19" spans="1:16" x14ac:dyDescent="0.65">
      <c r="A19" s="57" t="s">
        <v>202</v>
      </c>
      <c r="B19" s="65"/>
      <c r="C19" s="62"/>
      <c r="D19" s="62"/>
      <c r="E19" s="62"/>
      <c r="F19" s="62"/>
      <c r="G19" s="62"/>
      <c r="H19" s="62"/>
      <c r="I19" s="62"/>
      <c r="J19" s="62"/>
      <c r="K19" s="62"/>
      <c r="L19" s="62"/>
      <c r="M19" s="62"/>
      <c r="N19" s="63"/>
      <c r="O19" s="63"/>
      <c r="P19" s="63"/>
    </row>
    <row r="20" spans="1:16" x14ac:dyDescent="0.65">
      <c r="A20" s="58" t="s">
        <v>203</v>
      </c>
      <c r="B20" s="62"/>
      <c r="C20" s="62"/>
      <c r="D20" s="62"/>
      <c r="E20" s="62"/>
      <c r="F20" s="62"/>
      <c r="G20" s="62"/>
      <c r="H20" s="62"/>
      <c r="I20" s="62"/>
      <c r="J20" s="62"/>
      <c r="K20" s="62"/>
      <c r="L20" s="62"/>
      <c r="M20" s="62"/>
      <c r="N20" s="63"/>
      <c r="O20" s="63"/>
      <c r="P20" s="63"/>
    </row>
    <row r="21" spans="1:16" x14ac:dyDescent="0.65">
      <c r="A21" s="62"/>
      <c r="B21" s="62"/>
      <c r="C21" s="62"/>
      <c r="D21" s="62"/>
      <c r="E21" s="62"/>
      <c r="F21" s="62"/>
      <c r="G21" s="62"/>
      <c r="H21" s="62"/>
      <c r="I21" s="62"/>
      <c r="J21" s="62"/>
      <c r="K21" s="62"/>
      <c r="L21" s="62"/>
      <c r="M21" s="62"/>
      <c r="N21" s="63"/>
      <c r="O21" s="63"/>
      <c r="P21" s="63"/>
    </row>
    <row r="22" spans="1:16" x14ac:dyDescent="0.65">
      <c r="A22" s="61" t="s">
        <v>204</v>
      </c>
      <c r="B22" s="66"/>
      <c r="C22" s="62"/>
      <c r="D22" s="62"/>
      <c r="E22" s="62"/>
      <c r="F22" s="62"/>
      <c r="G22" s="62"/>
      <c r="H22" s="62"/>
      <c r="I22" s="62"/>
      <c r="J22" s="62"/>
      <c r="K22" s="62"/>
      <c r="L22" s="62"/>
      <c r="M22" s="62"/>
      <c r="N22" s="63"/>
      <c r="O22" s="63"/>
      <c r="P22" s="63"/>
    </row>
    <row r="23" spans="1:16" x14ac:dyDescent="0.65">
      <c r="A23" s="67" t="s">
        <v>205</v>
      </c>
      <c r="B23" s="62"/>
      <c r="C23" s="62"/>
      <c r="D23" s="62"/>
      <c r="E23" s="62"/>
      <c r="F23" s="62"/>
      <c r="G23" s="62"/>
      <c r="H23" s="62"/>
      <c r="I23" s="62"/>
      <c r="J23" s="62"/>
      <c r="K23" s="62"/>
      <c r="L23" s="62"/>
      <c r="M23" s="62"/>
      <c r="N23" s="63"/>
      <c r="O23" s="63"/>
      <c r="P23" s="63"/>
    </row>
    <row r="24" spans="1:16" x14ac:dyDescent="0.65">
      <c r="A24" s="58" t="s">
        <v>206</v>
      </c>
      <c r="B24" s="62"/>
      <c r="C24" s="62"/>
      <c r="D24" s="62"/>
      <c r="E24" s="62"/>
      <c r="F24" s="62"/>
      <c r="G24" s="62"/>
      <c r="H24" s="62"/>
      <c r="I24" s="62"/>
      <c r="J24" s="62"/>
      <c r="K24" s="62"/>
      <c r="L24" s="62"/>
      <c r="M24" s="62"/>
      <c r="N24" s="63"/>
      <c r="O24" s="63"/>
      <c r="P24" s="63"/>
    </row>
    <row r="25" spans="1:16" x14ac:dyDescent="0.65">
      <c r="A25" s="68" t="s">
        <v>207</v>
      </c>
      <c r="B25" s="62"/>
      <c r="C25" s="62"/>
      <c r="D25" s="62"/>
      <c r="E25" s="62"/>
      <c r="F25" s="62"/>
      <c r="G25" s="62"/>
      <c r="H25" s="62"/>
      <c r="I25" s="62"/>
      <c r="J25" s="62"/>
      <c r="K25" s="62"/>
      <c r="L25" s="62"/>
      <c r="M25" s="62"/>
      <c r="N25" s="63"/>
      <c r="O25" s="63"/>
      <c r="P25" s="63"/>
    </row>
    <row r="26" spans="1:16" x14ac:dyDescent="0.65">
      <c r="A26" s="62"/>
      <c r="B26" s="62"/>
      <c r="C26" s="62"/>
      <c r="D26" s="62"/>
      <c r="E26" s="62"/>
      <c r="F26" s="62"/>
      <c r="G26" s="62"/>
      <c r="H26" s="62"/>
      <c r="I26" s="62"/>
      <c r="J26" s="62"/>
      <c r="K26" s="62"/>
      <c r="L26" s="62"/>
      <c r="M26" s="62"/>
      <c r="N26" s="63"/>
      <c r="O26" s="63"/>
      <c r="P26" s="63"/>
    </row>
    <row r="27" spans="1:16" x14ac:dyDescent="0.65">
      <c r="A27" s="62"/>
      <c r="B27" s="62"/>
      <c r="C27" s="62"/>
      <c r="D27" s="62"/>
      <c r="E27" s="62"/>
      <c r="F27" s="62"/>
      <c r="G27" s="62"/>
      <c r="H27" s="62"/>
      <c r="I27" s="62"/>
      <c r="J27" s="62"/>
      <c r="K27" s="62"/>
      <c r="L27" s="62"/>
      <c r="M27" s="62"/>
      <c r="N27" s="63"/>
      <c r="O27" s="63"/>
      <c r="P27" s="63"/>
    </row>
    <row r="28" spans="1:16" x14ac:dyDescent="0.65">
      <c r="A28" s="55"/>
      <c r="B28" s="55"/>
      <c r="C28" s="55"/>
      <c r="D28" s="55"/>
      <c r="E28" s="55"/>
      <c r="F28" s="55"/>
      <c r="G28" s="55"/>
      <c r="H28" s="55"/>
      <c r="I28" s="55"/>
      <c r="J28" s="55"/>
      <c r="K28" s="55"/>
      <c r="L28" s="55"/>
      <c r="M28" s="55"/>
    </row>
    <row r="29" spans="1:16" x14ac:dyDescent="0.65">
      <c r="A29" s="55"/>
      <c r="B29" s="55"/>
      <c r="C29" s="55"/>
      <c r="D29" s="55"/>
      <c r="E29" s="55"/>
      <c r="F29" s="55"/>
      <c r="G29" s="55"/>
      <c r="H29" s="55"/>
      <c r="I29" s="55"/>
      <c r="J29" s="55"/>
      <c r="K29" s="55"/>
      <c r="L29" s="55"/>
      <c r="M29" s="55"/>
    </row>
    <row r="30" spans="1:16" x14ac:dyDescent="0.65">
      <c r="A30" s="55"/>
      <c r="B30" s="55"/>
      <c r="C30" s="55"/>
      <c r="D30" s="55"/>
      <c r="E30" s="55"/>
      <c r="F30" s="55"/>
      <c r="G30" s="55"/>
      <c r="H30" s="55"/>
      <c r="I30" s="55"/>
      <c r="J30" s="55"/>
      <c r="K30" s="55"/>
      <c r="L30" s="55"/>
      <c r="M30" s="55"/>
    </row>
    <row r="31" spans="1:16" x14ac:dyDescent="0.65">
      <c r="A31" s="55"/>
      <c r="B31" s="55"/>
      <c r="C31" s="55"/>
      <c r="D31" s="55"/>
      <c r="E31" s="55"/>
      <c r="F31" s="55"/>
      <c r="G31" s="55"/>
      <c r="H31" s="55"/>
      <c r="I31" s="55"/>
      <c r="J31" s="55"/>
      <c r="K31" s="55"/>
      <c r="L31" s="55"/>
      <c r="M31" s="55"/>
    </row>
    <row r="32" spans="1:16" x14ac:dyDescent="0.65">
      <c r="A32" s="55"/>
      <c r="B32" s="55"/>
      <c r="C32" s="55"/>
      <c r="D32" s="55"/>
      <c r="E32" s="55"/>
      <c r="F32" s="55"/>
      <c r="G32" s="55"/>
      <c r="H32" s="55"/>
      <c r="I32" s="55"/>
      <c r="J32" s="55"/>
      <c r="K32" s="55"/>
      <c r="L32" s="55"/>
      <c r="M32" s="55"/>
    </row>
    <row r="33" spans="1:13" x14ac:dyDescent="0.65">
      <c r="A33" s="55"/>
      <c r="B33" s="55"/>
      <c r="C33" s="55"/>
      <c r="D33" s="55"/>
      <c r="E33" s="55"/>
      <c r="F33" s="55"/>
      <c r="G33" s="55"/>
      <c r="H33" s="55"/>
      <c r="I33" s="55"/>
      <c r="J33" s="55"/>
      <c r="K33" s="55"/>
      <c r="L33" s="55"/>
      <c r="M33" s="55"/>
    </row>
    <row r="34" spans="1:13" x14ac:dyDescent="0.65">
      <c r="A34" s="55"/>
      <c r="B34" s="55"/>
      <c r="C34" s="55"/>
      <c r="D34" s="55"/>
      <c r="E34" s="55"/>
      <c r="F34" s="55"/>
      <c r="G34" s="55"/>
      <c r="H34" s="55"/>
      <c r="I34" s="55"/>
      <c r="J34" s="55"/>
      <c r="K34" s="55"/>
      <c r="L34" s="55"/>
      <c r="M34" s="55"/>
    </row>
    <row r="35" spans="1:13" x14ac:dyDescent="0.65">
      <c r="A35" s="55"/>
      <c r="B35" s="55"/>
      <c r="C35" s="55"/>
      <c r="D35" s="55"/>
      <c r="E35" s="55"/>
      <c r="F35" s="55"/>
      <c r="G35" s="55"/>
      <c r="H35" s="55"/>
      <c r="I35" s="55"/>
      <c r="J35" s="55"/>
      <c r="K35" s="55"/>
      <c r="L35" s="55"/>
      <c r="M35" s="55"/>
    </row>
    <row r="36" spans="1:13" x14ac:dyDescent="0.65">
      <c r="A36" s="55"/>
      <c r="B36" s="55"/>
      <c r="C36" s="55"/>
      <c r="D36" s="55"/>
      <c r="E36" s="55"/>
      <c r="F36" s="55"/>
      <c r="G36" s="55"/>
      <c r="H36" s="55"/>
      <c r="I36" s="55"/>
      <c r="J36" s="55"/>
      <c r="K36" s="55"/>
      <c r="L36" s="55"/>
      <c r="M36" s="55"/>
    </row>
    <row r="37" spans="1:13" x14ac:dyDescent="0.65">
      <c r="A37" s="55"/>
      <c r="B37" s="55"/>
      <c r="C37" s="55"/>
      <c r="D37" s="55"/>
      <c r="E37" s="55"/>
      <c r="F37" s="55"/>
      <c r="G37" s="55"/>
      <c r="H37" s="55"/>
      <c r="I37" s="55"/>
      <c r="J37" s="55"/>
      <c r="K37" s="55"/>
      <c r="L37" s="55"/>
      <c r="M37" s="55"/>
    </row>
    <row r="38" spans="1:13" x14ac:dyDescent="0.65">
      <c r="A38" s="55"/>
      <c r="B38" s="55"/>
      <c r="C38" s="55"/>
      <c r="D38" s="55"/>
      <c r="E38" s="55"/>
      <c r="F38" s="55"/>
      <c r="G38" s="55"/>
      <c r="H38" s="55"/>
      <c r="I38" s="55"/>
      <c r="J38" s="55"/>
      <c r="K38" s="55"/>
      <c r="L38" s="55"/>
      <c r="M38" s="55"/>
    </row>
    <row r="39" spans="1:13" x14ac:dyDescent="0.65">
      <c r="A39" s="55"/>
      <c r="B39" s="55"/>
      <c r="C39" s="55"/>
      <c r="D39" s="55"/>
      <c r="E39" s="55"/>
      <c r="F39" s="55"/>
      <c r="G39" s="55"/>
      <c r="H39" s="55"/>
      <c r="I39" s="55"/>
      <c r="J39" s="55"/>
      <c r="K39" s="55"/>
      <c r="L39" s="55"/>
      <c r="M39" s="55"/>
    </row>
    <row r="40" spans="1:13" x14ac:dyDescent="0.65">
      <c r="A40" s="55"/>
      <c r="B40" s="55"/>
      <c r="C40" s="55"/>
      <c r="D40" s="55"/>
      <c r="E40" s="55"/>
      <c r="F40" s="55"/>
      <c r="G40" s="55"/>
      <c r="H40" s="55"/>
      <c r="I40" s="55"/>
      <c r="J40" s="55"/>
      <c r="K40" s="55"/>
      <c r="L40" s="55"/>
      <c r="M40" s="55"/>
    </row>
    <row r="41" spans="1:13" x14ac:dyDescent="0.65">
      <c r="A41" s="55"/>
      <c r="B41" s="55"/>
      <c r="C41" s="55"/>
      <c r="D41" s="55"/>
      <c r="E41" s="55"/>
      <c r="F41" s="55"/>
      <c r="G41" s="55"/>
      <c r="H41" s="55"/>
      <c r="I41" s="55"/>
      <c r="J41" s="55"/>
      <c r="K41" s="55"/>
      <c r="L41" s="55"/>
      <c r="M41" s="55"/>
    </row>
    <row r="42" spans="1:13" x14ac:dyDescent="0.65">
      <c r="A42" s="55"/>
      <c r="B42" s="55"/>
      <c r="C42" s="55"/>
      <c r="D42" s="55"/>
      <c r="E42" s="55"/>
      <c r="F42" s="55"/>
      <c r="G42" s="55"/>
      <c r="H42" s="55"/>
      <c r="I42" s="55"/>
      <c r="J42" s="55"/>
      <c r="K42" s="55"/>
      <c r="L42" s="55"/>
      <c r="M42" s="55"/>
    </row>
    <row r="43" spans="1:13" x14ac:dyDescent="0.65">
      <c r="A43" s="55"/>
      <c r="B43" s="55"/>
      <c r="C43" s="55"/>
      <c r="D43" s="55"/>
      <c r="E43" s="55"/>
      <c r="F43" s="55"/>
      <c r="G43" s="55"/>
      <c r="H43" s="55"/>
      <c r="I43" s="55"/>
      <c r="J43" s="55"/>
      <c r="K43" s="55"/>
      <c r="L43" s="55"/>
      <c r="M43" s="55"/>
    </row>
    <row r="44" spans="1:13" x14ac:dyDescent="0.65">
      <c r="A44" s="55"/>
      <c r="B44" s="55"/>
      <c r="C44" s="55"/>
      <c r="D44" s="55"/>
      <c r="E44" s="55"/>
      <c r="F44" s="55"/>
      <c r="G44" s="55"/>
      <c r="H44" s="55"/>
      <c r="I44" s="55"/>
      <c r="J44" s="55"/>
      <c r="K44" s="55"/>
      <c r="L44" s="55"/>
      <c r="M44" s="55"/>
    </row>
    <row r="45" spans="1:13" x14ac:dyDescent="0.65">
      <c r="A45" s="55"/>
      <c r="B45" s="55"/>
      <c r="C45" s="55"/>
      <c r="D45" s="55"/>
      <c r="E45" s="55"/>
      <c r="F45" s="55"/>
      <c r="G45" s="55"/>
      <c r="H45" s="55"/>
      <c r="I45" s="55"/>
      <c r="J45" s="55"/>
      <c r="K45" s="55"/>
      <c r="L45" s="55"/>
      <c r="M45" s="55"/>
    </row>
    <row r="46" spans="1:13" x14ac:dyDescent="0.65">
      <c r="A46" s="55"/>
      <c r="B46" s="55"/>
      <c r="C46" s="55"/>
      <c r="D46" s="55"/>
      <c r="E46" s="55"/>
      <c r="F46" s="55"/>
      <c r="G46" s="55"/>
      <c r="H46" s="55"/>
      <c r="I46" s="55"/>
      <c r="J46" s="55"/>
      <c r="K46" s="55"/>
      <c r="L46" s="55"/>
      <c r="M46" s="55"/>
    </row>
    <row r="47" spans="1:13" x14ac:dyDescent="0.65">
      <c r="A47" s="55"/>
      <c r="B47" s="55"/>
      <c r="C47" s="55"/>
      <c r="D47" s="55"/>
      <c r="E47" s="55"/>
      <c r="F47" s="55"/>
      <c r="G47" s="55"/>
      <c r="H47" s="55"/>
      <c r="I47" s="55"/>
      <c r="J47" s="55"/>
      <c r="K47" s="55"/>
      <c r="L47" s="55"/>
      <c r="M47" s="55"/>
    </row>
    <row r="48" spans="1:13" x14ac:dyDescent="0.65">
      <c r="A48" s="55"/>
      <c r="B48" s="55"/>
      <c r="C48" s="55"/>
      <c r="D48" s="55"/>
      <c r="E48" s="55"/>
      <c r="F48" s="55"/>
      <c r="G48" s="55"/>
      <c r="H48" s="55"/>
      <c r="I48" s="55"/>
      <c r="J48" s="55"/>
      <c r="K48" s="55"/>
      <c r="L48" s="55"/>
      <c r="M48" s="55"/>
    </row>
    <row r="49" spans="1:13" x14ac:dyDescent="0.65">
      <c r="A49" s="55"/>
      <c r="B49" s="55"/>
      <c r="C49" s="55"/>
      <c r="D49" s="55"/>
      <c r="E49" s="55"/>
      <c r="F49" s="55"/>
      <c r="G49" s="55"/>
      <c r="H49" s="55"/>
      <c r="I49" s="55"/>
      <c r="J49" s="55"/>
      <c r="K49" s="55"/>
      <c r="L49" s="55"/>
      <c r="M49" s="55"/>
    </row>
    <row r="50" spans="1:13" x14ac:dyDescent="0.65">
      <c r="A50" s="55"/>
      <c r="B50" s="55"/>
      <c r="C50" s="55"/>
      <c r="D50" s="55"/>
      <c r="E50" s="55"/>
      <c r="F50" s="55"/>
      <c r="G50" s="55"/>
      <c r="H50" s="55"/>
      <c r="I50" s="55"/>
      <c r="J50" s="55"/>
      <c r="K50" s="55"/>
      <c r="L50" s="55"/>
      <c r="M50" s="55"/>
    </row>
    <row r="51" spans="1:13" x14ac:dyDescent="0.65">
      <c r="A51" s="55"/>
      <c r="B51" s="55"/>
      <c r="C51" s="55"/>
      <c r="D51" s="55"/>
      <c r="E51" s="55"/>
      <c r="F51" s="55"/>
      <c r="G51" s="55"/>
      <c r="H51" s="55"/>
      <c r="I51" s="55"/>
      <c r="J51" s="55"/>
      <c r="K51" s="55"/>
      <c r="L51" s="55"/>
      <c r="M51" s="55"/>
    </row>
    <row r="52" spans="1:13" x14ac:dyDescent="0.65">
      <c r="A52" s="55"/>
      <c r="B52" s="55"/>
      <c r="C52" s="55"/>
      <c r="D52" s="55"/>
      <c r="E52" s="55"/>
      <c r="F52" s="55"/>
      <c r="G52" s="55"/>
      <c r="H52" s="55"/>
      <c r="I52" s="55"/>
      <c r="J52" s="55"/>
      <c r="K52" s="55"/>
      <c r="L52" s="55"/>
      <c r="M52" s="55"/>
    </row>
    <row r="53" spans="1:13" x14ac:dyDescent="0.65">
      <c r="A53" s="55"/>
      <c r="B53" s="55"/>
      <c r="C53" s="55"/>
      <c r="D53" s="55"/>
      <c r="E53" s="55"/>
      <c r="F53" s="55"/>
      <c r="G53" s="55"/>
      <c r="H53" s="55"/>
      <c r="I53" s="55"/>
      <c r="J53" s="55"/>
      <c r="K53" s="55"/>
      <c r="L53" s="55"/>
      <c r="M53" s="55"/>
    </row>
    <row r="54" spans="1:13" x14ac:dyDescent="0.65">
      <c r="A54" s="55"/>
      <c r="B54" s="55"/>
      <c r="C54" s="55"/>
      <c r="D54" s="55"/>
      <c r="E54" s="55"/>
      <c r="F54" s="55"/>
      <c r="G54" s="55"/>
      <c r="H54" s="55"/>
      <c r="I54" s="55"/>
      <c r="J54" s="55"/>
      <c r="K54" s="55"/>
      <c r="L54" s="55"/>
      <c r="M54" s="55"/>
    </row>
    <row r="55" spans="1:13" x14ac:dyDescent="0.65">
      <c r="A55" s="55"/>
      <c r="B55" s="55"/>
      <c r="C55" s="55"/>
      <c r="D55" s="55"/>
      <c r="E55" s="55"/>
      <c r="F55" s="55"/>
      <c r="G55" s="55"/>
      <c r="H55" s="55"/>
      <c r="I55" s="55"/>
      <c r="J55" s="55"/>
      <c r="K55" s="55"/>
      <c r="L55" s="55"/>
      <c r="M55" s="55"/>
    </row>
    <row r="56" spans="1:13" x14ac:dyDescent="0.65">
      <c r="A56" s="55"/>
      <c r="B56" s="55"/>
      <c r="C56" s="55"/>
      <c r="D56" s="55"/>
      <c r="E56" s="55"/>
      <c r="F56" s="55"/>
      <c r="G56" s="55"/>
      <c r="H56" s="55"/>
      <c r="I56" s="55"/>
      <c r="J56" s="55"/>
      <c r="K56" s="55"/>
      <c r="L56" s="55"/>
      <c r="M56" s="55"/>
    </row>
    <row r="57" spans="1:13" x14ac:dyDescent="0.65">
      <c r="A57" s="55"/>
      <c r="B57" s="55"/>
      <c r="C57" s="55"/>
      <c r="D57" s="55"/>
      <c r="E57" s="55"/>
      <c r="F57" s="55"/>
      <c r="G57" s="55"/>
      <c r="H57" s="55"/>
      <c r="I57" s="55"/>
      <c r="J57" s="55"/>
      <c r="K57" s="55"/>
      <c r="L57" s="55"/>
      <c r="M57" s="55"/>
    </row>
    <row r="58" spans="1:13" x14ac:dyDescent="0.65">
      <c r="A58" s="55"/>
      <c r="B58" s="55"/>
      <c r="C58" s="55"/>
      <c r="D58" s="55"/>
      <c r="E58" s="55"/>
      <c r="F58" s="55"/>
      <c r="G58" s="55"/>
      <c r="H58" s="55"/>
      <c r="I58" s="55"/>
      <c r="J58" s="55"/>
      <c r="K58" s="55"/>
      <c r="L58" s="55"/>
      <c r="M58" s="55"/>
    </row>
    <row r="59" spans="1:13" x14ac:dyDescent="0.65">
      <c r="A59" s="55"/>
      <c r="B59" s="55"/>
      <c r="C59" s="55"/>
      <c r="D59" s="55"/>
      <c r="E59" s="55"/>
      <c r="F59" s="55"/>
      <c r="G59" s="55"/>
      <c r="H59" s="55"/>
      <c r="I59" s="55"/>
      <c r="J59" s="55"/>
      <c r="K59" s="55"/>
      <c r="L59" s="55"/>
      <c r="M59" s="55"/>
    </row>
    <row r="60" spans="1:13" x14ac:dyDescent="0.65">
      <c r="A60" s="55"/>
      <c r="B60" s="55"/>
      <c r="C60" s="55"/>
      <c r="D60" s="55"/>
      <c r="E60" s="55"/>
      <c r="F60" s="55"/>
      <c r="G60" s="55"/>
      <c r="H60" s="55"/>
      <c r="I60" s="55"/>
      <c r="J60" s="55"/>
      <c r="K60" s="55"/>
      <c r="L60" s="55"/>
      <c r="M60" s="55"/>
    </row>
    <row r="61" spans="1:13" x14ac:dyDescent="0.65">
      <c r="A61" s="55"/>
      <c r="B61" s="55"/>
      <c r="C61" s="55"/>
      <c r="D61" s="55"/>
      <c r="E61" s="55"/>
      <c r="F61" s="55"/>
      <c r="G61" s="55"/>
      <c r="H61" s="55"/>
      <c r="I61" s="55"/>
      <c r="J61" s="55"/>
      <c r="K61" s="55"/>
      <c r="L61" s="55"/>
      <c r="M61" s="55"/>
    </row>
    <row r="62" spans="1:13" x14ac:dyDescent="0.65">
      <c r="A62" s="55"/>
      <c r="B62" s="55"/>
      <c r="C62" s="55"/>
      <c r="D62" s="55"/>
      <c r="E62" s="55"/>
      <c r="F62" s="55"/>
      <c r="G62" s="55"/>
      <c r="H62" s="55"/>
      <c r="I62" s="55"/>
      <c r="J62" s="55"/>
      <c r="K62" s="55"/>
      <c r="L62" s="55"/>
      <c r="M62" s="55"/>
    </row>
    <row r="63" spans="1:13" x14ac:dyDescent="0.65">
      <c r="A63" s="55"/>
      <c r="B63" s="55"/>
      <c r="C63" s="55"/>
      <c r="D63" s="55"/>
      <c r="E63" s="55"/>
      <c r="F63" s="55"/>
      <c r="G63" s="55"/>
      <c r="H63" s="55"/>
      <c r="I63" s="55"/>
      <c r="J63" s="55"/>
      <c r="K63" s="55"/>
      <c r="L63" s="55"/>
      <c r="M63" s="55"/>
    </row>
    <row r="64" spans="1:13" x14ac:dyDescent="0.65">
      <c r="A64" s="55"/>
      <c r="B64" s="55"/>
      <c r="C64" s="55"/>
      <c r="D64" s="55"/>
      <c r="E64" s="55"/>
      <c r="F64" s="55"/>
      <c r="G64" s="55"/>
      <c r="H64" s="55"/>
      <c r="I64" s="55"/>
      <c r="J64" s="55"/>
      <c r="K64" s="55"/>
      <c r="L64" s="55"/>
      <c r="M64" s="55"/>
    </row>
    <row r="65" spans="1:13" x14ac:dyDescent="0.65">
      <c r="A65" s="55"/>
      <c r="B65" s="55"/>
      <c r="C65" s="55"/>
      <c r="D65" s="55"/>
      <c r="E65" s="55"/>
      <c r="F65" s="55"/>
      <c r="G65" s="55"/>
      <c r="H65" s="55"/>
      <c r="I65" s="55"/>
      <c r="J65" s="55"/>
      <c r="K65" s="55"/>
      <c r="L65" s="55"/>
      <c r="M65" s="55"/>
    </row>
    <row r="66" spans="1:13" x14ac:dyDescent="0.65">
      <c r="A66" s="55"/>
      <c r="B66" s="55"/>
      <c r="C66" s="55"/>
      <c r="D66" s="55"/>
      <c r="E66" s="55"/>
      <c r="F66" s="55"/>
      <c r="G66" s="55"/>
      <c r="H66" s="55"/>
      <c r="I66" s="55"/>
      <c r="J66" s="55"/>
      <c r="K66" s="55"/>
      <c r="L66" s="55"/>
      <c r="M66" s="55"/>
    </row>
    <row r="67" spans="1:13" x14ac:dyDescent="0.65">
      <c r="A67" s="55"/>
      <c r="B67" s="55"/>
      <c r="C67" s="55"/>
      <c r="D67" s="55"/>
      <c r="E67" s="55"/>
      <c r="F67" s="55"/>
      <c r="G67" s="55"/>
      <c r="H67" s="55"/>
      <c r="I67" s="55"/>
      <c r="J67" s="55"/>
      <c r="K67" s="55"/>
      <c r="L67" s="55"/>
      <c r="M67" s="55"/>
    </row>
    <row r="68" spans="1:13" x14ac:dyDescent="0.65">
      <c r="A68" s="55"/>
      <c r="B68" s="55"/>
      <c r="C68" s="55"/>
      <c r="D68" s="55"/>
      <c r="E68" s="55"/>
      <c r="F68" s="55"/>
      <c r="G68" s="55"/>
      <c r="H68" s="55"/>
      <c r="I68" s="55"/>
      <c r="J68" s="55"/>
      <c r="K68" s="55"/>
      <c r="L68" s="55"/>
      <c r="M68" s="55"/>
    </row>
    <row r="69" spans="1:13" x14ac:dyDescent="0.65">
      <c r="A69" s="55"/>
      <c r="B69" s="55"/>
      <c r="C69" s="55"/>
      <c r="D69" s="55"/>
      <c r="E69" s="55"/>
      <c r="F69" s="55"/>
      <c r="G69" s="55"/>
      <c r="H69" s="55"/>
      <c r="I69" s="55"/>
      <c r="J69" s="55"/>
      <c r="K69" s="55"/>
      <c r="L69" s="55"/>
      <c r="M69" s="55"/>
    </row>
    <row r="70" spans="1:13" x14ac:dyDescent="0.65">
      <c r="A70" s="55"/>
      <c r="B70" s="55"/>
      <c r="C70" s="55"/>
      <c r="D70" s="55"/>
      <c r="E70" s="55"/>
      <c r="F70" s="55"/>
      <c r="G70" s="55"/>
      <c r="H70" s="55"/>
      <c r="I70" s="55"/>
      <c r="J70" s="55"/>
      <c r="K70" s="55"/>
      <c r="L70" s="55"/>
      <c r="M70" s="55"/>
    </row>
    <row r="71" spans="1:13" x14ac:dyDescent="0.65">
      <c r="A71" s="55"/>
      <c r="B71" s="55"/>
      <c r="C71" s="55"/>
      <c r="D71" s="55"/>
      <c r="E71" s="55"/>
      <c r="F71" s="55"/>
      <c r="G71" s="55"/>
      <c r="H71" s="55"/>
      <c r="I71" s="55"/>
      <c r="J71" s="55"/>
      <c r="K71" s="55"/>
      <c r="L71" s="55"/>
      <c r="M71" s="55"/>
    </row>
  </sheetData>
  <sheetProtection algorithmName="SHA-512" hashValue="njqZSPp7GXA2dEhIpmabvv/E/oOD/yuX8L1ioQYrflDOTCmmwBe6ICbVjbREwSROkfB2+luwXbq5tkDALRFnbw==" saltValue="4BBbOKFfzsVyNhUnDsTjUg=="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8"/>
  <sheetViews>
    <sheetView workbookViewId="0">
      <selection activeCell="B39" sqref="B39"/>
    </sheetView>
  </sheetViews>
  <sheetFormatPr defaultRowHeight="18.45" x14ac:dyDescent="0.65"/>
  <cols>
    <col min="1" max="1" width="2.7109375" customWidth="1"/>
    <col min="2" max="2" width="14.7109375" style="1" customWidth="1"/>
    <col min="3" max="3" width="1.85546875" customWidth="1"/>
    <col min="4" max="4" width="28.140625" customWidth="1"/>
    <col min="5" max="5" width="1.85546875" customWidth="1"/>
    <col min="6" max="6" width="17.2109375" customWidth="1"/>
    <col min="7" max="7" width="26.2109375" style="1" customWidth="1"/>
    <col min="8" max="8" width="1.85546875" customWidth="1"/>
    <col min="9" max="9" width="10.35546875" style="2" bestFit="1" customWidth="1"/>
    <col min="10" max="10" width="12.35546875" style="2" bestFit="1" customWidth="1"/>
  </cols>
  <sheetData>
    <row r="2" spans="2:11" x14ac:dyDescent="0.65">
      <c r="B2" s="1" t="s">
        <v>3</v>
      </c>
      <c r="D2" s="1" t="s">
        <v>5</v>
      </c>
      <c r="F2" s="1" t="s">
        <v>3</v>
      </c>
      <c r="G2" s="1" t="s">
        <v>0</v>
      </c>
      <c r="I2" s="2" t="s">
        <v>6</v>
      </c>
      <c r="J2" s="2" t="s">
        <v>7</v>
      </c>
      <c r="K2" s="50" t="s">
        <v>135</v>
      </c>
    </row>
    <row r="3" spans="2:11" x14ac:dyDescent="0.65">
      <c r="B3" s="3" t="s">
        <v>149</v>
      </c>
      <c r="D3" t="s">
        <v>4</v>
      </c>
      <c r="F3" s="3">
        <v>44497</v>
      </c>
      <c r="G3" s="1" t="s">
        <v>181</v>
      </c>
      <c r="I3" s="2" t="s">
        <v>8</v>
      </c>
      <c r="J3" s="2" t="s">
        <v>9</v>
      </c>
      <c r="K3" s="50" t="s">
        <v>136</v>
      </c>
    </row>
    <row r="4" spans="2:11" x14ac:dyDescent="0.65">
      <c r="B4" s="3" t="s">
        <v>150</v>
      </c>
      <c r="D4" t="s">
        <v>10</v>
      </c>
      <c r="F4" s="3">
        <v>44498</v>
      </c>
      <c r="G4" s="1" t="s">
        <v>181</v>
      </c>
      <c r="K4" s="50" t="s">
        <v>137</v>
      </c>
    </row>
    <row r="5" spans="2:11" x14ac:dyDescent="0.65">
      <c r="B5" s="3" t="s">
        <v>151</v>
      </c>
      <c r="D5" t="s">
        <v>11</v>
      </c>
      <c r="F5" s="3">
        <v>44499</v>
      </c>
      <c r="G5" s="1" t="s">
        <v>181</v>
      </c>
    </row>
    <row r="6" spans="2:11" x14ac:dyDescent="0.65">
      <c r="B6" s="3" t="s">
        <v>152</v>
      </c>
      <c r="F6" s="3" t="s">
        <v>182</v>
      </c>
      <c r="G6" s="1" t="s">
        <v>181</v>
      </c>
    </row>
    <row r="7" spans="2:11" x14ac:dyDescent="0.65">
      <c r="B7" s="3" t="s">
        <v>153</v>
      </c>
      <c r="F7" s="3" t="s">
        <v>183</v>
      </c>
      <c r="G7" s="1" t="s">
        <v>181</v>
      </c>
    </row>
    <row r="8" spans="2:11" x14ac:dyDescent="0.65">
      <c r="B8" s="3" t="s">
        <v>154</v>
      </c>
      <c r="F8" s="3" t="s">
        <v>184</v>
      </c>
      <c r="G8" s="1" t="s">
        <v>181</v>
      </c>
    </row>
    <row r="9" spans="2:11" x14ac:dyDescent="0.65">
      <c r="B9" s="3" t="s">
        <v>155</v>
      </c>
      <c r="F9" s="3" t="s">
        <v>185</v>
      </c>
      <c r="G9" s="1" t="s">
        <v>181</v>
      </c>
    </row>
    <row r="10" spans="2:11" x14ac:dyDescent="0.65">
      <c r="B10" s="3" t="s">
        <v>156</v>
      </c>
      <c r="F10" s="3">
        <v>44509</v>
      </c>
      <c r="G10" s="1" t="s">
        <v>181</v>
      </c>
    </row>
    <row r="11" spans="2:11" x14ac:dyDescent="0.65">
      <c r="B11" s="3" t="s">
        <v>157</v>
      </c>
      <c r="F11" s="3" t="s">
        <v>186</v>
      </c>
      <c r="G11" s="1" t="s">
        <v>240</v>
      </c>
    </row>
    <row r="12" spans="2:11" x14ac:dyDescent="0.65">
      <c r="B12" s="3" t="s">
        <v>158</v>
      </c>
      <c r="F12" s="3" t="s">
        <v>235</v>
      </c>
      <c r="G12" s="1" t="s">
        <v>240</v>
      </c>
    </row>
    <row r="13" spans="2:11" x14ac:dyDescent="0.65">
      <c r="B13" s="3" t="s">
        <v>159</v>
      </c>
      <c r="F13" s="3" t="s">
        <v>236</v>
      </c>
      <c r="G13" s="1" t="s">
        <v>240</v>
      </c>
    </row>
    <row r="14" spans="2:11" x14ac:dyDescent="0.65">
      <c r="B14" s="3" t="s">
        <v>160</v>
      </c>
      <c r="F14" s="3" t="s">
        <v>237</v>
      </c>
      <c r="G14" s="1" t="s">
        <v>240</v>
      </c>
    </row>
    <row r="15" spans="2:11" x14ac:dyDescent="0.65">
      <c r="B15" s="3" t="s">
        <v>161</v>
      </c>
      <c r="F15" s="3" t="s">
        <v>238</v>
      </c>
      <c r="G15" s="1" t="s">
        <v>240</v>
      </c>
    </row>
    <row r="16" spans="2:11" x14ac:dyDescent="0.65">
      <c r="B16" s="3" t="s">
        <v>162</v>
      </c>
      <c r="F16" s="3" t="s">
        <v>239</v>
      </c>
      <c r="G16" s="1" t="s">
        <v>240</v>
      </c>
    </row>
    <row r="17" spans="2:2" x14ac:dyDescent="0.65">
      <c r="B17" s="3" t="s">
        <v>163</v>
      </c>
    </row>
    <row r="18" spans="2:2" x14ac:dyDescent="0.65">
      <c r="B18" s="3" t="s">
        <v>164</v>
      </c>
    </row>
    <row r="19" spans="2:2" x14ac:dyDescent="0.65">
      <c r="B19" s="3" t="s">
        <v>165</v>
      </c>
    </row>
    <row r="20" spans="2:2" x14ac:dyDescent="0.65">
      <c r="B20" s="3" t="s">
        <v>166</v>
      </c>
    </row>
    <row r="21" spans="2:2" x14ac:dyDescent="0.65">
      <c r="B21" s="3" t="s">
        <v>167</v>
      </c>
    </row>
    <row r="22" spans="2:2" x14ac:dyDescent="0.65">
      <c r="B22" s="3" t="s">
        <v>168</v>
      </c>
    </row>
    <row r="23" spans="2:2" x14ac:dyDescent="0.65">
      <c r="B23" s="3" t="s">
        <v>169</v>
      </c>
    </row>
    <row r="24" spans="2:2" x14ac:dyDescent="0.65">
      <c r="B24" s="3" t="s">
        <v>170</v>
      </c>
    </row>
    <row r="25" spans="2:2" x14ac:dyDescent="0.65">
      <c r="B25" s="3" t="s">
        <v>171</v>
      </c>
    </row>
    <row r="26" spans="2:2" x14ac:dyDescent="0.65">
      <c r="B26" s="3" t="s">
        <v>172</v>
      </c>
    </row>
    <row r="27" spans="2:2" x14ac:dyDescent="0.65">
      <c r="B27" s="3" t="s">
        <v>173</v>
      </c>
    </row>
    <row r="28" spans="2:2" x14ac:dyDescent="0.65">
      <c r="B28" s="3" t="s">
        <v>174</v>
      </c>
    </row>
    <row r="29" spans="2:2" x14ac:dyDescent="0.65">
      <c r="B29" s="3" t="s">
        <v>175</v>
      </c>
    </row>
    <row r="30" spans="2:2" x14ac:dyDescent="0.65">
      <c r="B30" s="3" t="s">
        <v>176</v>
      </c>
    </row>
    <row r="31" spans="2:2" x14ac:dyDescent="0.65">
      <c r="B31" s="3" t="s">
        <v>177</v>
      </c>
    </row>
    <row r="32" spans="2:2" x14ac:dyDescent="0.65">
      <c r="B32" s="3" t="s">
        <v>178</v>
      </c>
    </row>
    <row r="33" spans="2:2" x14ac:dyDescent="0.65">
      <c r="B33" s="3" t="s">
        <v>179</v>
      </c>
    </row>
    <row r="34" spans="2:2" x14ac:dyDescent="0.65">
      <c r="B34" s="3" t="s">
        <v>180</v>
      </c>
    </row>
    <row r="35" spans="2:2" x14ac:dyDescent="0.65">
      <c r="B35" s="3" t="s">
        <v>241</v>
      </c>
    </row>
    <row r="36" spans="2:2" x14ac:dyDescent="0.65">
      <c r="B36" s="1" t="s">
        <v>242</v>
      </c>
    </row>
    <row r="37" spans="2:2" x14ac:dyDescent="0.65">
      <c r="B37" s="1" t="s">
        <v>243</v>
      </c>
    </row>
    <row r="38" spans="2:2" x14ac:dyDescent="0.65">
      <c r="B38" s="1" t="s">
        <v>244</v>
      </c>
    </row>
  </sheetData>
  <sheetProtection algorithmName="SHA-512" hashValue="NMoyC0qGH4KoCexPjx94PIiIm0l05rysx3UItLYbLp8CyR6SPC8lBqVvYMMyq8RHBtZqu2Q4YlWUhWQDGXTsnQ==" saltValue="4Rk+HvQGg31NDu2BLxQ4/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製販×事業化</vt:lpstr>
      <vt:lpstr>申請者情報のお取り扱いについて</vt:lpstr>
      <vt:lpstr>事務局使用欄</vt:lpstr>
      <vt:lpstr>申請者情報のお取り扱いについて!Print_Area</vt:lpstr>
      <vt:lpstr>製販×事業化!Print_Area</vt:lpstr>
      <vt:lpstr>試作品の完成</vt:lpstr>
      <vt:lpstr>製品の完成</vt:lpstr>
      <vt:lpstr>達成目標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佐賀 樹</cp:lastModifiedBy>
  <cp:lastPrinted>2025-01-23T02:27:40Z</cp:lastPrinted>
  <dcterms:created xsi:type="dcterms:W3CDTF">2020-10-06T02:56:08Z</dcterms:created>
  <dcterms:modified xsi:type="dcterms:W3CDTF">2025-08-25T02:51:35Z</dcterms:modified>
</cp:coreProperties>
</file>