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11220" yWindow="-15" windowWidth="10800" windowHeight="10080" tabRatio="939"/>
  </bookViews>
  <sheets>
    <sheet name="算定表" sheetId="12" r:id="rId1"/>
    <sheet name="R6年2月" sheetId="20" r:id="rId2"/>
    <sheet name="R6年3月" sheetId="78" r:id="rId3"/>
    <sheet name="R6年4月" sheetId="79" r:id="rId4"/>
    <sheet name="R6年5月" sheetId="80" r:id="rId5"/>
    <sheet name="R6年6月" sheetId="81" r:id="rId6"/>
    <sheet name="R6年7月" sheetId="82" r:id="rId7"/>
    <sheet name="R6年8月" sheetId="83" r:id="rId8"/>
    <sheet name="R6年9月" sheetId="84" r:id="rId9"/>
    <sheet name="R6年10月" sheetId="85" r:id="rId10"/>
    <sheet name="R6年11月" sheetId="86" r:id="rId11"/>
  </sheets>
  <definedNames>
    <definedName name="_xlnm.Print_Area" localSheetId="9">'R6年10月'!$A$1:$G$31</definedName>
    <definedName name="_xlnm.Print_Area" localSheetId="10">'R6年11月'!$A$1:$G$31</definedName>
    <definedName name="_xlnm.Print_Area" localSheetId="1">'R6年2月'!$A$1:$G$31</definedName>
    <definedName name="_xlnm.Print_Area" localSheetId="2">'R6年3月'!$A$1:$G$31</definedName>
    <definedName name="_xlnm.Print_Area" localSheetId="3">'R6年4月'!$A$1:$G$31</definedName>
    <definedName name="_xlnm.Print_Area" localSheetId="4">'R6年5月'!$A$1:$G$31</definedName>
    <definedName name="_xlnm.Print_Area" localSheetId="5">'R6年6月'!$A$1:$G$31</definedName>
    <definedName name="_xlnm.Print_Area" localSheetId="6">'R6年7月'!$A$1:$G$31</definedName>
    <definedName name="_xlnm.Print_Area" localSheetId="7">'R6年8月'!$A$1:$G$31</definedName>
    <definedName name="_xlnm.Print_Area" localSheetId="8">'R6年9月'!$A$1:$G$31</definedName>
    <definedName name="_xlnm.Print_Area" localSheetId="0">算定表!$A$1:$F$18</definedName>
    <definedName name="_xlnm.Print_Titles" localSheetId="0">算定表!$3:$5</definedName>
  </definedNames>
  <calcPr calcId="162913"/>
</workbook>
</file>

<file path=xl/calcChain.xml><?xml version="1.0" encoding="utf-8"?>
<calcChain xmlns="http://schemas.openxmlformats.org/spreadsheetml/2006/main">
  <c r="F8" i="20" l="1"/>
  <c r="C16" i="12" l="1"/>
  <c r="C17" i="12"/>
  <c r="C8" i="12"/>
  <c r="C9" i="12"/>
  <c r="C10" i="12"/>
  <c r="C11" i="12"/>
  <c r="C12" i="12"/>
  <c r="C13" i="12"/>
  <c r="C14" i="12"/>
  <c r="C15" i="12"/>
  <c r="B3" i="20" l="1"/>
  <c r="F13" i="12"/>
  <c r="F14" i="12"/>
  <c r="F15" i="12"/>
  <c r="F16" i="12"/>
  <c r="F8" i="86" l="1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8" i="83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8" i="82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8" i="81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30" i="81"/>
  <c r="F8" i="80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30" i="80"/>
  <c r="F8" i="79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28" i="79"/>
  <c r="F29" i="79"/>
  <c r="F30" i="79"/>
  <c r="F8" i="78"/>
  <c r="F31" i="78" s="1"/>
  <c r="D8" i="12" s="1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28" i="78"/>
  <c r="F29" i="78"/>
  <c r="F30" i="78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B5" i="86" l="1"/>
  <c r="B4" i="86"/>
  <c r="B3" i="86"/>
  <c r="A16" i="12" s="1"/>
  <c r="B5" i="85"/>
  <c r="B4" i="85"/>
  <c r="B3" i="85"/>
  <c r="A15" i="12" s="1"/>
  <c r="B5" i="84"/>
  <c r="B4" i="84"/>
  <c r="B3" i="84"/>
  <c r="A14" i="12" s="1"/>
  <c r="B5" i="83"/>
  <c r="B4" i="83"/>
  <c r="B3" i="83"/>
  <c r="A13" i="12" s="1"/>
  <c r="B5" i="82"/>
  <c r="B4" i="82"/>
  <c r="B3" i="82"/>
  <c r="A12" i="12" s="1"/>
  <c r="B5" i="81"/>
  <c r="B4" i="81"/>
  <c r="B3" i="81"/>
  <c r="A11" i="12" s="1"/>
  <c r="B5" i="80"/>
  <c r="B4" i="80"/>
  <c r="B3" i="80"/>
  <c r="A10" i="12" s="1"/>
  <c r="B5" i="79"/>
  <c r="B4" i="79"/>
  <c r="B3" i="79"/>
  <c r="A9" i="12" s="1"/>
  <c r="B5" i="78"/>
  <c r="B4" i="78"/>
  <c r="B3" i="78"/>
  <c r="A8" i="12" s="1"/>
  <c r="F31" i="20"/>
  <c r="D7" i="12" s="1"/>
  <c r="B5" i="20"/>
  <c r="B4" i="20"/>
  <c r="C7" i="12"/>
  <c r="F31" i="81" l="1"/>
  <c r="F31" i="85"/>
  <c r="F31" i="82"/>
  <c r="F31" i="86"/>
  <c r="F31" i="79"/>
  <c r="F31" i="83"/>
  <c r="F31" i="80"/>
  <c r="F31" i="84"/>
  <c r="A7" i="12"/>
  <c r="D16" i="12" l="1"/>
  <c r="E16" i="12" s="1"/>
  <c r="D15" i="12"/>
  <c r="E15" i="12" s="1"/>
  <c r="D14" i="12"/>
  <c r="E14" i="12" s="1"/>
  <c r="D13" i="12"/>
  <c r="E13" i="12" s="1"/>
  <c r="D12" i="12"/>
  <c r="E12" i="12" s="1"/>
  <c r="F12" i="12" s="1"/>
  <c r="D11" i="12"/>
  <c r="E11" i="12" s="1"/>
  <c r="F11" i="12" s="1"/>
  <c r="D10" i="12"/>
  <c r="E10" i="12" s="1"/>
  <c r="F10" i="12" s="1"/>
  <c r="D9" i="12"/>
  <c r="E9" i="12" s="1"/>
  <c r="F9" i="12" s="1"/>
  <c r="E8" i="12"/>
  <c r="F8" i="12" s="1"/>
  <c r="A3" i="12" l="1"/>
  <c r="E7" i="12"/>
  <c r="D17" i="12"/>
  <c r="F7" i="12" l="1"/>
  <c r="F17" i="12" s="1"/>
  <c r="E17" i="12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④総支給額のセルに該当月の金額を入力してください。
人件費単価が自動的に表示されます。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③従事時間は、該当月の「作業日報兼直接人件費個別明細表」の合計時間が自動計算されます。</t>
        </r>
      </text>
    </comment>
  </commentList>
</comments>
</file>

<file path=xl/comments10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11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「○○：○○」で入力してください。</t>
        </r>
      </text>
    </comment>
    <comment ref="E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昼休憩等の除外時間を30分単位で記入してください。
「○○：○○」で入力してください。</t>
        </r>
      </text>
    </comment>
  </commentList>
</comments>
</file>

<file path=xl/sharedStrings.xml><?xml version="1.0" encoding="utf-8"?>
<sst xmlns="http://schemas.openxmlformats.org/spreadsheetml/2006/main" count="408" uniqueCount="37">
  <si>
    <t>～</t>
    <phoneticPr fontId="2"/>
  </si>
  <si>
    <t>作業内容</t>
    <rPh sb="0" eb="2">
      <t>サギョウ</t>
    </rPh>
    <rPh sb="2" eb="4">
      <t>ナイヨウ</t>
    </rPh>
    <phoneticPr fontId="2"/>
  </si>
  <si>
    <t>報酬月額（給与等）</t>
    <rPh sb="0" eb="2">
      <t>ホウシュウ</t>
    </rPh>
    <rPh sb="2" eb="4">
      <t>ゲツガク</t>
    </rPh>
    <rPh sb="5" eb="7">
      <t>キュウヨ</t>
    </rPh>
    <rPh sb="7" eb="8">
      <t>トウ</t>
    </rPh>
    <phoneticPr fontId="2"/>
  </si>
  <si>
    <t>人件費単価（時給）</t>
    <phoneticPr fontId="2"/>
  </si>
  <si>
    <t>円以上</t>
  </si>
  <si>
    <t>円未満</t>
  </si>
  <si>
    <t>単位：円</t>
  </si>
  <si>
    <t>～</t>
  </si>
  <si>
    <t>合計</t>
    <rPh sb="0" eb="2">
      <t>ゴウケイ</t>
    </rPh>
    <phoneticPr fontId="2"/>
  </si>
  <si>
    <t>氏名</t>
    <rPh sb="0" eb="2">
      <t>シメイ</t>
    </rPh>
    <phoneticPr fontId="2"/>
  </si>
  <si>
    <t>年月</t>
    <rPh sb="0" eb="2">
      <t>ネンゲツ</t>
    </rPh>
    <phoneticPr fontId="2"/>
  </si>
  <si>
    <t>日付</t>
    <rPh sb="0" eb="2">
      <t>ヒヅケ</t>
    </rPh>
    <phoneticPr fontId="2"/>
  </si>
  <si>
    <t>従事者氏名</t>
    <rPh sb="0" eb="3">
      <t>ジュウジシャ</t>
    </rPh>
    <rPh sb="3" eb="5">
      <t>シメイ</t>
    </rPh>
    <phoneticPr fontId="2"/>
  </si>
  <si>
    <t>企業名</t>
    <rPh sb="0" eb="1">
      <t>キ</t>
    </rPh>
    <rPh sb="1" eb="2">
      <t>ギョウ</t>
    </rPh>
    <rPh sb="2" eb="3">
      <t>メイ</t>
    </rPh>
    <phoneticPr fontId="2"/>
  </si>
  <si>
    <t>休憩等
除外時間</t>
    <rPh sb="0" eb="2">
      <t>キュウケイ</t>
    </rPh>
    <rPh sb="2" eb="3">
      <t>ナド</t>
    </rPh>
    <rPh sb="4" eb="6">
      <t>ジョガイ</t>
    </rPh>
    <rPh sb="6" eb="8">
      <t>ジカン</t>
    </rPh>
    <phoneticPr fontId="2"/>
  </si>
  <si>
    <t>企業名</t>
    <rPh sb="0" eb="2">
      <t>キギョウ</t>
    </rPh>
    <rPh sb="2" eb="3">
      <t>メイ</t>
    </rPh>
    <phoneticPr fontId="2"/>
  </si>
  <si>
    <t>作業時間数</t>
    <rPh sb="0" eb="2">
      <t>サギョウ</t>
    </rPh>
    <rPh sb="2" eb="4">
      <t>ジカン</t>
    </rPh>
    <rPh sb="4" eb="5">
      <t>スウ</t>
    </rPh>
    <phoneticPr fontId="2"/>
  </si>
  <si>
    <t>作業時刻</t>
    <rPh sb="0" eb="2">
      <t>サギョウ</t>
    </rPh>
    <rPh sb="2" eb="4">
      <t>ジコク</t>
    </rPh>
    <phoneticPr fontId="2"/>
  </si>
  <si>
    <t>様式６号（別紙４－２）</t>
    <rPh sb="0" eb="2">
      <t>ヨウシキ</t>
    </rPh>
    <rPh sb="3" eb="4">
      <t>ゴウ</t>
    </rPh>
    <rPh sb="5" eb="7">
      <t>ベッシ</t>
    </rPh>
    <phoneticPr fontId="2"/>
  </si>
  <si>
    <r>
      <t xml:space="preserve">総支給額
(円)
</t>
    </r>
    <r>
      <rPr>
        <b/>
        <sz val="10.5"/>
        <color indexed="8"/>
        <rFont val="ＭＳ 明朝"/>
        <family val="1"/>
        <charset val="128"/>
      </rPr>
      <t>(A)</t>
    </r>
    <rPh sb="0" eb="1">
      <t>ソウ</t>
    </rPh>
    <rPh sb="1" eb="3">
      <t>シキュウ</t>
    </rPh>
    <rPh sb="3" eb="4">
      <t>ガク</t>
    </rPh>
    <rPh sb="6" eb="7">
      <t>エン</t>
    </rPh>
    <phoneticPr fontId="2"/>
  </si>
  <si>
    <r>
      <t xml:space="preserve">時間単価
(円)
</t>
    </r>
    <r>
      <rPr>
        <b/>
        <sz val="10.5"/>
        <color indexed="8"/>
        <rFont val="ＭＳ 明朝"/>
        <family val="1"/>
        <charset val="128"/>
      </rPr>
      <t xml:space="preserve">(B) </t>
    </r>
    <rPh sb="0" eb="2">
      <t>ジカン</t>
    </rPh>
    <rPh sb="2" eb="4">
      <t>タンカ</t>
    </rPh>
    <rPh sb="6" eb="7">
      <t>エン</t>
    </rPh>
    <phoneticPr fontId="2"/>
  </si>
  <si>
    <r>
      <t xml:space="preserve">従事時間
(時間)
</t>
    </r>
    <r>
      <rPr>
        <b/>
        <sz val="10.5"/>
        <color indexed="8"/>
        <rFont val="ＭＳ 明朝"/>
        <family val="1"/>
        <charset val="128"/>
      </rPr>
      <t xml:space="preserve">(C) </t>
    </r>
    <rPh sb="0" eb="2">
      <t>ジュウジ</t>
    </rPh>
    <rPh sb="2" eb="4">
      <t>ジカン</t>
    </rPh>
    <rPh sb="6" eb="8">
      <t>ジカン</t>
    </rPh>
    <phoneticPr fontId="2"/>
  </si>
  <si>
    <r>
      <t>算定額</t>
    </r>
    <r>
      <rPr>
        <b/>
        <sz val="10.5"/>
        <color indexed="8"/>
        <rFont val="ＭＳ 明朝"/>
        <family val="1"/>
        <charset val="128"/>
      </rPr>
      <t xml:space="preserve">
(D)=(B)X(C)</t>
    </r>
    <rPh sb="0" eb="2">
      <t>サンテイ</t>
    </rPh>
    <rPh sb="2" eb="3">
      <t>ガク</t>
    </rPh>
    <phoneticPr fontId="2"/>
  </si>
  <si>
    <t>年月</t>
    <rPh sb="0" eb="1">
      <t>ネン</t>
    </rPh>
    <rPh sb="1" eb="2">
      <t>ツキ</t>
    </rPh>
    <phoneticPr fontId="2"/>
  </si>
  <si>
    <t>直接人件費算定表</t>
    <rPh sb="0" eb="2">
      <t>チョクセツ</t>
    </rPh>
    <rPh sb="2" eb="5">
      <t>ジンケンヒ</t>
    </rPh>
    <rPh sb="5" eb="7">
      <t>サンテイ</t>
    </rPh>
    <rPh sb="7" eb="8">
      <t>ヒョウ</t>
    </rPh>
    <phoneticPr fontId="2"/>
  </si>
  <si>
    <t>様式第６号（別紙４－１）</t>
    <rPh sb="0" eb="2">
      <t>ヨウシキ</t>
    </rPh>
    <rPh sb="2" eb="3">
      <t>ダイ</t>
    </rPh>
    <rPh sb="4" eb="5">
      <t>ゴウ</t>
    </rPh>
    <rPh sb="6" eb="8">
      <t>ベッシ</t>
    </rPh>
    <phoneticPr fontId="2"/>
  </si>
  <si>
    <t>助成対象経費
(円)
(A)を上限
とする</t>
    <rPh sb="0" eb="2">
      <t>ジョセイ</t>
    </rPh>
    <rPh sb="2" eb="4">
      <t>タイショウ</t>
    </rPh>
    <rPh sb="4" eb="6">
      <t>ケイヒ</t>
    </rPh>
    <rPh sb="15" eb="17">
      <t>ジョウゲン</t>
    </rPh>
    <phoneticPr fontId="2"/>
  </si>
  <si>
    <t>作業日報兼直接人件費個別明細表</t>
    <phoneticPr fontId="2"/>
  </si>
  <si>
    <t>実績証明
番号</t>
    <rPh sb="0" eb="2">
      <t>ジッセキ</t>
    </rPh>
    <rPh sb="2" eb="4">
      <t>ショウメイ</t>
    </rPh>
    <rPh sb="5" eb="7">
      <t>バンゴウ</t>
    </rPh>
    <phoneticPr fontId="2"/>
  </si>
  <si>
    <t>■「直接人件費算定表（別紙４－１）」の入力</t>
    <rPh sb="2" eb="4">
      <t>チョクセツ</t>
    </rPh>
    <rPh sb="4" eb="7">
      <t>ジンケンヒ</t>
    </rPh>
    <rPh sb="7" eb="9">
      <t>サンテイ</t>
    </rPh>
    <rPh sb="9" eb="10">
      <t>ヒョウ</t>
    </rPh>
    <rPh sb="11" eb="13">
      <t>ベッシ</t>
    </rPh>
    <phoneticPr fontId="2"/>
  </si>
  <si>
    <r>
      <t>（注）</t>
    </r>
    <r>
      <rPr>
        <b/>
        <sz val="10"/>
        <rFont val="ＭＳ 明朝"/>
        <family val="1"/>
        <charset val="128"/>
      </rPr>
      <t>30分単位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6">
      <t>プン</t>
    </rPh>
    <rPh sb="6" eb="8">
      <t>タンイ</t>
    </rPh>
    <rPh sb="9" eb="11">
      <t>キニュウ</t>
    </rPh>
    <phoneticPr fontId="2"/>
  </si>
  <si>
    <t>（１）「総支給額（A）」は、貴社の給与明細表等から手入力してください（賞与や残業手当等は除く）。</t>
    <phoneticPr fontId="2"/>
  </si>
  <si>
    <t>（２）「時間単価（B）」は、報告期間中の”一番低い単価”が自動的に参照されます。</t>
    <phoneticPr fontId="2"/>
  </si>
  <si>
    <t>（４）「算定額」及び「助成対象経費」は、自動計算されます。</t>
    <phoneticPr fontId="2"/>
  </si>
  <si>
    <t>■入力後の「助成対象経費」を、「支払実績表（別紙３）」の「シート名：2-3.人件費」に手入力してください。</t>
    <phoneticPr fontId="2"/>
  </si>
  <si>
    <t xml:space="preserve">※従事者１名につき、本エクセルファイル全体をコピーし、作成してください。 </t>
    <phoneticPr fontId="2"/>
  </si>
  <si>
    <t>（３）「従事時間（C）」は、該当月の「作業日報兼直接人件費個別明細表（別紙４－２）」の時間数合計または月上限150時間が参照されます。</t>
    <rPh sb="51" eb="54">
      <t>ツキジョウゲン</t>
    </rPh>
    <rPh sb="57" eb="59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</si>
</sst>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&quot;時間&quot;mm&quot;分&quot;;@"/>
    <numFmt numFmtId="177" formatCode="#,##0_ "/>
    <numFmt numFmtId="178" formatCode="#,##0.0_ "/>
    <numFmt numFmtId="179" formatCode="[h]&quot;時間&quot;mm&quot;分&quot;;@"/>
    <numFmt numFmtId="180" formatCode="m&quot;月&quot;d&quot;日&quot;;@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177" fontId="1" fillId="0" borderId="0" xfId="1" applyNumberFormat="1" applyFont="1" applyProtection="1">
      <alignment vertical="center"/>
    </xf>
    <xf numFmtId="177" fontId="1" fillId="0" borderId="0" xfId="1" applyNumberFormat="1" applyFont="1" applyAlignment="1" applyProtection="1">
      <alignment vertical="center" wrapText="1"/>
    </xf>
    <xf numFmtId="177" fontId="1" fillId="0" borderId="0" xfId="1" applyNumberFormat="1" applyFont="1" applyAlignment="1" applyProtection="1">
      <alignment horizontal="right" vertical="center" shrinkToFit="1"/>
    </xf>
    <xf numFmtId="2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2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11" fillId="3" borderId="2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distributed" vertical="center" shrinkToFit="1"/>
    </xf>
    <xf numFmtId="176" fontId="12" fillId="0" borderId="0" xfId="0" applyNumberFormat="1" applyFont="1" applyAlignment="1">
      <alignment vertical="center"/>
    </xf>
    <xf numFmtId="177" fontId="14" fillId="3" borderId="1" xfId="1" applyNumberFormat="1" applyFont="1" applyFill="1" applyBorder="1" applyAlignment="1" applyProtection="1">
      <alignment horizontal="center" vertical="center" wrapText="1"/>
    </xf>
    <xf numFmtId="0" fontId="15" fillId="0" borderId="11" xfId="1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7" xfId="1" applyFont="1" applyBorder="1" applyAlignment="1" applyProtection="1">
      <alignment horizontal="center" vertical="center"/>
    </xf>
    <xf numFmtId="3" fontId="15" fillId="0" borderId="3" xfId="1" applyNumberFormat="1" applyFont="1" applyBorder="1" applyAlignment="1" applyProtection="1">
      <alignment horizontal="center" vertical="center"/>
    </xf>
    <xf numFmtId="3" fontId="15" fillId="0" borderId="4" xfId="1" applyNumberFormat="1" applyFont="1" applyBorder="1" applyAlignment="1" applyProtection="1">
      <alignment horizontal="center" vertical="center"/>
    </xf>
    <xf numFmtId="3" fontId="15" fillId="0" borderId="3" xfId="1" applyNumberFormat="1" applyFont="1" applyFill="1" applyBorder="1" applyAlignment="1" applyProtection="1">
      <alignment horizontal="center" vertical="center"/>
    </xf>
    <xf numFmtId="177" fontId="16" fillId="0" borderId="0" xfId="1" applyNumberFormat="1" applyFont="1" applyBorder="1" applyAlignment="1" applyProtection="1">
      <alignment horizontal="center" vertical="center" shrinkToFit="1"/>
    </xf>
    <xf numFmtId="0" fontId="16" fillId="0" borderId="12" xfId="0" applyNumberFormat="1" applyFont="1" applyFill="1" applyBorder="1" applyAlignment="1" applyProtection="1">
      <alignment horizontal="center"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177" fontId="16" fillId="0" borderId="0" xfId="1" applyNumberFormat="1" applyFont="1" applyBorder="1" applyAlignment="1" applyProtection="1">
      <alignment horizontal="right" vertical="center" shrinkToFit="1"/>
    </xf>
    <xf numFmtId="178" fontId="16" fillId="0" borderId="0" xfId="1" applyNumberFormat="1" applyFont="1" applyFill="1" applyBorder="1" applyAlignment="1" applyProtection="1">
      <alignment horizontal="right" vertical="center" shrinkToFit="1"/>
    </xf>
    <xf numFmtId="178" fontId="16" fillId="0" borderId="0" xfId="0" applyNumberFormat="1" applyFont="1" applyFill="1" applyBorder="1" applyAlignment="1" applyProtection="1">
      <alignment horizontal="right" vertical="center" shrinkToFit="1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177" fontId="10" fillId="2" borderId="0" xfId="0" applyNumberFormat="1" applyFont="1" applyFill="1" applyBorder="1" applyAlignment="1" applyProtection="1">
      <alignment horizontal="right" vertical="center" shrinkToFit="1"/>
      <protection locked="0"/>
    </xf>
    <xf numFmtId="177" fontId="16" fillId="0" borderId="7" xfId="1" applyNumberFormat="1" applyFont="1" applyFill="1" applyBorder="1" applyAlignment="1" applyProtection="1">
      <alignment horizontal="center" vertical="center" wrapText="1" shrinkToFit="1"/>
    </xf>
    <xf numFmtId="177" fontId="16" fillId="0" borderId="2" xfId="1" applyNumberFormat="1" applyFont="1" applyFill="1" applyBorder="1" applyAlignment="1" applyProtection="1">
      <alignment horizontal="center" vertical="center" wrapText="1" shrinkToFit="1"/>
    </xf>
    <xf numFmtId="177" fontId="16" fillId="0" borderId="10" xfId="1" applyNumberFormat="1" applyFont="1" applyFill="1" applyBorder="1" applyAlignment="1" applyProtection="1">
      <alignment horizontal="center" vertical="center" wrapText="1" shrinkToFit="1"/>
    </xf>
    <xf numFmtId="3" fontId="5" fillId="0" borderId="3" xfId="0" applyNumberFormat="1" applyFont="1" applyBorder="1" applyAlignment="1" applyProtection="1">
      <alignment horizontal="center" vertical="center" wrapText="1"/>
    </xf>
    <xf numFmtId="20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wrapText="1"/>
    </xf>
    <xf numFmtId="176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77" fontId="17" fillId="3" borderId="1" xfId="1" applyNumberFormat="1" applyFont="1" applyFill="1" applyBorder="1" applyAlignment="1" applyProtection="1">
      <alignment horizontal="distributed" vertical="center" shrinkToFit="1"/>
    </xf>
    <xf numFmtId="177" fontId="1" fillId="0" borderId="0" xfId="1" quotePrefix="1" applyNumberFormat="1" applyFont="1" applyAlignment="1" applyProtection="1">
      <alignment vertical="center" wrapText="1"/>
    </xf>
    <xf numFmtId="179" fontId="6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ill="1" applyProtection="1"/>
    <xf numFmtId="20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20" fontId="12" fillId="0" borderId="0" xfId="0" applyNumberFormat="1" applyFont="1" applyFill="1" applyAlignment="1">
      <alignment vertical="center"/>
    </xf>
    <xf numFmtId="180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6" fillId="0" borderId="0" xfId="1" applyNumberFormat="1" applyFont="1" applyBorder="1" applyAlignment="1" applyProtection="1">
      <alignment horizontal="left" vertical="center" wrapText="1" shrinkToFit="1"/>
    </xf>
    <xf numFmtId="177" fontId="16" fillId="0" borderId="0" xfId="1" applyNumberFormat="1" applyFont="1" applyBorder="1" applyAlignment="1" applyProtection="1">
      <alignment horizontal="left" vertical="center" shrinkToFit="1"/>
    </xf>
    <xf numFmtId="177" fontId="16" fillId="0" borderId="0" xfId="1" applyNumberFormat="1" applyFont="1" applyAlignment="1" applyProtection="1">
      <alignment horizontal="left" vertical="center" shrinkToFit="1"/>
    </xf>
    <xf numFmtId="177" fontId="16" fillId="0" borderId="9" xfId="1" applyNumberFormat="1" applyFont="1" applyFill="1" applyBorder="1" applyAlignment="1" applyProtection="1">
      <alignment horizontal="center" vertical="center" shrinkToFit="1"/>
    </xf>
    <xf numFmtId="177" fontId="7" fillId="0" borderId="0" xfId="1" applyNumberFormat="1" applyFont="1" applyAlignment="1" applyProtection="1">
      <alignment horizontal="center" vertical="center" shrinkToFit="1"/>
    </xf>
    <xf numFmtId="177" fontId="18" fillId="0" borderId="0" xfId="1" applyNumberFormat="1" applyFont="1" applyAlignment="1" applyProtection="1">
      <alignment horizontal="center" vertical="center" shrinkToFit="1"/>
    </xf>
    <xf numFmtId="177" fontId="14" fillId="3" borderId="1" xfId="1" applyNumberFormat="1" applyFont="1" applyFill="1" applyBorder="1" applyAlignment="1" applyProtection="1">
      <alignment horizontal="center" vertical="center"/>
    </xf>
    <xf numFmtId="177" fontId="13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/>
    </xf>
    <xf numFmtId="56" fontId="5" fillId="0" borderId="6" xfId="0" applyNumberFormat="1" applyFont="1" applyBorder="1" applyAlignment="1" applyProtection="1">
      <alignment horizontal="left" vertical="center" shrinkToFit="1"/>
    </xf>
    <xf numFmtId="56" fontId="5" fillId="0" borderId="9" xfId="0" applyNumberFormat="1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177" fontId="19" fillId="0" borderId="0" xfId="1" applyNumberFormat="1" applyFont="1" applyAlignment="1" applyProtection="1">
      <alignment horizontal="left" vertical="center" wrapText="1" indent="1"/>
    </xf>
    <xf numFmtId="177" fontId="19" fillId="0" borderId="0" xfId="1" applyNumberFormat="1" applyFont="1" applyBorder="1" applyAlignment="1" applyProtection="1">
      <alignment horizontal="left" vertical="center" wrapText="1" indent="1" shrinkToFit="1"/>
    </xf>
    <xf numFmtId="177" fontId="19" fillId="0" borderId="0" xfId="1" applyNumberFormat="1" applyFont="1" applyBorder="1" applyAlignment="1" applyProtection="1">
      <alignment horizontal="left" vertical="center" indent="1" shrinkToFit="1"/>
    </xf>
  </cellXfs>
  <cellStyles count="2">
    <cellStyle name="標準" xfId="0" builtinId="0"/>
    <cellStyle name="標準 2" xfId="1"/>
  </cellStyles>
  <dxfs count="279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179" formatCode="[h]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8" formatCode="#,##0.0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theme="0" tint="-0.14996795556505021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theme="0" tint="-0.1499679555650502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numFmt numFmtId="180" formatCode="m&quot;月&quot;d&quot;日&quot;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80" formatCode="m&quot;月&quot;d&quot;日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ＭＳ 明朝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80" formatCode="m&quot;月&quot;d&quot;日&quot;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protection locked="1" hidden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fill>
        <patternFill patternType="solid">
          <fgColor indexed="64"/>
          <bgColor rgb="FFFFFFCC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numFmt numFmtId="176" formatCode="h&quot;時間&quot;mm&quot;分&quot;;@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176" formatCode="h&quot;時間&quot;mm&quot;分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sz val="10"/>
        <color rgb="FFFF0000"/>
        <name val="ＭＳ 明朝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z val="10"/>
        <name val="ＭＳ 明朝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25" formatCode="h:mm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sz val="10"/>
        <name val="ＭＳ 明朝"/>
      </font>
      <numFmt numFmtId="180" formatCode="m&quot;月&quot;d&quot;日&quot;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明朝"/>
        <scheme val="none"/>
      </font>
      <numFmt numFmtId="47" formatCode="m&quot;月&quot;d&quot;日&quot;"/>
      <fill>
        <patternFill patternType="solid">
          <fgColor indexed="64"/>
          <bgColor rgb="FFFFFFCC"/>
        </patternFill>
      </fill>
      <alignment horizontal="right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fill>
        <patternFill patternType="none">
          <fgColor indexed="64"/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明朝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ＭＳ Ｐ明朝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ＭＳ Ｐ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ＭＳ Ｐ明朝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ＭＳ Ｐ明朝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8" formatCode="#,##0.0_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ＭＳ 明朝"/>
        <scheme val="none"/>
      </font>
      <numFmt numFmtId="177" formatCode="#,##0_ 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alignment horizontal="center" vertical="center" textRotation="0" wrapText="0" indent="0" justifyLastLine="0" shrinkToFit="1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numFmt numFmtId="177" formatCode="#,##0_ 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alignment horizontal="right" vertical="center" textRotation="0" wrapText="0" indent="0" justifyLastLine="0" shrinkToFit="1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indexed="8"/>
        <name val="ＭＳ 明朝"/>
        <scheme val="none"/>
      </font>
      <numFmt numFmtId="177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テーブル スタイル 1" pivot="0" count="1">
      <tableStyleElement type="wholeTable" dxfId="278"/>
    </tableStyle>
    <tableStyle name="テーブル スタイル 2" pivot="0" count="6">
      <tableStyleElement type="wholeTable" dxfId="277"/>
      <tableStyleElement type="headerRow" dxfId="276"/>
      <tableStyleElement type="totalRow" dxfId="275"/>
      <tableStyleElement type="firstColumn" dxfId="274"/>
      <tableStyleElement type="lastColumn" dxfId="273"/>
      <tableStyleElement type="firstRowStripe" dxfId="2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899" name="Line 1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0" name="Line 3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1" name="Line 4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3" name="Line 8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4" name="Line 9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5" name="Line 10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6" name="Line 11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7" name="Line 12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8" name="Line 13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09" name="Line 14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0" name="Line 15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1" name="Line 16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2" name="Line 17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3" name="Line 18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4" name="Line 19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5" name="Line 20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6" name="Line 21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7" name="Line 22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8" name="Line 23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19" name="Line 24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0" name="Line 25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1" name="Line 26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2" name="Line 27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3" name="Line 28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4" name="Line 29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5" name="Line 30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926" name="Line 31"/>
        <xdr:cNvSpPr>
          <a:spLocks noChangeShapeType="1"/>
        </xdr:cNvSpPr>
      </xdr:nvSpPr>
      <xdr:spPr bwMode="auto">
        <a:xfrm>
          <a:off x="6469380" y="1078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>
          <a:off x="6096000" y="929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A6:F17" totalsRowCount="1" headerRowDxfId="270" dataDxfId="269" totalsRowDxfId="268" headerRowCellStyle="標準 2" dataCellStyle="標準 2">
  <autoFilter ref="A6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年月" dataDxfId="267" totalsRowDxfId="85" dataCellStyle="標準 2"/>
    <tableColumn id="6" name="総支給額_x000a_(円)_x000a_(A)" dataDxfId="266" totalsRowDxfId="84"/>
    <tableColumn id="8" name="時間単価_x000a_(円)_x000a_(B) " totalsRowFunction="custom" dataDxfId="265" totalsRowDxfId="83" dataCellStyle="標準 2">
      <calculatedColumnFormula>LOOKUP(MIN(テーブル2[総支給額
(円)
(A)]),人件費単価一覧表[円以上],人件費単価一覧表[単位：円])</calculatedColumnFormula>
      <totalsRowFormula>LOOKUP(MIN(テーブル2[総支給額
(円)
(A)]),$H$22:$H$46,$K$22:$K$46)</totalsRowFormula>
    </tableColumn>
    <tableColumn id="9" name="従事時間_x000a_(時間)_x000a_(C) " totalsRowFunction="sum" dataDxfId="264" totalsRowDxfId="82" dataCellStyle="標準 2">
      <calculatedColumnFormula>MIN(作業日報兼直接人件費個別明細表1[[#Totals],[列6]]*24,150)</calculatedColumnFormula>
    </tableColumn>
    <tableColumn id="10" name="算定額_x000a_(D)=(B)X(C)" totalsRowFunction="sum" dataDxfId="263" totalsRowDxfId="81" dataCellStyle="標準 2">
      <calculatedColumnFormula>テーブル2[[#This Row],[時間単価
(円)
(B) ]]*テーブル2[[#This Row],[従事時間
(時間)
(C) ]]</calculatedColumnFormula>
    </tableColumn>
    <tableColumn id="11" name="助成対象経費_x000a_(円)_x000a_(A)を上限_x000a_とする" totalsRowFunction="sum" dataDxfId="262" totalsRowDxfId="80" dataCellStyle="標準 2">
      <calculatedColumnFormula>+IF(テーブル2[[#This Row],[総支給額
(円)
(A)]]="",0,MIN(テーブル2[[#This Row],[総支給額
(円)
(A)]],テーブル2[[#This Row],[算定額
(D)=(B)X(C)]]))</calculatedColumnFormula>
    </tableColumn>
  </tableColumns>
  <tableStyleInfo name="テーブル スタイル 2" showFirstColumn="0" showLastColumn="0" showRowStripes="1" showColumnStripes="0"/>
</table>
</file>

<file path=xl/tables/table10.xml><?xml version="1.0" encoding="utf-8"?>
<table xmlns="http://schemas.openxmlformats.org/spreadsheetml/2006/main" id="10" name="作業日報兼直接人件費個別明細表8" displayName="作業日報兼直接人件費個別明細表8" ref="A8:H31" headerRowCount="0" totalsRowCount="1" headerRowDxfId="133" dataDxfId="131" totalsRowDxfId="130" headerRowBorderDxfId="132">
  <tableColumns count="8">
    <tableColumn id="1" name="列1" totalsRowLabel="合計" headerRowDxfId="129" dataDxfId="128" totalsRowDxfId="23"/>
    <tableColumn id="2" name="列2" headerRowDxfId="127" totalsRowDxfId="22"/>
    <tableColumn id="3" name="列3" headerRowDxfId="126" totalsRowDxfId="21"/>
    <tableColumn id="4" name="列4" headerRowDxfId="125" totalsRowDxfId="20"/>
    <tableColumn id="5" name="列5" headerRowDxfId="124" totalsRowDxfId="19"/>
    <tableColumn id="6" name="列6" totalsRowFunction="custom" headerRowDxfId="123" dataDxfId="122" totalsRowDxfId="18">
      <calculatedColumnFormula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calculatedColumnFormula>
      <totalsRowFormula>SUBTOTAL(109,作業日報兼直接人件費個別明細表8[列6])</totalsRowFormula>
    </tableColumn>
    <tableColumn id="7" name="列7" headerRowDxfId="121" dataDxfId="120" totalsRowDxfId="17"/>
    <tableColumn id="8" name="列8" headerRowDxfId="119" dataDxfId="118" totalsRowDxfId="16"/>
  </tableColumns>
  <tableStyleInfo name="テーブル スタイル 2" showFirstColumn="0" showLastColumn="0" showRowStripes="1" showColumnStripes="0"/>
</table>
</file>

<file path=xl/tables/table11.xml><?xml version="1.0" encoding="utf-8"?>
<table xmlns="http://schemas.openxmlformats.org/spreadsheetml/2006/main" id="11" name="作業日報兼直接人件費個別明細表9" displayName="作業日報兼直接人件費個別明細表9" ref="A8:H31" headerRowCount="0" totalsRowCount="1" headerRowDxfId="117" dataDxfId="115" totalsRowDxfId="114" headerRowBorderDxfId="116">
  <tableColumns count="8">
    <tableColumn id="1" name="列1" totalsRowLabel="合計" headerRowDxfId="113" dataDxfId="112" totalsRowDxfId="15"/>
    <tableColumn id="2" name="列2" headerRowDxfId="111" totalsRowDxfId="14"/>
    <tableColumn id="3" name="列3" headerRowDxfId="110" totalsRowDxfId="13"/>
    <tableColumn id="4" name="列4" headerRowDxfId="109" totalsRowDxfId="12"/>
    <tableColumn id="5" name="列5" headerRowDxfId="108" totalsRowDxfId="11"/>
    <tableColumn id="6" name="列6" totalsRowFunction="custom" headerRowDxfId="107" dataDxfId="106" totalsRowDxfId="10">
      <calculatedColumnFormula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calculatedColumnFormula>
      <totalsRowFormula>SUBTOTAL(109,作業日報兼直接人件費個別明細表9[列6])</totalsRowFormula>
    </tableColumn>
    <tableColumn id="7" name="列7" headerRowDxfId="105" dataDxfId="104" totalsRowDxfId="9"/>
    <tableColumn id="8" name="列8" headerRowDxfId="103" dataDxfId="102" totalsRowDxfId="8"/>
  </tableColumns>
  <tableStyleInfo name="テーブル スタイル 2" showFirstColumn="0" showLastColumn="0" showRowStripes="1" showColumnStripes="0"/>
</table>
</file>

<file path=xl/tables/table12.xml><?xml version="1.0" encoding="utf-8"?>
<table xmlns="http://schemas.openxmlformats.org/spreadsheetml/2006/main" id="12" name="作業日報兼直接人件費個別明細表10" displayName="作業日報兼直接人件費個別明細表10" ref="A8:H31" headerRowCount="0" totalsRowCount="1" headerRowDxfId="101" dataDxfId="99" totalsRowDxfId="98" headerRowBorderDxfId="100">
  <tableColumns count="8">
    <tableColumn id="1" name="列1" totalsRowLabel="合計" headerRowDxfId="97" dataDxfId="96" totalsRowDxfId="7"/>
    <tableColumn id="2" name="列2" headerRowDxfId="95" totalsRowDxfId="6"/>
    <tableColumn id="3" name="列3" headerRowDxfId="94" totalsRowDxfId="5"/>
    <tableColumn id="4" name="列4" headerRowDxfId="93" totalsRowDxfId="4"/>
    <tableColumn id="5" name="列5" headerRowDxfId="92" totalsRowDxfId="3"/>
    <tableColumn id="6" name="列6" totalsRowFunction="custom" headerRowDxfId="91" dataDxfId="90" totalsRowDxfId="2">
      <calculatedColumnFormula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calculatedColumnFormula>
      <totalsRowFormula>SUBTOTAL(109,作業日報兼直接人件費個別明細表10[列6])</totalsRowFormula>
    </tableColumn>
    <tableColumn id="7" name="列7" headerRowDxfId="89" dataDxfId="88" totalsRowDxfId="1"/>
    <tableColumn id="8" name="列8" headerRowDxfId="87" dataDxfId="86" totalsRowDxfId="0"/>
  </tableColumns>
  <tableStyleInfo name="テーブル スタイル 2" showFirstColumn="0" showLastColumn="0" showRowStripes="1" showColumnStripes="0"/>
</table>
</file>

<file path=xl/tables/table2.xml><?xml version="1.0" encoding="utf-8"?>
<table xmlns="http://schemas.openxmlformats.org/spreadsheetml/2006/main" id="3" name="人件費単価一覧表" displayName="人件費単価一覧表" ref="H21:K46" totalsRowShown="0" headerRowDxfId="261" dataDxfId="259" headerRowBorderDxfId="260" tableBorderDxfId="258" totalsRowBorderDxfId="257" headerRowCellStyle="標準 2">
  <autoFilter ref="H21:K46"/>
  <tableColumns count="4">
    <tableColumn id="1" name="円以上" dataDxfId="256" dataCellStyle="標準 2"/>
    <tableColumn id="2" name="～" dataDxfId="255" dataCellStyle="標準 2"/>
    <tableColumn id="3" name="円未満" dataDxfId="254" dataCellStyle="標準 2"/>
    <tableColumn id="4" name="単位：円" dataDxfId="253"/>
  </tableColumns>
  <tableStyleInfo name="テーブル スタイル 2" showFirstColumn="0" showLastColumn="0" showRowStripes="1" showColumnStripes="0"/>
</table>
</file>

<file path=xl/tables/table3.xml><?xml version="1.0" encoding="utf-8"?>
<table xmlns="http://schemas.openxmlformats.org/spreadsheetml/2006/main" id="1" name="作業日報兼直接人件費個別明細表1" displayName="作業日報兼直接人件費個別明細表1" ref="A8:H31" headerRowCount="0" totalsRowCount="1" headerRowDxfId="252" dataDxfId="250" totalsRowDxfId="249" headerRowBorderDxfId="251">
  <tableColumns count="8">
    <tableColumn id="1" name="列1" totalsRowLabel="合計" headerRowDxfId="248" dataDxfId="247" totalsRowDxfId="79"/>
    <tableColumn id="2" name="列2" headerRowDxfId="246" dataDxfId="245" totalsRowDxfId="78"/>
    <tableColumn id="3" name="列3" headerRowDxfId="244" dataDxfId="243" totalsRowDxfId="77"/>
    <tableColumn id="4" name="列4" headerRowDxfId="242" dataDxfId="241" totalsRowDxfId="76"/>
    <tableColumn id="5" name="列5" headerRowDxfId="240" dataDxfId="239" totalsRowDxfId="75"/>
    <tableColumn id="6" name="列6" totalsRowFunction="sum" headerRowDxfId="238" dataDxfId="237" totalsRowDxfId="74">
      <calculatedColumnFormula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calculatedColumnFormula>
    </tableColumn>
    <tableColumn id="7" name="列7" headerRowDxfId="236" dataDxfId="235" totalsRowDxfId="73"/>
    <tableColumn id="8" name="列8" headerRowDxfId="234" dataDxfId="233" totalsRowDxfId="72"/>
  </tableColumns>
  <tableStyleInfo name="テーブル スタイル 2" showFirstColumn="0" showLastColumn="0" showRowStripes="1" showColumnStripes="0"/>
</table>
</file>

<file path=xl/tables/table4.xml><?xml version="1.0" encoding="utf-8"?>
<table xmlns="http://schemas.openxmlformats.org/spreadsheetml/2006/main" id="4" name="作業日報兼直接人件費個別明細表2" displayName="作業日報兼直接人件費個別明細表2" ref="A8:H31" headerRowCount="0" totalsRowCount="1" headerRowDxfId="232" dataDxfId="230" totalsRowDxfId="229" headerRowBorderDxfId="231">
  <tableColumns count="8">
    <tableColumn id="1" name="列1" totalsRowLabel="合計" headerRowDxfId="228" dataDxfId="227" totalsRowDxfId="71"/>
    <tableColumn id="2" name="列2" headerRowDxfId="226" dataDxfId="225" totalsRowDxfId="70"/>
    <tableColumn id="3" name="列3" headerRowDxfId="224" totalsRowDxfId="69"/>
    <tableColumn id="4" name="列4" headerRowDxfId="223" dataDxfId="222" totalsRowDxfId="68"/>
    <tableColumn id="5" name="列5" headerRowDxfId="221" dataDxfId="220" totalsRowDxfId="67"/>
    <tableColumn id="6" name="列6" totalsRowFunction="sum" headerRowDxfId="219" dataDxfId="218" totalsRowDxfId="66">
      <calculatedColumnFormula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calculatedColumnFormula>
    </tableColumn>
    <tableColumn id="7" name="列7" headerRowDxfId="217" dataDxfId="216" totalsRowDxfId="65"/>
    <tableColumn id="8" name="列8" headerRowDxfId="215" dataDxfId="214" totalsRowDxfId="64"/>
  </tableColumns>
  <tableStyleInfo name="テーブル スタイル 2" showFirstColumn="0" showLastColumn="0" showRowStripes="1" showColumnStripes="0"/>
</table>
</file>

<file path=xl/tables/table5.xml><?xml version="1.0" encoding="utf-8"?>
<table xmlns="http://schemas.openxmlformats.org/spreadsheetml/2006/main" id="5" name="作業日報兼直接人件費個別明細表3" displayName="作業日報兼直接人件費個別明細表3" ref="A8:H31" headerRowCount="0" totalsRowCount="1" headerRowDxfId="213" dataDxfId="211" totalsRowDxfId="210" headerRowBorderDxfId="212">
  <tableColumns count="8">
    <tableColumn id="1" name="列1" totalsRowLabel="合計" headerRowDxfId="209" dataDxfId="208" totalsRowDxfId="63"/>
    <tableColumn id="2" name="列2" headerRowDxfId="207" totalsRowDxfId="62"/>
    <tableColumn id="3" name="列3" headerRowDxfId="206" totalsRowDxfId="61"/>
    <tableColumn id="4" name="列4" headerRowDxfId="205" totalsRowDxfId="60"/>
    <tableColumn id="5" name="列5" headerRowDxfId="204" totalsRowDxfId="59"/>
    <tableColumn id="6" name="列6" totalsRowFunction="custom" headerRowDxfId="203" dataDxfId="202" totalsRowDxfId="58">
      <calculatedColumnFormula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calculatedColumnFormula>
      <totalsRowFormula>SUBTOTAL(109,作業日報兼直接人件費個別明細表3[列6])</totalsRowFormula>
    </tableColumn>
    <tableColumn id="7" name="列7" headerRowDxfId="201" dataDxfId="200" totalsRowDxfId="57"/>
    <tableColumn id="8" name="列8" headerRowDxfId="199" dataDxfId="198" totalsRowDxfId="56"/>
  </tableColumns>
  <tableStyleInfo name="テーブル スタイル 2" showFirstColumn="0" showLastColumn="0" showRowStripes="1" showColumnStripes="0"/>
</table>
</file>

<file path=xl/tables/table6.xml><?xml version="1.0" encoding="utf-8"?>
<table xmlns="http://schemas.openxmlformats.org/spreadsheetml/2006/main" id="6" name="作業日報兼直接人件費個別明細表4" displayName="作業日報兼直接人件費個別明細表4" ref="A8:H31" headerRowCount="0" totalsRowCount="1" headerRowDxfId="197" dataDxfId="195" totalsRowDxfId="194" headerRowBorderDxfId="196">
  <tableColumns count="8">
    <tableColumn id="1" name="列1" totalsRowLabel="合計" headerRowDxfId="193" dataDxfId="192" totalsRowDxfId="55"/>
    <tableColumn id="2" name="列2" headerRowDxfId="191" totalsRowDxfId="54"/>
    <tableColumn id="3" name="列3" headerRowDxfId="190" totalsRowDxfId="53"/>
    <tableColumn id="4" name="列4" headerRowDxfId="189" totalsRowDxfId="52"/>
    <tableColumn id="5" name="列5" headerRowDxfId="188" totalsRowDxfId="51"/>
    <tableColumn id="6" name="列6" totalsRowFunction="custom" headerRowDxfId="187" dataDxfId="186" totalsRowDxfId="50">
      <calculatedColumnFormula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calculatedColumnFormula>
      <totalsRowFormula>SUBTOTAL(109,作業日報兼直接人件費個別明細表4[列6])</totalsRowFormula>
    </tableColumn>
    <tableColumn id="7" name="列7" headerRowDxfId="185" dataDxfId="184" totalsRowDxfId="49"/>
    <tableColumn id="8" name="列8" headerRowDxfId="183" dataDxfId="182" totalsRowDxfId="48"/>
  </tableColumns>
  <tableStyleInfo name="テーブル スタイル 2" showFirstColumn="0" showLastColumn="0" showRowStripes="1" showColumnStripes="0"/>
</table>
</file>

<file path=xl/tables/table7.xml><?xml version="1.0" encoding="utf-8"?>
<table xmlns="http://schemas.openxmlformats.org/spreadsheetml/2006/main" id="7" name="作業日報兼直接人件費個別明細表5" displayName="作業日報兼直接人件費個別明細表5" ref="A8:H31" headerRowCount="0" totalsRowCount="1" headerRowDxfId="181" dataDxfId="179" totalsRowDxfId="178" headerRowBorderDxfId="180">
  <tableColumns count="8">
    <tableColumn id="1" name="列1" totalsRowLabel="合計" headerRowDxfId="177" dataDxfId="176" totalsRowDxfId="47"/>
    <tableColumn id="2" name="列2" headerRowDxfId="175" totalsRowDxfId="46"/>
    <tableColumn id="3" name="列3" headerRowDxfId="174" totalsRowDxfId="45"/>
    <tableColumn id="4" name="列4" headerRowDxfId="173" totalsRowDxfId="44"/>
    <tableColumn id="5" name="列5" headerRowDxfId="172" totalsRowDxfId="43"/>
    <tableColumn id="6" name="列6" totalsRowFunction="custom" headerRowDxfId="171" dataDxfId="170" totalsRowDxfId="42">
      <calculatedColumnFormula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calculatedColumnFormula>
      <totalsRowFormula>SUBTOTAL(109,作業日報兼直接人件費個別明細表5[列6])</totalsRowFormula>
    </tableColumn>
    <tableColumn id="7" name="列7" headerRowDxfId="169" dataDxfId="168" totalsRowDxfId="41"/>
    <tableColumn id="8" name="列8" headerRowDxfId="167" dataDxfId="166" totalsRowDxfId="40"/>
  </tableColumns>
  <tableStyleInfo name="テーブル スタイル 2" showFirstColumn="0" showLastColumn="0" showRowStripes="1" showColumnStripes="0"/>
</table>
</file>

<file path=xl/tables/table8.xml><?xml version="1.0" encoding="utf-8"?>
<table xmlns="http://schemas.openxmlformats.org/spreadsheetml/2006/main" id="8" name="作業日報兼直接人件費個別明細表6" displayName="作業日報兼直接人件費個別明細表6" ref="A8:H31" headerRowCount="0" totalsRowCount="1" headerRowDxfId="165" dataDxfId="163" totalsRowDxfId="162" headerRowBorderDxfId="164">
  <tableColumns count="8">
    <tableColumn id="1" name="列1" totalsRowLabel="合計" headerRowDxfId="161" dataDxfId="160" totalsRowDxfId="39"/>
    <tableColumn id="2" name="列2" headerRowDxfId="159" totalsRowDxfId="38"/>
    <tableColumn id="3" name="列3" headerRowDxfId="158" totalsRowDxfId="37"/>
    <tableColumn id="4" name="列4" headerRowDxfId="157" totalsRowDxfId="36"/>
    <tableColumn id="5" name="列5" headerRowDxfId="156" totalsRowDxfId="35"/>
    <tableColumn id="6" name="列6" totalsRowFunction="custom" headerRowDxfId="155" dataDxfId="154" totalsRowDxfId="34">
      <calculatedColumnFormula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calculatedColumnFormula>
      <totalsRowFormula>SUBTOTAL(109,作業日報兼直接人件費個別明細表6[列6])</totalsRowFormula>
    </tableColumn>
    <tableColumn id="7" name="列7" headerRowDxfId="153" dataDxfId="152" totalsRowDxfId="33"/>
    <tableColumn id="8" name="列8" headerRowDxfId="151" dataDxfId="150" totalsRowDxfId="32"/>
  </tableColumns>
  <tableStyleInfo name="テーブル スタイル 2" showFirstColumn="0" showLastColumn="0" showRowStripes="1" showColumnStripes="0"/>
</table>
</file>

<file path=xl/tables/table9.xml><?xml version="1.0" encoding="utf-8"?>
<table xmlns="http://schemas.openxmlformats.org/spreadsheetml/2006/main" id="9" name="作業日報兼直接人件費個別明細表7" displayName="作業日報兼直接人件費個別明細表7" ref="A8:H31" headerRowCount="0" totalsRowCount="1" headerRowDxfId="149" dataDxfId="147" totalsRowDxfId="146" headerRowBorderDxfId="148">
  <tableColumns count="8">
    <tableColumn id="1" name="列1" totalsRowLabel="合計" headerRowDxfId="145" dataDxfId="144" totalsRowDxfId="31"/>
    <tableColumn id="2" name="列2" headerRowDxfId="143" totalsRowDxfId="30"/>
    <tableColumn id="3" name="列3" headerRowDxfId="142" totalsRowDxfId="29"/>
    <tableColumn id="4" name="列4" headerRowDxfId="141" totalsRowDxfId="28"/>
    <tableColumn id="5" name="列5" headerRowDxfId="140" totalsRowDxfId="27"/>
    <tableColumn id="6" name="列6" totalsRowFunction="custom" headerRowDxfId="139" dataDxfId="138" totalsRowDxfId="26">
      <calculatedColumnFormula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calculatedColumnFormula>
      <totalsRowFormula>SUBTOTAL(109,作業日報兼直接人件費個別明細表7[列6])</totalsRowFormula>
    </tableColumn>
    <tableColumn id="7" name="列7" headerRowDxfId="137" dataDxfId="136" totalsRowDxfId="25"/>
    <tableColumn id="8" name="列8" headerRowDxfId="135" dataDxfId="134" totalsRowDxfId="24"/>
  </tableColumns>
  <tableStyleInfo name="テーブル スタイル 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0.xml"/><Relationship Id="rId4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1.xml"/><Relationship Id="rId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9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ECFF"/>
  </sheetPr>
  <dimension ref="A1:K46"/>
  <sheetViews>
    <sheetView tabSelected="1" zoomScaleNormal="100" zoomScaleSheetLayoutView="100" workbookViewId="0">
      <selection activeCell="B4" sqref="B4:F4"/>
    </sheetView>
  </sheetViews>
  <sheetFormatPr defaultColWidth="9" defaultRowHeight="20.100000000000001" customHeight="1" x14ac:dyDescent="0.15"/>
  <cols>
    <col min="1" max="1" width="11.125" style="3" customWidth="1"/>
    <col min="2" max="6" width="16.625" style="3" customWidth="1"/>
    <col min="7" max="7" width="9" style="1"/>
    <col min="8" max="8" width="9" style="1" hidden="1" customWidth="1"/>
    <col min="9" max="9" width="9.5" style="1" hidden="1" customWidth="1"/>
    <col min="10" max="10" width="9" style="1" hidden="1" customWidth="1"/>
    <col min="11" max="11" width="9.75" style="1" hidden="1" customWidth="1"/>
    <col min="12" max="12" width="9" style="1" customWidth="1"/>
    <col min="13" max="16384" width="9" style="1"/>
  </cols>
  <sheetData>
    <row r="1" spans="1:8" ht="18" customHeight="1" x14ac:dyDescent="0.15">
      <c r="A1" s="71" t="s">
        <v>25</v>
      </c>
      <c r="B1" s="71"/>
      <c r="C1" s="71"/>
      <c r="D1" s="71"/>
      <c r="E1" s="71"/>
      <c r="F1" s="71"/>
    </row>
    <row r="2" spans="1:8" ht="24" customHeight="1" x14ac:dyDescent="0.15">
      <c r="A2" s="73" t="s">
        <v>24</v>
      </c>
      <c r="B2" s="74"/>
      <c r="C2" s="74"/>
      <c r="D2" s="74"/>
      <c r="E2" s="74"/>
      <c r="F2" s="74"/>
    </row>
    <row r="3" spans="1:8" ht="18" customHeight="1" x14ac:dyDescent="0.15">
      <c r="A3" s="72" t="str">
        <f ca="1">"報告期間："&amp;A7&amp;"～"&amp;A16&amp;"まで"</f>
        <v>報告期間：令和6年2月～令和6年11月まで</v>
      </c>
      <c r="B3" s="72"/>
      <c r="C3" s="72"/>
      <c r="D3" s="72"/>
      <c r="E3" s="72"/>
      <c r="F3" s="72"/>
    </row>
    <row r="4" spans="1:8" ht="24" customHeight="1" x14ac:dyDescent="0.15">
      <c r="A4" s="61" t="s">
        <v>15</v>
      </c>
      <c r="B4" s="76"/>
      <c r="C4" s="76"/>
      <c r="D4" s="76"/>
      <c r="E4" s="76"/>
      <c r="F4" s="76"/>
    </row>
    <row r="5" spans="1:8" ht="24" customHeight="1" x14ac:dyDescent="0.15">
      <c r="A5" s="61" t="s">
        <v>9</v>
      </c>
      <c r="B5" s="76"/>
      <c r="C5" s="76"/>
      <c r="D5" s="76"/>
      <c r="E5" s="76"/>
      <c r="F5" s="76"/>
    </row>
    <row r="6" spans="1:8" s="2" customFormat="1" ht="60" customHeight="1" x14ac:dyDescent="0.15">
      <c r="A6" s="44" t="s">
        <v>23</v>
      </c>
      <c r="B6" s="45" t="s">
        <v>19</v>
      </c>
      <c r="C6" s="44" t="s">
        <v>20</v>
      </c>
      <c r="D6" s="45" t="s">
        <v>21</v>
      </c>
      <c r="E6" s="46" t="s">
        <v>22</v>
      </c>
      <c r="F6" s="45" t="s">
        <v>26</v>
      </c>
    </row>
    <row r="7" spans="1:8" s="2" customFormat="1" ht="36" customHeight="1" x14ac:dyDescent="0.15">
      <c r="A7" s="36" t="str">
        <f ca="1">SUBSTITUTE(SUBSTITUTE(SUBSTITUTE(ASC('R6年2月'!$B$3),"R","令和"),"令和1","令和元"),"H","平成")</f>
        <v>令和6年2月</v>
      </c>
      <c r="B7" s="43"/>
      <c r="C7" s="39">
        <f>LOOKUP(MIN(テーブル2[総支給額
(円)
(A)]),人件費単価一覧表[円以上],人件費単価一覧表[単位：円])</f>
        <v>0</v>
      </c>
      <c r="D7" s="40">
        <f>MIN(作業日報兼直接人件費個別明細表1[[#Totals],[列6]]*24,150)</f>
        <v>0</v>
      </c>
      <c r="E7" s="39">
        <f>テーブル2[[#This Row],[時間単価
(円)
(B) ]]*テーブル2[[#This Row],[従事時間
(時間)
(C) ]]</f>
        <v>0</v>
      </c>
      <c r="F7" s="39">
        <f>+IF(テーブル2[[#This Row],[総支給額
(円)
(A)]]="",0,MIN(テーブル2[[#This Row],[総支給額
(円)
(A)]],テーブル2[[#This Row],[算定額
(D)=(B)X(C)]]))</f>
        <v>0</v>
      </c>
    </row>
    <row r="8" spans="1:8" s="2" customFormat="1" ht="36" customHeight="1" x14ac:dyDescent="0.15">
      <c r="A8" s="36" t="str">
        <f ca="1">SUBSTITUTE(SUBSTITUTE(SUBSTITUTE(ASC('R6年3月'!$B$3),"R","令和"),"令和1","令和元"),"H","平成")</f>
        <v>令和6年3月</v>
      </c>
      <c r="B8" s="43"/>
      <c r="C8" s="39">
        <f>LOOKUP(MIN(テーブル2[総支給額
(円)
(A)]),人件費単価一覧表[円以上],人件費単価一覧表[単位：円])</f>
        <v>0</v>
      </c>
      <c r="D8" s="40">
        <f>MIN(作業日報兼直接人件費個別明細表2[[#Totals],[列6]]*24,150)</f>
        <v>0</v>
      </c>
      <c r="E8" s="39">
        <f>テーブル2[[#This Row],[時間単価
(円)
(B) ]]*テーブル2[[#This Row],[従事時間
(時間)
(C) ]]</f>
        <v>0</v>
      </c>
      <c r="F8" s="39">
        <f>+IF(テーブル2[[#This Row],[総支給額
(円)
(A)]]="",0,MIN(テーブル2[[#This Row],[総支給額
(円)
(A)]],テーブル2[[#This Row],[算定額
(D)=(B)X(C)]]))</f>
        <v>0</v>
      </c>
      <c r="H8" s="62"/>
    </row>
    <row r="9" spans="1:8" s="2" customFormat="1" ht="36" customHeight="1" x14ac:dyDescent="0.15">
      <c r="A9" s="36" t="str">
        <f ca="1">SUBSTITUTE(SUBSTITUTE(SUBSTITUTE(ASC('R6年4月'!$B$3),"R","令和"),"令和1","令和元"),"H","平成")</f>
        <v>令和6年4月</v>
      </c>
      <c r="B9" s="43"/>
      <c r="C9" s="39">
        <f>LOOKUP(MIN(テーブル2[総支給額
(円)
(A)]),人件費単価一覧表[円以上],人件費単価一覧表[単位：円])</f>
        <v>0</v>
      </c>
      <c r="D9" s="40">
        <f>MIN(作業日報兼直接人件費個別明細表3[[#Totals],[列6]]*24,150)</f>
        <v>0</v>
      </c>
      <c r="E9" s="39">
        <f>テーブル2[[#This Row],[時間単価
(円)
(B) ]]*テーブル2[[#This Row],[従事時間
(時間)
(C) ]]</f>
        <v>0</v>
      </c>
      <c r="F9" s="39">
        <f>+IF(テーブル2[[#This Row],[総支給額
(円)
(A)]]="",0,MIN(テーブル2[[#This Row],[総支給額
(円)
(A)]],テーブル2[[#This Row],[算定額
(D)=(B)X(C)]]))</f>
        <v>0</v>
      </c>
    </row>
    <row r="10" spans="1:8" s="2" customFormat="1" ht="36" customHeight="1" x14ac:dyDescent="0.15">
      <c r="A10" s="36" t="str">
        <f ca="1">SUBSTITUTE(SUBSTITUTE(SUBSTITUTE(ASC('R6年5月'!$B$3),"R","令和"),"令和1","令和元"),"H","平成")</f>
        <v>令和6年5月</v>
      </c>
      <c r="B10" s="43"/>
      <c r="C10" s="39">
        <f>LOOKUP(MIN(テーブル2[総支給額
(円)
(A)]),人件費単価一覧表[円以上],人件費単価一覧表[単位：円])</f>
        <v>0</v>
      </c>
      <c r="D10" s="40">
        <f>MIN(作業日報兼直接人件費個別明細表4[[#Totals],[列6]]*24,150)</f>
        <v>0</v>
      </c>
      <c r="E10" s="39">
        <f>テーブル2[[#This Row],[時間単価
(円)
(B) ]]*テーブル2[[#This Row],[従事時間
(時間)
(C) ]]</f>
        <v>0</v>
      </c>
      <c r="F10" s="39">
        <f>+IF(テーブル2[[#This Row],[総支給額
(円)
(A)]]="",0,MIN(テーブル2[[#This Row],[総支給額
(円)
(A)]],テーブル2[[#This Row],[算定額
(D)=(B)X(C)]]))</f>
        <v>0</v>
      </c>
    </row>
    <row r="11" spans="1:8" s="2" customFormat="1" ht="36" customHeight="1" x14ac:dyDescent="0.15">
      <c r="A11" s="36" t="str">
        <f ca="1">SUBSTITUTE(SUBSTITUTE(SUBSTITUTE(ASC('R6年6月'!$B$3),"R","令和"),"令和1","令和元"),"H","平成")</f>
        <v>令和6年6月</v>
      </c>
      <c r="B11" s="43"/>
      <c r="C11" s="39">
        <f>LOOKUP(MIN(テーブル2[総支給額
(円)
(A)]),人件費単価一覧表[円以上],人件費単価一覧表[単位：円])</f>
        <v>0</v>
      </c>
      <c r="D11" s="40">
        <f>MIN(作業日報兼直接人件費個別明細表5[[#Totals],[列6]]*24,150)</f>
        <v>0</v>
      </c>
      <c r="E11" s="39">
        <f>テーブル2[[#This Row],[時間単価
(円)
(B) ]]*テーブル2[[#This Row],[従事時間
(時間)
(C) ]]</f>
        <v>0</v>
      </c>
      <c r="F11" s="39">
        <f>+IF(テーブル2[[#This Row],[総支給額
(円)
(A)]]="",0,MIN(テーブル2[[#This Row],[総支給額
(円)
(A)]],テーブル2[[#This Row],[算定額
(D)=(B)X(C)]]))</f>
        <v>0</v>
      </c>
    </row>
    <row r="12" spans="1:8" s="2" customFormat="1" ht="36" customHeight="1" x14ac:dyDescent="0.15">
      <c r="A12" s="36" t="str">
        <f ca="1">SUBSTITUTE(SUBSTITUTE(SUBSTITUTE(ASC('R6年7月'!$B$3),"R","令和"),"令和1","令和元"),"H","平成")</f>
        <v>令和6年7月</v>
      </c>
      <c r="B12" s="43"/>
      <c r="C12" s="39">
        <f>LOOKUP(MIN(テーブル2[総支給額
(円)
(A)]),人件費単価一覧表[円以上],人件費単価一覧表[単位：円])</f>
        <v>0</v>
      </c>
      <c r="D12" s="40">
        <f>MIN(作業日報兼直接人件費個別明細表6[[#Totals],[列6]]*24,150)</f>
        <v>0</v>
      </c>
      <c r="E12" s="39">
        <f>テーブル2[[#This Row],[時間単価
(円)
(B) ]]*テーブル2[[#This Row],[従事時間
(時間)
(C) ]]</f>
        <v>0</v>
      </c>
      <c r="F12" s="39">
        <f>+IF(テーブル2[[#This Row],[総支給額
(円)
(A)]]="",0,MIN(テーブル2[[#This Row],[総支給額
(円)
(A)]],テーブル2[[#This Row],[算定額
(D)=(B)X(C)]]))</f>
        <v>0</v>
      </c>
    </row>
    <row r="13" spans="1:8" s="2" customFormat="1" ht="36" customHeight="1" x14ac:dyDescent="0.15">
      <c r="A13" s="36" t="str">
        <f ca="1">SUBSTITUTE(SUBSTITUTE(SUBSTITUTE(ASC('R6年8月'!$B$3),"R","令和"),"令和1","令和元"),"H","平成")</f>
        <v>令和6年8月</v>
      </c>
      <c r="B13" s="43"/>
      <c r="C13" s="39">
        <f>LOOKUP(MIN(テーブル2[総支給額
(円)
(A)]),人件費単価一覧表[円以上],人件費単価一覧表[単位：円])</f>
        <v>0</v>
      </c>
      <c r="D13" s="40">
        <f>MIN(作業日報兼直接人件費個別明細表7[[#Totals],[列6]]*24,150)</f>
        <v>0</v>
      </c>
      <c r="E13" s="39">
        <f>テーブル2[[#This Row],[時間単価
(円)
(B) ]]*テーブル2[[#This Row],[従事時間
(時間)
(C) ]]</f>
        <v>0</v>
      </c>
      <c r="F13" s="39">
        <f>+IF(テーブル2[[#This Row],[総支給額
(円)
(A)]]="",0,MIN(テーブル2[[#This Row],[総支給額
(円)
(A)]],テーブル2[[#This Row],[算定額
(D)=(B)X(C)]]))</f>
        <v>0</v>
      </c>
    </row>
    <row r="14" spans="1:8" s="2" customFormat="1" ht="36" customHeight="1" x14ac:dyDescent="0.15">
      <c r="A14" s="36" t="str">
        <f ca="1">SUBSTITUTE(SUBSTITUTE(SUBSTITUTE(ASC('R6年9月'!$B$3),"R","令和"),"令和1","令和元"),"H","平成")</f>
        <v>令和6年9月</v>
      </c>
      <c r="B14" s="43"/>
      <c r="C14" s="39">
        <f>LOOKUP(MIN(テーブル2[総支給額
(円)
(A)]),人件費単価一覧表[円以上],人件費単価一覧表[単位：円])</f>
        <v>0</v>
      </c>
      <c r="D14" s="40">
        <f>MIN(作業日報兼直接人件費個別明細表8[[#Totals],[列6]]*24,150)</f>
        <v>0</v>
      </c>
      <c r="E14" s="39">
        <f>テーブル2[[#This Row],[時間単価
(円)
(B) ]]*テーブル2[[#This Row],[従事時間
(時間)
(C) ]]</f>
        <v>0</v>
      </c>
      <c r="F14" s="39">
        <f>+IF(テーブル2[[#This Row],[総支給額
(円)
(A)]]="",0,MIN(テーブル2[[#This Row],[総支給額
(円)
(A)]],テーブル2[[#This Row],[算定額
(D)=(B)X(C)]]))</f>
        <v>0</v>
      </c>
    </row>
    <row r="15" spans="1:8" s="2" customFormat="1" ht="36" customHeight="1" x14ac:dyDescent="0.15">
      <c r="A15" s="36" t="str">
        <f ca="1">SUBSTITUTE(SUBSTITUTE(SUBSTITUTE(ASC('R6年10月'!$B$3),"R","令和"),"令和1","令和元"),"H","平成")</f>
        <v>令和6年10月</v>
      </c>
      <c r="B15" s="43"/>
      <c r="C15" s="39">
        <f>LOOKUP(MIN(テーブル2[総支給額
(円)
(A)]),人件費単価一覧表[円以上],人件費単価一覧表[単位：円])</f>
        <v>0</v>
      </c>
      <c r="D15" s="40">
        <f>MIN(作業日報兼直接人件費個別明細表9[[#Totals],[列6]]*24,150)</f>
        <v>0</v>
      </c>
      <c r="E15" s="39">
        <f>テーブル2[[#This Row],[時間単価
(円)
(B) ]]*テーブル2[[#This Row],[従事時間
(時間)
(C) ]]</f>
        <v>0</v>
      </c>
      <c r="F15" s="39">
        <f>+IF(テーブル2[[#This Row],[総支給額
(円)
(A)]]="",0,MIN(テーブル2[[#This Row],[総支給額
(円)
(A)]],テーブル2[[#This Row],[算定額
(D)=(B)X(C)]]))</f>
        <v>0</v>
      </c>
    </row>
    <row r="16" spans="1:8" s="2" customFormat="1" ht="36" customHeight="1" x14ac:dyDescent="0.15">
      <c r="A16" s="36" t="str">
        <f ca="1">SUBSTITUTE(SUBSTITUTE(SUBSTITUTE(ASC('R6年11月'!$B$3),"R","令和"),"令和1","令和元"),"H","平成")</f>
        <v>令和6年11月</v>
      </c>
      <c r="B16" s="43"/>
      <c r="C16" s="39">
        <f>LOOKUP(MIN(テーブル2[総支給額
(円)
(A)]),人件費単価一覧表[円以上],人件費単価一覧表[単位：円])</f>
        <v>0</v>
      </c>
      <c r="D16" s="40">
        <f>MIN(作業日報兼直接人件費個別明細表10[[#Totals],[列6]]*24,150)</f>
        <v>0</v>
      </c>
      <c r="E16" s="39">
        <f>テーブル2[[#This Row],[時間単価
(円)
(B) ]]*テーブル2[[#This Row],[従事時間
(時間)
(C) ]]</f>
        <v>0</v>
      </c>
      <c r="F16" s="39">
        <f>+IF(テーブル2[[#This Row],[総支給額
(円)
(A)]]="",0,MIN(テーブル2[[#This Row],[総支給額
(円)
(A)]],テーブル2[[#This Row],[算定額
(D)=(B)X(C)]]))</f>
        <v>0</v>
      </c>
    </row>
    <row r="17" spans="1:11" ht="36" customHeight="1" x14ac:dyDescent="0.15">
      <c r="A17" s="37"/>
      <c r="B17" s="38"/>
      <c r="C17" s="42">
        <f>LOOKUP(MIN(テーブル2[総支給額
(円)
(A)]),$H$22:$H$46,$K$22:$K$46)</f>
        <v>0</v>
      </c>
      <c r="D17" s="41">
        <f>SUBTOTAL(109,テーブル2[従事時間
(時間)
(C) ])</f>
        <v>0</v>
      </c>
      <c r="E17" s="42">
        <f>SUBTOTAL(109,テーブル2[算定額
(D)=(B)X(C)])</f>
        <v>0</v>
      </c>
      <c r="F17" s="42">
        <f>SUBTOTAL(109,テーブル2[助成対象経費
(円)
(A)を上限
とする])</f>
        <v>0</v>
      </c>
    </row>
    <row r="18" spans="1:11" ht="24" customHeight="1" x14ac:dyDescent="0.15">
      <c r="A18" s="69" t="s">
        <v>29</v>
      </c>
      <c r="B18" s="70"/>
      <c r="C18" s="70"/>
      <c r="D18" s="70"/>
      <c r="E18" s="70"/>
      <c r="F18" s="70"/>
    </row>
    <row r="19" spans="1:11" ht="21" customHeight="1" x14ac:dyDescent="0.15">
      <c r="A19" s="85" t="s">
        <v>31</v>
      </c>
      <c r="B19" s="85"/>
      <c r="C19" s="85"/>
      <c r="D19" s="85"/>
      <c r="E19" s="85"/>
      <c r="F19" s="85"/>
    </row>
    <row r="20" spans="1:11" ht="21" customHeight="1" x14ac:dyDescent="0.15">
      <c r="A20" s="86" t="s">
        <v>32</v>
      </c>
      <c r="B20" s="87"/>
      <c r="C20" s="87"/>
      <c r="D20" s="87"/>
      <c r="E20" s="87"/>
      <c r="F20" s="87"/>
      <c r="H20" s="75" t="s">
        <v>2</v>
      </c>
      <c r="I20" s="75"/>
      <c r="J20" s="75"/>
      <c r="K20" s="26" t="s">
        <v>3</v>
      </c>
    </row>
    <row r="21" spans="1:11" ht="30" customHeight="1" x14ac:dyDescent="0.15">
      <c r="A21" s="86" t="s">
        <v>36</v>
      </c>
      <c r="B21" s="87"/>
      <c r="C21" s="87"/>
      <c r="D21" s="87"/>
      <c r="E21" s="87"/>
      <c r="F21" s="87"/>
      <c r="H21" s="27" t="s">
        <v>4</v>
      </c>
      <c r="I21" s="28" t="s">
        <v>0</v>
      </c>
      <c r="J21" s="28" t="s">
        <v>5</v>
      </c>
      <c r="K21" s="29" t="s">
        <v>6</v>
      </c>
    </row>
    <row r="22" spans="1:11" ht="21" customHeight="1" x14ac:dyDescent="0.15">
      <c r="A22" s="86" t="s">
        <v>33</v>
      </c>
      <c r="B22" s="87"/>
      <c r="C22" s="87"/>
      <c r="D22" s="87"/>
      <c r="E22" s="87"/>
      <c r="F22" s="87"/>
      <c r="H22" s="30">
        <v>0</v>
      </c>
      <c r="I22" s="31" t="s">
        <v>7</v>
      </c>
      <c r="J22" s="31">
        <v>0</v>
      </c>
      <c r="K22" s="32">
        <v>0</v>
      </c>
    </row>
    <row r="23" spans="1:11" ht="21" customHeight="1" x14ac:dyDescent="0.15">
      <c r="A23" s="86" t="s">
        <v>35</v>
      </c>
      <c r="B23" s="87"/>
      <c r="C23" s="87"/>
      <c r="D23" s="87"/>
      <c r="E23" s="87"/>
      <c r="F23" s="87"/>
      <c r="H23" s="30">
        <v>1</v>
      </c>
      <c r="I23" s="31" t="s">
        <v>7</v>
      </c>
      <c r="J23" s="33">
        <v>146000</v>
      </c>
      <c r="K23" s="47">
        <v>1160</v>
      </c>
    </row>
    <row r="24" spans="1:11" ht="24" customHeight="1" x14ac:dyDescent="0.15">
      <c r="A24" s="69" t="s">
        <v>34</v>
      </c>
      <c r="B24" s="70"/>
      <c r="C24" s="70"/>
      <c r="D24" s="70"/>
      <c r="E24" s="70"/>
      <c r="F24" s="70"/>
      <c r="H24" s="34">
        <v>146000</v>
      </c>
      <c r="I24" s="31" t="s">
        <v>7</v>
      </c>
      <c r="J24" s="33">
        <v>155000</v>
      </c>
      <c r="K24" s="47">
        <v>1220</v>
      </c>
    </row>
    <row r="25" spans="1:11" ht="24" customHeight="1" x14ac:dyDescent="0.15">
      <c r="H25" s="34">
        <v>155000</v>
      </c>
      <c r="I25" s="31" t="s">
        <v>7</v>
      </c>
      <c r="J25" s="33">
        <v>165000</v>
      </c>
      <c r="K25" s="47">
        <v>1310</v>
      </c>
    </row>
    <row r="26" spans="1:11" ht="24" customHeight="1" x14ac:dyDescent="0.15">
      <c r="H26" s="34">
        <v>165000</v>
      </c>
      <c r="I26" s="31" t="s">
        <v>7</v>
      </c>
      <c r="J26" s="33">
        <v>175000</v>
      </c>
      <c r="K26" s="47">
        <v>1390</v>
      </c>
    </row>
    <row r="27" spans="1:11" ht="24" customHeight="1" x14ac:dyDescent="0.15">
      <c r="H27" s="34">
        <v>175000</v>
      </c>
      <c r="I27" s="31" t="s">
        <v>7</v>
      </c>
      <c r="J27" s="33">
        <v>185000</v>
      </c>
      <c r="K27" s="47">
        <v>1470</v>
      </c>
    </row>
    <row r="28" spans="1:11" ht="24" customHeight="1" x14ac:dyDescent="0.15">
      <c r="H28" s="34">
        <v>185000</v>
      </c>
      <c r="I28" s="31" t="s">
        <v>7</v>
      </c>
      <c r="J28" s="33">
        <v>195000</v>
      </c>
      <c r="K28" s="47">
        <v>1550</v>
      </c>
    </row>
    <row r="29" spans="1:11" ht="24" customHeight="1" x14ac:dyDescent="0.15">
      <c r="H29" s="34">
        <v>195000</v>
      </c>
      <c r="I29" s="31" t="s">
        <v>7</v>
      </c>
      <c r="J29" s="33">
        <v>210000</v>
      </c>
      <c r="K29" s="47">
        <v>1630</v>
      </c>
    </row>
    <row r="30" spans="1:11" ht="24" customHeight="1" x14ac:dyDescent="0.15">
      <c r="H30" s="34">
        <v>210000</v>
      </c>
      <c r="I30" s="31" t="s">
        <v>7</v>
      </c>
      <c r="J30" s="33">
        <v>230000</v>
      </c>
      <c r="K30" s="47">
        <v>1800</v>
      </c>
    </row>
    <row r="31" spans="1:11" ht="24" customHeight="1" x14ac:dyDescent="0.15">
      <c r="H31" s="34">
        <v>230000</v>
      </c>
      <c r="I31" s="31" t="s">
        <v>7</v>
      </c>
      <c r="J31" s="33">
        <v>250000</v>
      </c>
      <c r="K31" s="47">
        <v>1960</v>
      </c>
    </row>
    <row r="32" spans="1:11" ht="24" customHeight="1" x14ac:dyDescent="0.15">
      <c r="H32" s="34">
        <v>250000</v>
      </c>
      <c r="I32" s="31" t="s">
        <v>7</v>
      </c>
      <c r="J32" s="33">
        <v>270000</v>
      </c>
      <c r="K32" s="47">
        <v>2130</v>
      </c>
    </row>
    <row r="33" spans="8:11" ht="24" customHeight="1" x14ac:dyDescent="0.15">
      <c r="H33" s="34">
        <v>270000</v>
      </c>
      <c r="I33" s="31" t="s">
        <v>7</v>
      </c>
      <c r="J33" s="33">
        <v>290000</v>
      </c>
      <c r="K33" s="47">
        <v>2290</v>
      </c>
    </row>
    <row r="34" spans="8:11" ht="24" customHeight="1" x14ac:dyDescent="0.15">
      <c r="H34" s="34">
        <v>290000</v>
      </c>
      <c r="I34" s="31" t="s">
        <v>7</v>
      </c>
      <c r="J34" s="33">
        <v>310000</v>
      </c>
      <c r="K34" s="47">
        <v>2450</v>
      </c>
    </row>
    <row r="35" spans="8:11" ht="24" customHeight="1" x14ac:dyDescent="0.15">
      <c r="H35" s="34">
        <v>310000</v>
      </c>
      <c r="I35" s="31" t="s">
        <v>7</v>
      </c>
      <c r="J35" s="33">
        <v>330000</v>
      </c>
      <c r="K35" s="47">
        <v>2620</v>
      </c>
    </row>
    <row r="36" spans="8:11" ht="24" customHeight="1" x14ac:dyDescent="0.15">
      <c r="H36" s="34">
        <v>330000</v>
      </c>
      <c r="I36" s="31" t="s">
        <v>7</v>
      </c>
      <c r="J36" s="33">
        <v>350000</v>
      </c>
      <c r="K36" s="47">
        <v>2780</v>
      </c>
    </row>
    <row r="37" spans="8:11" ht="24" customHeight="1" x14ac:dyDescent="0.15">
      <c r="H37" s="34">
        <v>350000</v>
      </c>
      <c r="I37" s="31" t="s">
        <v>7</v>
      </c>
      <c r="J37" s="33">
        <v>370000</v>
      </c>
      <c r="K37" s="47">
        <v>2950</v>
      </c>
    </row>
    <row r="38" spans="8:11" ht="24" customHeight="1" x14ac:dyDescent="0.15">
      <c r="H38" s="34">
        <v>370000</v>
      </c>
      <c r="I38" s="31" t="s">
        <v>7</v>
      </c>
      <c r="J38" s="33">
        <v>395000</v>
      </c>
      <c r="K38" s="47">
        <v>3110</v>
      </c>
    </row>
    <row r="39" spans="8:11" ht="24" customHeight="1" x14ac:dyDescent="0.15">
      <c r="H39" s="34">
        <v>395000</v>
      </c>
      <c r="I39" s="31" t="s">
        <v>7</v>
      </c>
      <c r="J39" s="33">
        <v>425000</v>
      </c>
      <c r="K39" s="47">
        <v>3350</v>
      </c>
    </row>
    <row r="40" spans="8:11" ht="24" customHeight="1" x14ac:dyDescent="0.15">
      <c r="H40" s="34">
        <v>425000</v>
      </c>
      <c r="I40" s="31" t="s">
        <v>7</v>
      </c>
      <c r="J40" s="33">
        <v>455000</v>
      </c>
      <c r="K40" s="47">
        <v>3600</v>
      </c>
    </row>
    <row r="41" spans="8:11" ht="24" customHeight="1" x14ac:dyDescent="0.15">
      <c r="H41" s="34">
        <v>455000</v>
      </c>
      <c r="I41" s="31" t="s">
        <v>7</v>
      </c>
      <c r="J41" s="33">
        <v>485000</v>
      </c>
      <c r="K41" s="47">
        <v>3850</v>
      </c>
    </row>
    <row r="42" spans="8:11" ht="24" customHeight="1" x14ac:dyDescent="0.15">
      <c r="H42" s="34">
        <v>485000</v>
      </c>
      <c r="I42" s="31" t="s">
        <v>7</v>
      </c>
      <c r="J42" s="33">
        <v>515000</v>
      </c>
      <c r="K42" s="47">
        <v>4090</v>
      </c>
    </row>
    <row r="43" spans="8:11" ht="24" customHeight="1" x14ac:dyDescent="0.15">
      <c r="H43" s="34">
        <v>515000</v>
      </c>
      <c r="I43" s="31" t="s">
        <v>7</v>
      </c>
      <c r="J43" s="33">
        <v>545000</v>
      </c>
      <c r="K43" s="47">
        <v>4340</v>
      </c>
    </row>
    <row r="44" spans="8:11" ht="24" customHeight="1" x14ac:dyDescent="0.15">
      <c r="H44" s="34">
        <v>545000</v>
      </c>
      <c r="I44" s="31" t="s">
        <v>7</v>
      </c>
      <c r="J44" s="33">
        <v>575000</v>
      </c>
      <c r="K44" s="47">
        <v>4580</v>
      </c>
    </row>
    <row r="45" spans="8:11" ht="24" customHeight="1" x14ac:dyDescent="0.15">
      <c r="H45" s="34">
        <v>575000</v>
      </c>
      <c r="I45" s="31" t="s">
        <v>7</v>
      </c>
      <c r="J45" s="33">
        <v>605000</v>
      </c>
      <c r="K45" s="47">
        <v>4830</v>
      </c>
    </row>
    <row r="46" spans="8:11" ht="24" customHeight="1" x14ac:dyDescent="0.15">
      <c r="H46" s="34">
        <v>605000</v>
      </c>
      <c r="I46" s="31" t="s">
        <v>7</v>
      </c>
      <c r="J46" s="35"/>
      <c r="K46" s="47">
        <v>5080</v>
      </c>
    </row>
  </sheetData>
  <sheetProtection formatCells="0" selectLockedCells="1"/>
  <mergeCells count="13">
    <mergeCell ref="H20:J20"/>
    <mergeCell ref="B5:F5"/>
    <mergeCell ref="B4:F4"/>
    <mergeCell ref="A19:F19"/>
    <mergeCell ref="A20:F20"/>
    <mergeCell ref="A21:F21"/>
    <mergeCell ref="A22:F22"/>
    <mergeCell ref="A23:F23"/>
    <mergeCell ref="A24:F24"/>
    <mergeCell ref="A1:F1"/>
    <mergeCell ref="A3:F3"/>
    <mergeCell ref="A2:F2"/>
    <mergeCell ref="A18:F18"/>
  </mergeCells>
  <phoneticPr fontId="2"/>
  <conditionalFormatting sqref="B4:F5">
    <cfRule type="expression" dxfId="271" priority="1">
      <formula>B4=""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legacy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R6年10月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IF(作業日報兼直接人件費個別明細表9[[#This Row],[列2]]="","",MIN(IF((作業日報兼直接人件費個別明細表9[[#This Row],[列4]]-作業日報兼直接人件費個別明細表9[[#This Row],[列2]]-作業日報兼直接人件費個別明細表9[[#This Row],[列5]])&gt;0,FLOOR((作業日報兼直接人件費個別明細表9[[#This Row],[列4]]-作業日報兼直接人件費個別明細表9[[#This Row],[列2]]-作業日報兼直接人件費個別明細表9[[#This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SUBTOTAL(109,作業日報兼直接人件費個別明細表9[列6])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alfAlpha" allowBlank="1" showInputMessage="1" showErrorMessage="1" sqref="D8:F30 A8:B30"/>
    <dataValidation imeMode="hiragana" allowBlank="1" showInputMessage="1" showErrorMessage="1" sqref="G8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R6年11月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IF(作業日報兼直接人件費個別明細表10[[#This Row],[列2]]="","",MIN(IF((作業日報兼直接人件費個別明細表10[[#This Row],[列4]]-作業日報兼直接人件費個別明細表10[[#This Row],[列2]]-作業日報兼直接人件費個別明細表10[[#This Row],[列5]])&gt;0,FLOOR((作業日報兼直接人件費個別明細表10[[#This Row],[列4]]-作業日報兼直接人件費個別明細表10[[#This Row],[列2]]-作業日報兼直接人件費個別明細表10[[#This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SUBTOTAL(109,作業日報兼直接人件費個別明細表10[列6])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iragana" allowBlank="1" showInputMessage="1" showErrorMessage="1" sqref="G8:G30"/>
    <dataValidation imeMode="halfAlpha" allowBlank="1" showInputMessage="1" showErrorMessage="1" sqref="D8:F30 A8:B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D8" sqref="D8"/>
    </sheetView>
  </sheetViews>
  <sheetFormatPr defaultColWidth="11.375" defaultRowHeight="20.100000000000001" customHeight="1" x14ac:dyDescent="0.15"/>
  <cols>
    <col min="1" max="1" width="11.125" style="49" customWidth="1"/>
    <col min="2" max="2" width="8.375" style="57" customWidth="1"/>
    <col min="3" max="3" width="2.75" style="58" customWidth="1"/>
    <col min="4" max="4" width="8.375" style="57" customWidth="1"/>
    <col min="5" max="6" width="11.375" style="49" customWidth="1"/>
    <col min="7" max="7" width="33.375" style="59" customWidth="1"/>
    <col min="8" max="8" width="8.5" style="48" bestFit="1" customWidth="1"/>
    <col min="9" max="16384" width="11.375" style="49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R6年2月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50" customFormat="1" ht="24" customHeight="1" x14ac:dyDescent="0.15">
      <c r="A7" s="21" t="s">
        <v>11</v>
      </c>
      <c r="B7" s="82" t="s">
        <v>17</v>
      </c>
      <c r="C7" s="82"/>
      <c r="D7" s="82"/>
      <c r="E7" s="22" t="s">
        <v>14</v>
      </c>
      <c r="F7" s="21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51" t="s">
        <v>0</v>
      </c>
      <c r="D8" s="10"/>
      <c r="E8" s="12"/>
      <c r="F8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8" s="23"/>
      <c r="H8" s="65"/>
    </row>
    <row r="9" spans="1:8" ht="24" customHeight="1" x14ac:dyDescent="0.15">
      <c r="A9" s="68"/>
      <c r="B9" s="10"/>
      <c r="C9" s="51" t="s">
        <v>0</v>
      </c>
      <c r="D9" s="10"/>
      <c r="E9" s="12"/>
      <c r="F9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9" s="23"/>
      <c r="H9" s="65"/>
    </row>
    <row r="10" spans="1:8" ht="24" customHeight="1" x14ac:dyDescent="0.15">
      <c r="A10" s="68"/>
      <c r="B10" s="10"/>
      <c r="C10" s="51" t="s">
        <v>0</v>
      </c>
      <c r="D10" s="10"/>
      <c r="E10" s="12"/>
      <c r="F10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0" s="23"/>
      <c r="H10" s="65"/>
    </row>
    <row r="11" spans="1:8" ht="24" customHeight="1" x14ac:dyDescent="0.15">
      <c r="A11" s="68"/>
      <c r="B11" s="10"/>
      <c r="C11" s="51" t="s">
        <v>0</v>
      </c>
      <c r="D11" s="10"/>
      <c r="E11" s="12"/>
      <c r="F11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1" s="23"/>
      <c r="H11" s="65"/>
    </row>
    <row r="12" spans="1:8" ht="24" customHeight="1" x14ac:dyDescent="0.15">
      <c r="A12" s="68"/>
      <c r="B12" s="10"/>
      <c r="C12" s="51" t="s">
        <v>0</v>
      </c>
      <c r="D12" s="10"/>
      <c r="E12" s="12"/>
      <c r="F12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2" s="23"/>
      <c r="H12" s="65"/>
    </row>
    <row r="13" spans="1:8" ht="24" customHeight="1" x14ac:dyDescent="0.15">
      <c r="A13" s="68"/>
      <c r="B13" s="10"/>
      <c r="C13" s="51" t="s">
        <v>0</v>
      </c>
      <c r="D13" s="10"/>
      <c r="E13" s="12"/>
      <c r="F13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3" s="23"/>
      <c r="H13" s="65"/>
    </row>
    <row r="14" spans="1:8" ht="24" customHeight="1" x14ac:dyDescent="0.15">
      <c r="A14" s="68"/>
      <c r="B14" s="10"/>
      <c r="C14" s="51" t="s">
        <v>0</v>
      </c>
      <c r="D14" s="10"/>
      <c r="E14" s="12"/>
      <c r="F14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4" s="23"/>
      <c r="H14" s="65"/>
    </row>
    <row r="15" spans="1:8" ht="24" customHeight="1" x14ac:dyDescent="0.15">
      <c r="A15" s="68"/>
      <c r="B15" s="10"/>
      <c r="C15" s="51" t="s">
        <v>0</v>
      </c>
      <c r="D15" s="10"/>
      <c r="E15" s="12"/>
      <c r="F15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5" s="23"/>
      <c r="H15" s="65"/>
    </row>
    <row r="16" spans="1:8" ht="24" customHeight="1" x14ac:dyDescent="0.15">
      <c r="A16" s="68"/>
      <c r="B16" s="10"/>
      <c r="C16" s="51" t="s">
        <v>0</v>
      </c>
      <c r="D16" s="10"/>
      <c r="E16" s="12"/>
      <c r="F16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6" s="23"/>
      <c r="H16" s="65"/>
    </row>
    <row r="17" spans="1:9" ht="24" customHeight="1" x14ac:dyDescent="0.15">
      <c r="A17" s="68"/>
      <c r="B17" s="10"/>
      <c r="C17" s="51" t="s">
        <v>0</v>
      </c>
      <c r="D17" s="10"/>
      <c r="E17" s="12"/>
      <c r="F17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7" s="23"/>
      <c r="H17" s="65"/>
    </row>
    <row r="18" spans="1:9" ht="24" customHeight="1" x14ac:dyDescent="0.15">
      <c r="A18" s="68"/>
      <c r="B18" s="10"/>
      <c r="C18" s="51" t="s">
        <v>0</v>
      </c>
      <c r="D18" s="10"/>
      <c r="E18" s="12"/>
      <c r="F18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8" s="23"/>
      <c r="H18" s="65"/>
    </row>
    <row r="19" spans="1:9" ht="24" customHeight="1" x14ac:dyDescent="0.15">
      <c r="A19" s="68"/>
      <c r="B19" s="10"/>
      <c r="C19" s="51" t="s">
        <v>0</v>
      </c>
      <c r="D19" s="10"/>
      <c r="E19" s="12"/>
      <c r="F19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19" s="23"/>
      <c r="H19" s="65"/>
    </row>
    <row r="20" spans="1:9" ht="24" customHeight="1" x14ac:dyDescent="0.15">
      <c r="A20" s="68"/>
      <c r="B20" s="10"/>
      <c r="C20" s="51" t="s">
        <v>0</v>
      </c>
      <c r="D20" s="10"/>
      <c r="E20" s="12"/>
      <c r="F20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0" s="23"/>
      <c r="H20" s="65"/>
    </row>
    <row r="21" spans="1:9" ht="24" customHeight="1" x14ac:dyDescent="0.15">
      <c r="A21" s="68"/>
      <c r="B21" s="10"/>
      <c r="C21" s="51" t="s">
        <v>0</v>
      </c>
      <c r="D21" s="10"/>
      <c r="E21" s="12"/>
      <c r="F21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1" s="23"/>
      <c r="H21" s="65"/>
    </row>
    <row r="22" spans="1:9" ht="24" customHeight="1" x14ac:dyDescent="0.15">
      <c r="A22" s="68"/>
      <c r="B22" s="10"/>
      <c r="C22" s="51" t="s">
        <v>0</v>
      </c>
      <c r="D22" s="10"/>
      <c r="E22" s="12"/>
      <c r="F22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2" s="23"/>
      <c r="H22" s="65"/>
    </row>
    <row r="23" spans="1:9" ht="24" customHeight="1" x14ac:dyDescent="0.15">
      <c r="A23" s="68"/>
      <c r="B23" s="10"/>
      <c r="C23" s="51" t="s">
        <v>0</v>
      </c>
      <c r="D23" s="10"/>
      <c r="E23" s="12"/>
      <c r="F23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3" s="23"/>
      <c r="H23" s="65"/>
    </row>
    <row r="24" spans="1:9" ht="24" customHeight="1" x14ac:dyDescent="0.15">
      <c r="A24" s="68"/>
      <c r="B24" s="10"/>
      <c r="C24" s="51" t="s">
        <v>0</v>
      </c>
      <c r="D24" s="10"/>
      <c r="E24" s="12"/>
      <c r="F24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4" s="23"/>
      <c r="H24" s="65"/>
    </row>
    <row r="25" spans="1:9" ht="24" customHeight="1" x14ac:dyDescent="0.15">
      <c r="A25" s="68"/>
      <c r="B25" s="10"/>
      <c r="C25" s="51" t="s">
        <v>0</v>
      </c>
      <c r="D25" s="10"/>
      <c r="E25" s="12"/>
      <c r="F25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5" s="23"/>
      <c r="H25" s="65"/>
    </row>
    <row r="26" spans="1:9" ht="24" customHeight="1" x14ac:dyDescent="0.15">
      <c r="A26" s="68"/>
      <c r="B26" s="10"/>
      <c r="C26" s="51" t="s">
        <v>0</v>
      </c>
      <c r="D26" s="10"/>
      <c r="E26" s="12"/>
      <c r="F26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6" s="23"/>
      <c r="H26" s="65"/>
    </row>
    <row r="27" spans="1:9" ht="24" customHeight="1" x14ac:dyDescent="0.15">
      <c r="A27" s="68"/>
      <c r="B27" s="10"/>
      <c r="C27" s="51" t="s">
        <v>0</v>
      </c>
      <c r="D27" s="10"/>
      <c r="E27" s="12"/>
      <c r="F27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7" s="23"/>
      <c r="H27" s="65"/>
    </row>
    <row r="28" spans="1:9" ht="24" customHeight="1" x14ac:dyDescent="0.15">
      <c r="A28" s="68"/>
      <c r="B28" s="10"/>
      <c r="C28" s="51" t="s">
        <v>0</v>
      </c>
      <c r="D28" s="10"/>
      <c r="E28" s="12"/>
      <c r="F28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8" s="23"/>
      <c r="H28" s="65"/>
    </row>
    <row r="29" spans="1:9" ht="24" customHeight="1" x14ac:dyDescent="0.15">
      <c r="A29" s="68"/>
      <c r="B29" s="10"/>
      <c r="C29" s="51" t="s">
        <v>0</v>
      </c>
      <c r="D29" s="10"/>
      <c r="E29" s="12"/>
      <c r="F29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29" s="23"/>
      <c r="H29" s="65"/>
    </row>
    <row r="30" spans="1:9" ht="24" customHeight="1" x14ac:dyDescent="0.15">
      <c r="A30" s="68"/>
      <c r="B30" s="10"/>
      <c r="C30" s="51" t="s">
        <v>0</v>
      </c>
      <c r="D30" s="10"/>
      <c r="E30" s="12"/>
      <c r="F30" s="13" t="str">
        <f>IF(作業日報兼直接人件費個別明細表1[[#This Row],[列2]]="","",MIN(IF((作業日報兼直接人件費個別明細表1[[#This Row],[列4]]-作業日報兼直接人件費個別明細表1[[#This Row],[列2]]-作業日報兼直接人件費個別明細表1[[#This Row],[列5]])&gt;0,FLOOR((作業日報兼直接人件費個別明細表1[[#This Row],[列4]]-作業日報兼直接人件費個別明細表1[[#This Row],[列2]]-作業日報兼直接人件費個別明細表1[[#This Row],[列5]]),"0:30"),""),"8:00"))</f>
        <v/>
      </c>
      <c r="G30" s="23"/>
      <c r="H30" s="65"/>
    </row>
    <row r="31" spans="1:9" ht="24" customHeight="1" x14ac:dyDescent="0.15">
      <c r="A31" s="51" t="s">
        <v>8</v>
      </c>
      <c r="B31" s="52"/>
      <c r="C31" s="53"/>
      <c r="D31" s="53"/>
      <c r="E31" s="54"/>
      <c r="F31" s="63">
        <f>SUBTOTAL(109,作業日報兼直接人件費個別明細表1[列6])</f>
        <v>0</v>
      </c>
      <c r="G31" s="55"/>
      <c r="H31" s="64"/>
      <c r="I31" s="56"/>
    </row>
  </sheetData>
  <sheetProtection formatCells="0" selectLockedCells="1"/>
  <mergeCells count="7">
    <mergeCell ref="A1:G1"/>
    <mergeCell ref="A6:G6"/>
    <mergeCell ref="A2:G2"/>
    <mergeCell ref="B7:D7"/>
    <mergeCell ref="B5:H5"/>
    <mergeCell ref="B4:H4"/>
    <mergeCell ref="B3:H3"/>
  </mergeCells>
  <phoneticPr fontId="2"/>
  <dataValidations count="2">
    <dataValidation imeMode="hiragana" allowBlank="1" showInputMessage="1" showErrorMessage="1" sqref="G8:G30"/>
    <dataValidation imeMode="halfAlpha" allowBlank="1" showInputMessage="1" showErrorMessage="1" sqref="A8:B30 D8:F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R6年3月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IF(作業日報兼直接人件費個別明細表2[[#This Row],[列2]]="","",MIN(IF((作業日報兼直接人件費個別明細表2[[#This Row],[列4]]-作業日報兼直接人件費個別明細表2[[#This Row],[列2]]-作業日報兼直接人件費個別明細表2[[#This Row],[列5]])&gt;0,FLOOR((作業日報兼直接人件費個別明細表2[[#This Row],[列4]]-作業日報兼直接人件費個別明細表2[[#This Row],[列2]]-作業日報兼直接人件費個別明細表2[[#This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SUBTOTAL(109,作業日報兼直接人件費個別明細表2[列6])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alfAlpha" allowBlank="1" showInputMessage="1" showErrorMessage="1" sqref="D8:F30 B8:B30 A8:A25"/>
    <dataValidation imeMode="hiragana" allowBlank="1" showInputMessage="1" showErrorMessage="1" sqref="G8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R6年4月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IF(作業日報兼直接人件費個別明細表3[[#This Row],[列2]]="","",MIN(IF((作業日報兼直接人件費個別明細表3[[#This Row],[列4]]-作業日報兼直接人件費個別明細表3[[#This Row],[列2]]-作業日報兼直接人件費個別明細表3[[#This Row],[列5]])&gt;0,FLOOR((作業日報兼直接人件費個別明細表3[[#This Row],[列4]]-作業日報兼直接人件費個別明細表3[[#This Row],[列2]]-作業日報兼直接人件費個別明細表3[[#This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SUBTOTAL(109,作業日報兼直接人件費個別明細表3[列6])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alfAlpha" allowBlank="1" showInputMessage="1" showErrorMessage="1" sqref="D8:F30 A8:B30"/>
    <dataValidation imeMode="hiragana" allowBlank="1" showInputMessage="1" showErrorMessage="1" sqref="G8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R6年5月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IF(作業日報兼直接人件費個別明細表4[[#This Row],[列2]]="","",MIN(IF((作業日報兼直接人件費個別明細表4[[#This Row],[列4]]-作業日報兼直接人件費個別明細表4[[#This Row],[列2]]-作業日報兼直接人件費個別明細表4[[#This Row],[列5]])&gt;0,FLOOR((作業日報兼直接人件費個別明細表4[[#This Row],[列4]]-作業日報兼直接人件費個別明細表4[[#This Row],[列2]]-作業日報兼直接人件費個別明細表4[[#This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SUBTOTAL(109,作業日報兼直接人件費個別明細表4[列6])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iragana" allowBlank="1" showInputMessage="1" showErrorMessage="1" sqref="G8:G30"/>
    <dataValidation imeMode="halfAlpha" allowBlank="1" showInputMessage="1" showErrorMessage="1" sqref="D8:F30 A8:B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R6年6月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IF(作業日報兼直接人件費個別明細表5[[#This Row],[列2]]="","",MIN(IF((作業日報兼直接人件費個別明細表5[[#This Row],[列4]]-作業日報兼直接人件費個別明細表5[[#This Row],[列2]]-作業日報兼直接人件費個別明細表5[[#This Row],[列5]])&gt;0,FLOOR((作業日報兼直接人件費個別明細表5[[#This Row],[列4]]-作業日報兼直接人件費個別明細表5[[#This Row],[列2]]-作業日報兼直接人件費個別明細表5[[#This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SUBTOTAL(109,作業日報兼直接人件費個別明細表5[列6])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alfAlpha" allowBlank="1" showInputMessage="1" showErrorMessage="1" sqref="D8:F30 A8:B30"/>
    <dataValidation imeMode="hiragana" allowBlank="1" showInputMessage="1" showErrorMessage="1" sqref="G8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R6年7月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IF(作業日報兼直接人件費個別明細表6[[#This Row],[列2]]="","",MIN(IF((作業日報兼直接人件費個別明細表6[[#This Row],[列4]]-作業日報兼直接人件費個別明細表6[[#This Row],[列2]]-作業日報兼直接人件費個別明細表6[[#This Row],[列5]])&gt;0,FLOOR((作業日報兼直接人件費個別明細表6[[#This Row],[列4]]-作業日報兼直接人件費個別明細表6[[#This Row],[列2]]-作業日報兼直接人件費個別明細表6[[#This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SUBTOTAL(109,作業日報兼直接人件費個別明細表6[列6])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iragana" allowBlank="1" showInputMessage="1" showErrorMessage="1" sqref="G8:G30"/>
    <dataValidation imeMode="halfAlpha" allowBlank="1" showInputMessage="1" showErrorMessage="1" sqref="D8:F30 A8:B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R6年8月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IF(作業日報兼直接人件費個別明細表7[[#This Row],[列2]]="","",MIN(IF((作業日報兼直接人件費個別明細表7[[#This Row],[列4]]-作業日報兼直接人件費個別明細表7[[#This Row],[列2]]-作業日報兼直接人件費個別明細表7[[#This Row],[列5]])&gt;0,FLOOR((作業日報兼直接人件費個別明細表7[[#This Row],[列4]]-作業日報兼直接人件費個別明細表7[[#This Row],[列2]]-作業日報兼直接人件費個別明細表7[[#This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SUBTOTAL(109,作業日報兼直接人件費個別明細表7[列6])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alfAlpha" allowBlank="1" showInputMessage="1" showErrorMessage="1" sqref="D8:F30 A8:B30"/>
    <dataValidation imeMode="hiragana" allowBlank="1" showInputMessage="1" showErrorMessage="1" sqref="G8:G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I31"/>
  <sheetViews>
    <sheetView zoomScaleNormal="100" workbookViewId="0">
      <selection activeCell="A8" sqref="A8"/>
    </sheetView>
  </sheetViews>
  <sheetFormatPr defaultColWidth="11.375" defaultRowHeight="20.100000000000001" customHeight="1" x14ac:dyDescent="0.15"/>
  <cols>
    <col min="1" max="1" width="11.125" style="5" customWidth="1"/>
    <col min="2" max="2" width="8.375" style="7" customWidth="1"/>
    <col min="3" max="3" width="2.75" style="8" customWidth="1"/>
    <col min="4" max="4" width="8.375" style="7" customWidth="1"/>
    <col min="5" max="6" width="11.375" style="5" customWidth="1"/>
    <col min="7" max="7" width="33.375" style="9" customWidth="1"/>
    <col min="8" max="8" width="8.5" style="4" bestFit="1" customWidth="1"/>
    <col min="9" max="16384" width="11.375" style="5"/>
  </cols>
  <sheetData>
    <row r="1" spans="1:8" ht="18" customHeight="1" x14ac:dyDescent="0.15">
      <c r="A1" s="77" t="s">
        <v>18</v>
      </c>
      <c r="B1" s="77"/>
      <c r="C1" s="77"/>
      <c r="D1" s="77"/>
      <c r="E1" s="77"/>
      <c r="F1" s="77"/>
      <c r="G1" s="77"/>
    </row>
    <row r="2" spans="1:8" ht="24" customHeight="1" x14ac:dyDescent="0.15">
      <c r="A2" s="80" t="s">
        <v>27</v>
      </c>
      <c r="B2" s="81"/>
      <c r="C2" s="81"/>
      <c r="D2" s="81"/>
      <c r="E2" s="81"/>
      <c r="F2" s="81"/>
      <c r="G2" s="81"/>
    </row>
    <row r="3" spans="1:8" ht="24" customHeight="1" x14ac:dyDescent="0.15">
      <c r="A3" s="24" t="s">
        <v>10</v>
      </c>
      <c r="B3" s="84" t="str">
        <f ca="1">MID(CELL("filename",$A$3),FIND("]",CELL("filename",$A$3))+1,31)</f>
        <v>R6年9月</v>
      </c>
      <c r="C3" s="84"/>
      <c r="D3" s="84"/>
      <c r="E3" s="84"/>
      <c r="F3" s="84"/>
      <c r="G3" s="84"/>
      <c r="H3" s="84"/>
    </row>
    <row r="4" spans="1:8" ht="24" customHeight="1" x14ac:dyDescent="0.15">
      <c r="A4" s="24" t="s">
        <v>13</v>
      </c>
      <c r="B4" s="83" t="str">
        <f>IF(算定表!B4="","",算定表!B4)</f>
        <v/>
      </c>
      <c r="C4" s="83"/>
      <c r="D4" s="83"/>
      <c r="E4" s="83"/>
      <c r="F4" s="83"/>
      <c r="G4" s="83"/>
      <c r="H4" s="83"/>
    </row>
    <row r="5" spans="1:8" ht="24" customHeight="1" x14ac:dyDescent="0.15">
      <c r="A5" s="24" t="s">
        <v>12</v>
      </c>
      <c r="B5" s="83" t="str">
        <f>IF(算定表!B5="","",算定表!B5)</f>
        <v/>
      </c>
      <c r="C5" s="83"/>
      <c r="D5" s="83"/>
      <c r="E5" s="83"/>
      <c r="F5" s="83"/>
      <c r="G5" s="83"/>
      <c r="H5" s="83"/>
    </row>
    <row r="6" spans="1:8" ht="18" customHeight="1" x14ac:dyDescent="0.15">
      <c r="A6" s="78" t="s">
        <v>30</v>
      </c>
      <c r="B6" s="79"/>
      <c r="C6" s="79"/>
      <c r="D6" s="79"/>
      <c r="E6" s="79"/>
      <c r="F6" s="79"/>
      <c r="G6" s="79"/>
    </row>
    <row r="7" spans="1:8" s="6" customFormat="1" ht="24" customHeight="1" x14ac:dyDescent="0.15">
      <c r="A7" s="20" t="s">
        <v>11</v>
      </c>
      <c r="B7" s="82" t="s">
        <v>17</v>
      </c>
      <c r="C7" s="82"/>
      <c r="D7" s="82"/>
      <c r="E7" s="22" t="s">
        <v>14</v>
      </c>
      <c r="F7" s="20" t="s">
        <v>16</v>
      </c>
      <c r="G7" s="60" t="s">
        <v>1</v>
      </c>
      <c r="H7" s="60" t="s">
        <v>28</v>
      </c>
    </row>
    <row r="8" spans="1:8" ht="24" customHeight="1" x14ac:dyDescent="0.15">
      <c r="A8" s="68"/>
      <c r="B8" s="10"/>
      <c r="C8" s="11" t="s">
        <v>0</v>
      </c>
      <c r="D8" s="10"/>
      <c r="E8" s="12"/>
      <c r="F8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8" s="23"/>
      <c r="H8" s="67"/>
    </row>
    <row r="9" spans="1:8" ht="24" customHeight="1" x14ac:dyDescent="0.15">
      <c r="A9" s="68"/>
      <c r="B9" s="10"/>
      <c r="C9" s="11" t="s">
        <v>0</v>
      </c>
      <c r="D9" s="10"/>
      <c r="E9" s="12"/>
      <c r="F9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9" s="23"/>
      <c r="H9" s="67"/>
    </row>
    <row r="10" spans="1:8" ht="24" customHeight="1" x14ac:dyDescent="0.15">
      <c r="A10" s="68"/>
      <c r="B10" s="10"/>
      <c r="C10" s="11" t="s">
        <v>0</v>
      </c>
      <c r="D10" s="10"/>
      <c r="E10" s="12"/>
      <c r="F10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0" s="23"/>
      <c r="H10" s="67"/>
    </row>
    <row r="11" spans="1:8" ht="24" customHeight="1" x14ac:dyDescent="0.15">
      <c r="A11" s="68"/>
      <c r="B11" s="10"/>
      <c r="C11" s="11" t="s">
        <v>0</v>
      </c>
      <c r="D11" s="10"/>
      <c r="E11" s="12"/>
      <c r="F11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1" s="23"/>
      <c r="H11" s="67"/>
    </row>
    <row r="12" spans="1:8" ht="24" customHeight="1" x14ac:dyDescent="0.15">
      <c r="A12" s="68"/>
      <c r="B12" s="10"/>
      <c r="C12" s="11" t="s">
        <v>0</v>
      </c>
      <c r="D12" s="10"/>
      <c r="E12" s="12"/>
      <c r="F12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2" s="23"/>
      <c r="H12" s="67"/>
    </row>
    <row r="13" spans="1:8" ht="24" customHeight="1" x14ac:dyDescent="0.15">
      <c r="A13" s="68"/>
      <c r="B13" s="10"/>
      <c r="C13" s="11" t="s">
        <v>0</v>
      </c>
      <c r="D13" s="10"/>
      <c r="E13" s="12"/>
      <c r="F13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3" s="23"/>
      <c r="H13" s="67"/>
    </row>
    <row r="14" spans="1:8" ht="24" customHeight="1" x14ac:dyDescent="0.15">
      <c r="A14" s="68"/>
      <c r="B14" s="10"/>
      <c r="C14" s="11" t="s">
        <v>0</v>
      </c>
      <c r="D14" s="10"/>
      <c r="E14" s="12"/>
      <c r="F14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4" s="23"/>
      <c r="H14" s="67"/>
    </row>
    <row r="15" spans="1:8" ht="24" customHeight="1" x14ac:dyDescent="0.15">
      <c r="A15" s="68"/>
      <c r="B15" s="10"/>
      <c r="C15" s="11" t="s">
        <v>0</v>
      </c>
      <c r="D15" s="10"/>
      <c r="E15" s="12"/>
      <c r="F15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5" s="23"/>
      <c r="H15" s="67"/>
    </row>
    <row r="16" spans="1:8" ht="24" customHeight="1" x14ac:dyDescent="0.15">
      <c r="A16" s="68"/>
      <c r="B16" s="10"/>
      <c r="C16" s="11" t="s">
        <v>0</v>
      </c>
      <c r="D16" s="10"/>
      <c r="E16" s="12"/>
      <c r="F16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6" s="23"/>
      <c r="H16" s="67"/>
    </row>
    <row r="17" spans="1:9" ht="24" customHeight="1" x14ac:dyDescent="0.15">
      <c r="A17" s="68"/>
      <c r="B17" s="10"/>
      <c r="C17" s="11" t="s">
        <v>0</v>
      </c>
      <c r="D17" s="10"/>
      <c r="E17" s="12"/>
      <c r="F17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7" s="23"/>
      <c r="H17" s="67"/>
    </row>
    <row r="18" spans="1:9" ht="24" customHeight="1" x14ac:dyDescent="0.15">
      <c r="A18" s="68"/>
      <c r="B18" s="10"/>
      <c r="C18" s="11" t="s">
        <v>0</v>
      </c>
      <c r="D18" s="10"/>
      <c r="E18" s="12"/>
      <c r="F18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8" s="23"/>
      <c r="H18" s="67"/>
    </row>
    <row r="19" spans="1:9" ht="24" customHeight="1" x14ac:dyDescent="0.15">
      <c r="A19" s="68"/>
      <c r="B19" s="10"/>
      <c r="C19" s="11" t="s">
        <v>0</v>
      </c>
      <c r="D19" s="10"/>
      <c r="E19" s="12"/>
      <c r="F19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19" s="23"/>
      <c r="H19" s="67"/>
    </row>
    <row r="20" spans="1:9" ht="24" customHeight="1" x14ac:dyDescent="0.15">
      <c r="A20" s="68"/>
      <c r="B20" s="10"/>
      <c r="C20" s="11" t="s">
        <v>0</v>
      </c>
      <c r="D20" s="10"/>
      <c r="E20" s="12"/>
      <c r="F20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0" s="23"/>
      <c r="H20" s="67"/>
    </row>
    <row r="21" spans="1:9" ht="24" customHeight="1" x14ac:dyDescent="0.15">
      <c r="A21" s="68"/>
      <c r="B21" s="10"/>
      <c r="C21" s="11" t="s">
        <v>0</v>
      </c>
      <c r="D21" s="10"/>
      <c r="E21" s="12"/>
      <c r="F21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1" s="23"/>
      <c r="H21" s="67"/>
    </row>
    <row r="22" spans="1:9" ht="24" customHeight="1" x14ac:dyDescent="0.15">
      <c r="A22" s="68"/>
      <c r="B22" s="10"/>
      <c r="C22" s="11" t="s">
        <v>0</v>
      </c>
      <c r="D22" s="10"/>
      <c r="E22" s="12"/>
      <c r="F22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2" s="23"/>
      <c r="H22" s="67"/>
    </row>
    <row r="23" spans="1:9" ht="24" customHeight="1" x14ac:dyDescent="0.15">
      <c r="A23" s="68"/>
      <c r="B23" s="10"/>
      <c r="C23" s="11" t="s">
        <v>0</v>
      </c>
      <c r="D23" s="10"/>
      <c r="E23" s="12"/>
      <c r="F23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3" s="23"/>
      <c r="H23" s="67"/>
    </row>
    <row r="24" spans="1:9" ht="24" customHeight="1" x14ac:dyDescent="0.15">
      <c r="A24" s="68"/>
      <c r="B24" s="10"/>
      <c r="C24" s="11" t="s">
        <v>0</v>
      </c>
      <c r="D24" s="10"/>
      <c r="E24" s="12"/>
      <c r="F24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4" s="23"/>
      <c r="H24" s="67"/>
    </row>
    <row r="25" spans="1:9" ht="24" customHeight="1" x14ac:dyDescent="0.15">
      <c r="A25" s="68"/>
      <c r="B25" s="10"/>
      <c r="C25" s="11" t="s">
        <v>0</v>
      </c>
      <c r="D25" s="10"/>
      <c r="E25" s="12"/>
      <c r="F25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5" s="23"/>
      <c r="H25" s="67"/>
    </row>
    <row r="26" spans="1:9" ht="24" customHeight="1" x14ac:dyDescent="0.15">
      <c r="A26" s="68"/>
      <c r="B26" s="10"/>
      <c r="C26" s="11" t="s">
        <v>0</v>
      </c>
      <c r="D26" s="10"/>
      <c r="E26" s="12"/>
      <c r="F26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6" s="23"/>
      <c r="H26" s="67"/>
    </row>
    <row r="27" spans="1:9" ht="24" customHeight="1" x14ac:dyDescent="0.15">
      <c r="A27" s="68"/>
      <c r="B27" s="10"/>
      <c r="C27" s="11" t="s">
        <v>0</v>
      </c>
      <c r="D27" s="10"/>
      <c r="E27" s="12"/>
      <c r="F27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7" s="23"/>
      <c r="H27" s="67"/>
    </row>
    <row r="28" spans="1:9" ht="24" customHeight="1" x14ac:dyDescent="0.15">
      <c r="A28" s="68"/>
      <c r="B28" s="10"/>
      <c r="C28" s="11" t="s">
        <v>0</v>
      </c>
      <c r="D28" s="10"/>
      <c r="E28" s="12"/>
      <c r="F28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8" s="23"/>
      <c r="H28" s="67"/>
    </row>
    <row r="29" spans="1:9" ht="24" customHeight="1" x14ac:dyDescent="0.15">
      <c r="A29" s="68"/>
      <c r="B29" s="10"/>
      <c r="C29" s="11" t="s">
        <v>0</v>
      </c>
      <c r="D29" s="10"/>
      <c r="E29" s="12"/>
      <c r="F29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29" s="23"/>
      <c r="H29" s="67"/>
    </row>
    <row r="30" spans="1:9" ht="24" customHeight="1" x14ac:dyDescent="0.15">
      <c r="A30" s="68"/>
      <c r="B30" s="10"/>
      <c r="C30" s="11" t="s">
        <v>0</v>
      </c>
      <c r="D30" s="10"/>
      <c r="E30" s="12"/>
      <c r="F30" s="13" t="str">
        <f>IF(作業日報兼直接人件費個別明細表8[[#This Row],[列2]]="","",MIN(IF((作業日報兼直接人件費個別明細表8[[#This Row],[列4]]-作業日報兼直接人件費個別明細表8[[#This Row],[列2]]-作業日報兼直接人件費個別明細表8[[#This Row],[列5]])&gt;0,FLOOR((作業日報兼直接人件費個別明細表8[[#This Row],[列4]]-作業日報兼直接人件費個別明細表8[[#This Row],[列2]]-作業日報兼直接人件費個別明細表8[[#This Row],[列5]]),"0:30"),""),"8:00"))</f>
        <v/>
      </c>
      <c r="G30" s="23"/>
      <c r="H30" s="67"/>
    </row>
    <row r="31" spans="1:9" ht="24" customHeight="1" x14ac:dyDescent="0.15">
      <c r="A31" s="15" t="s">
        <v>8</v>
      </c>
      <c r="B31" s="16"/>
      <c r="C31" s="17"/>
      <c r="D31" s="18"/>
      <c r="E31" s="19"/>
      <c r="F31" s="63">
        <f>SUBTOTAL(109,作業日報兼直接人件費個別明細表8[列6])</f>
        <v>0</v>
      </c>
      <c r="G31" s="14"/>
      <c r="H31" s="66"/>
      <c r="I31" s="25"/>
    </row>
  </sheetData>
  <sheetProtection formatCells="0" selectLockedCells="1"/>
  <mergeCells count="7">
    <mergeCell ref="A6:G6"/>
    <mergeCell ref="B7:D7"/>
    <mergeCell ref="A1:G1"/>
    <mergeCell ref="A2:G2"/>
    <mergeCell ref="B5:H5"/>
    <mergeCell ref="B4:H4"/>
    <mergeCell ref="B3:H3"/>
  </mergeCells>
  <phoneticPr fontId="2"/>
  <dataValidations count="2">
    <dataValidation imeMode="hiragana" allowBlank="1" showInputMessage="1" showErrorMessage="1" sqref="G8:G30"/>
    <dataValidation imeMode="halfAlpha" allowBlank="1" showInputMessage="1" showErrorMessage="1" sqref="D8:F30 A8:B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算定表</vt:lpstr>
      <vt:lpstr>R6年2月</vt:lpstr>
      <vt:lpstr>R6年3月</vt:lpstr>
      <vt:lpstr>R6年4月</vt:lpstr>
      <vt:lpstr>R6年5月</vt:lpstr>
      <vt:lpstr>R6年6月</vt:lpstr>
      <vt:lpstr>R6年7月</vt:lpstr>
      <vt:lpstr>R6年8月</vt:lpstr>
      <vt:lpstr>R6年9月</vt:lpstr>
      <vt:lpstr>R6年10月</vt:lpstr>
      <vt:lpstr>R6年11月</vt:lpstr>
      <vt:lpstr>'R6年10月'!Print_Area</vt:lpstr>
      <vt:lpstr>'R6年11月'!Print_Area</vt:lpstr>
      <vt:lpstr>'R6年2月'!Print_Area</vt:lpstr>
      <vt:lpstr>'R6年3月'!Print_Area</vt:lpstr>
      <vt:lpstr>'R6年4月'!Print_Area</vt:lpstr>
      <vt:lpstr>'R6年5月'!Print_Area</vt:lpstr>
      <vt:lpstr>'R6年6月'!Print_Area</vt:lpstr>
      <vt:lpstr>'R6年7月'!Print_Area</vt:lpstr>
      <vt:lpstr>'R6年8月'!Print_Area</vt:lpstr>
      <vt:lpstr>'R6年9月'!Print_Area</vt:lpstr>
      <vt:lpstr>算定表!Print_Area</vt:lpstr>
      <vt:lpstr>算定表!Print_Titles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2012-08-04T05:34:37Z</dcterms:created>
  <dcterms:modified xsi:type="dcterms:W3CDTF">2024-01-31T05:06:14Z</dcterms:modified>
</cp:coreProperties>
</file>