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updateLinks="always" codeName="ThisWorkbook"/>
  <xr:revisionPtr revIDLastSave="0" documentId="13_ncr:1_{E9820BA3-15FC-4718-A61F-607BD22040D6}" xr6:coauthVersionLast="47" xr6:coauthVersionMax="47" xr10:uidLastSave="{00000000-0000-0000-0000-000000000000}"/>
  <bookViews>
    <workbookView xWindow="28680" yWindow="-120" windowWidth="29040" windowHeight="15720" tabRatio="848" xr2:uid="{00000000-000D-0000-FFFF-FFFF00000000}"/>
  </bookViews>
  <sheets>
    <sheet name="賃金引上げ計画の誓約書" sheetId="25" r:id="rId1"/>
    <sheet name="賃金引上げ計画書" sheetId="24" r:id="rId2"/>
    <sheet name="基準給与支給総額" sheetId="29" r:id="rId3"/>
    <sheet name="事業内最低賃金者名簿" sheetId="27" r:id="rId4"/>
    <sheet name="使用不可公社専用" sheetId="10" state="hidden" r:id="rId5"/>
    <sheet name="入力規則(改変禁止)" sheetId="11" state="hidden" r:id="rId6"/>
  </sheets>
  <externalReferences>
    <externalReference r:id="rId7"/>
    <externalReference r:id="rId8"/>
  </externalReferences>
  <definedNames>
    <definedName name="_9．資金支出明細" localSheetId="3">#REF!</definedName>
    <definedName name="_9．資金支出明細">#REF!</definedName>
    <definedName name="ertew">#REF!</definedName>
    <definedName name="ja" localSheetId="3">#REF!</definedName>
    <definedName name="ja" localSheetId="1">#REF!</definedName>
    <definedName name="ja">#REF!</definedName>
    <definedName name="kaidai" localSheetId="3">#REF!</definedName>
    <definedName name="kaidai" localSheetId="1">#REF!</definedName>
    <definedName name="kaidai">#REF!</definedName>
    <definedName name="koukoku" localSheetId="3">#REF!</definedName>
    <definedName name="koukoku" localSheetId="1">#REF!</definedName>
    <definedName name="koukoku">#REF!</definedName>
    <definedName name="minpay">[1]プルダウンリスト!$B$4:$E$50</definedName>
    <definedName name="_xlnm.Print_Area" localSheetId="3">事業内最低賃金者名簿!$A$1:$I$23</definedName>
    <definedName name="_xlnm.Print_Area" localSheetId="0">賃金引上げ計画の誓約書!$A$1:$N$32</definedName>
    <definedName name="_xlnm.Print_Area" localSheetId="1">賃金引上げ計画書!$A$1:$AK$42</definedName>
    <definedName name="q" localSheetId="3">#REF!</definedName>
    <definedName name="q" localSheetId="1">#REF!</definedName>
    <definedName name="q">#REF!</definedName>
    <definedName name="S_公務〈他に分類されるものを除く〉">'[2]１申請者概要２セミナー３申請状況'!#REF!</definedName>
    <definedName name="T_分類不能の産業">'[2]１申請者概要２セミナー３申請状況'!#REF!</definedName>
    <definedName name="ｚ" localSheetId="3">#REF!</definedName>
    <definedName name="ｚ" localSheetId="1">#REF!</definedName>
    <definedName name="ｚ">#REF!</definedName>
    <definedName name="サービス業" localSheetId="3">#REF!</definedName>
    <definedName name="サービス業" localSheetId="1">#REF!</definedName>
    <definedName name="サービス業">#REF!</definedName>
    <definedName name="サンプル" localSheetId="3">#REF!</definedName>
    <definedName name="サンプル" localSheetId="1">#REF!</definedName>
    <definedName name="サンプル">#REF!</definedName>
    <definedName name="卸売業" localSheetId="3">#REF!</definedName>
    <definedName name="卸売業" localSheetId="1">#REF!</definedName>
    <definedName name="卸売業">#REF!</definedName>
    <definedName name="海外" localSheetId="3">#REF!</definedName>
    <definedName name="海外" localSheetId="1">#REF!</definedName>
    <definedName name="海外">#REF!</definedName>
    <definedName name="種別" localSheetId="3">#REF!</definedName>
    <definedName name="種別" localSheetId="1">#REF!</definedName>
    <definedName name="種別">#REF!</definedName>
    <definedName name="助成事業のフロー・スケジュール" localSheetId="3">#REF!</definedName>
    <definedName name="助成事業のフロー・スケジュール" localSheetId="1">#REF!</definedName>
    <definedName name="助成事業のフロー・スケジュール">#REF!</definedName>
    <definedName name="小売業" localSheetId="3">#REF!</definedName>
    <definedName name="小売業" localSheetId="1">#REF!</definedName>
    <definedName name="小売業">#REF!</definedName>
    <definedName name="製造業その他" localSheetId="3">#REF!</definedName>
    <definedName name="製造業その他" localSheetId="1">#REF!</definedName>
    <definedName name="製造業その他">#REF!</definedName>
    <definedName name="大分類">'[2]１申請者概要２セミナー３申請状況'!$AG$5:$AG$22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6" i="29" l="1"/>
  <c r="E19" i="25" l="1"/>
  <c r="N12" i="24"/>
  <c r="Y12" i="24" s="1"/>
  <c r="C8" i="29"/>
  <c r="FJ4" i="10" l="1"/>
  <c r="FI4" i="10"/>
  <c r="FH4" i="10"/>
  <c r="FF4" i="10"/>
  <c r="FE4" i="10"/>
  <c r="FD4" i="10"/>
  <c r="FC4" i="10"/>
  <c r="FB4" i="10"/>
  <c r="FA4" i="10"/>
  <c r="EZ4" i="10"/>
  <c r="ES4" i="10"/>
  <c r="FG4" i="10" s="1"/>
  <c r="FK4" i="10" s="1"/>
  <c r="EB4" i="10"/>
  <c r="DU4" i="10"/>
  <c r="DT4" i="10"/>
  <c r="DR4" i="10"/>
  <c r="DQ4" i="10"/>
  <c r="DP4" i="10"/>
  <c r="DL4" i="10"/>
  <c r="DK4" i="10"/>
  <c r="DJ4" i="10"/>
  <c r="DI4" i="10"/>
  <c r="DH4" i="10"/>
  <c r="DG4" i="10"/>
  <c r="DF4" i="10"/>
  <c r="DE4" i="10"/>
  <c r="DD4" i="10"/>
  <c r="DC4" i="10"/>
  <c r="DB4" i="10"/>
  <c r="DA4" i="10"/>
  <c r="DM4" i="10" s="1"/>
  <c r="CZ4" i="10"/>
  <c r="CY4" i="10"/>
  <c r="CX4" i="10"/>
  <c r="CW4" i="10"/>
  <c r="CV4" i="10"/>
  <c r="CU4" i="10"/>
  <c r="CT4" i="10"/>
  <c r="CS4" i="10"/>
  <c r="CR4" i="10"/>
  <c r="CQ4" i="10"/>
  <c r="CP4" i="10"/>
  <c r="CO4" i="10"/>
  <c r="CN4" i="10"/>
  <c r="CM4" i="10"/>
  <c r="CL4" i="10"/>
  <c r="CK4" i="10"/>
  <c r="CJ4" i="10"/>
  <c r="CI4" i="10"/>
  <c r="CH4" i="10"/>
  <c r="CG4" i="10"/>
  <c r="CF4" i="10"/>
  <c r="CE4" i="10"/>
  <c r="CD4" i="10"/>
  <c r="CC4" i="10"/>
  <c r="CB4" i="10"/>
  <c r="CA4" i="10"/>
  <c r="BZ4" i="10"/>
  <c r="BY4" i="10"/>
  <c r="BX4" i="10"/>
  <c r="BW4" i="10"/>
  <c r="BV4" i="10"/>
  <c r="BU4" i="10"/>
  <c r="BT4" i="10"/>
  <c r="BS4" i="10"/>
  <c r="BR4" i="10"/>
  <c r="BQ4" i="10"/>
  <c r="BP4" i="10"/>
  <c r="BO4" i="10"/>
  <c r="BN4" i="10"/>
  <c r="BM4" i="10"/>
  <c r="BL4" i="10"/>
  <c r="BK4" i="10"/>
  <c r="BJ4" i="10"/>
  <c r="BI4" i="10"/>
  <c r="BG4" i="10"/>
  <c r="BF4" i="10"/>
  <c r="BH4" i="10" s="1"/>
  <c r="BE4" i="10"/>
  <c r="BD4" i="10"/>
  <c r="BC4" i="10"/>
  <c r="BB4" i="10"/>
  <c r="BA4" i="10"/>
  <c r="AZ4" i="10"/>
  <c r="AY4" i="10"/>
  <c r="EE4" i="10" s="1"/>
  <c r="AX4" i="10"/>
  <c r="EC4" i="10" s="1"/>
  <c r="AW4" i="10"/>
  <c r="AV4" i="10"/>
  <c r="AU4" i="10"/>
  <c r="AT4" i="10"/>
  <c r="AS4" i="10"/>
  <c r="AR4" i="10"/>
  <c r="AQ4" i="10"/>
  <c r="AP4" i="10"/>
  <c r="AO4" i="10"/>
  <c r="AN4" i="10"/>
  <c r="AJ4" i="10"/>
  <c r="AI4" i="10"/>
  <c r="AH4" i="10"/>
  <c r="AL4" i="10" s="1"/>
  <c r="AG4" i="10"/>
  <c r="AF4" i="10"/>
  <c r="AE4" i="10"/>
  <c r="AD4" i="10"/>
  <c r="AC4" i="10"/>
  <c r="AB4" i="10"/>
  <c r="AA4" i="10"/>
  <c r="Z4" i="10"/>
  <c r="Y4" i="10"/>
  <c r="X4" i="10"/>
  <c r="W4" i="10"/>
  <c r="V4" i="10"/>
  <c r="U4" i="10"/>
  <c r="T4" i="10"/>
  <c r="S4" i="10"/>
  <c r="R4" i="10"/>
  <c r="Q4" i="10"/>
  <c r="P4" i="10"/>
  <c r="O4" i="10"/>
  <c r="N4" i="10"/>
  <c r="M4" i="10"/>
  <c r="L4" i="10"/>
  <c r="K4" i="10"/>
  <c r="J4" i="10"/>
  <c r="I4" i="10"/>
  <c r="H4" i="10"/>
  <c r="G4" i="10"/>
  <c r="F4" i="10"/>
  <c r="E4" i="10"/>
  <c r="C34" i="24"/>
  <c r="I20" i="25" s="1"/>
  <c r="C25" i="24"/>
  <c r="L18" i="25" s="1"/>
  <c r="Y14" i="24"/>
  <c r="F29" i="25"/>
  <c r="DN4" i="10"/>
  <c r="EF4" i="10" l="1"/>
  <c r="EG4" i="10" s="1"/>
  <c r="AK4" i="10"/>
  <c r="AM4" i="10" s="1"/>
  <c r="F28" i="25"/>
  <c r="DO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9" authorId="0" shapeId="0" xr:uid="{00000000-0006-0000-0000-000001000000}">
      <text>
        <r>
          <rPr>
            <b/>
            <sz val="9"/>
            <color indexed="81"/>
            <rFont val="MS P ゴシック"/>
            <family val="3"/>
            <charset val="128"/>
          </rPr>
          <t>賃金引上げ計画から自動入力されます</t>
        </r>
        <r>
          <rPr>
            <sz val="9"/>
            <color indexed="81"/>
            <rFont val="MS P ゴシック"/>
            <family val="3"/>
            <charset val="128"/>
          </rPr>
          <t xml:space="preserve">
</t>
        </r>
      </text>
    </comment>
    <comment ref="I20" authorId="0" shapeId="0" xr:uid="{00000000-0006-0000-0000-000002000000}">
      <text>
        <r>
          <rPr>
            <b/>
            <sz val="9"/>
            <color indexed="81"/>
            <rFont val="MS P ゴシック"/>
            <family val="3"/>
            <charset val="128"/>
          </rPr>
          <t>賃金引上げ計画から自動入力されます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12" authorId="0" shapeId="0" xr:uid="{00000000-0006-0000-0100-000001000000}">
      <text>
        <r>
          <rPr>
            <b/>
            <sz val="10"/>
            <color indexed="81"/>
            <rFont val="MS P ゴシック"/>
            <family val="3"/>
            <charset val="128"/>
          </rPr>
          <t xml:space="preserve">基準給与支給総額にあたります。
</t>
        </r>
      </text>
    </comment>
    <comment ref="Y12" authorId="0" shapeId="0" xr:uid="{00000000-0006-0000-0100-000002000000}">
      <text>
        <r>
          <rPr>
            <b/>
            <sz val="10"/>
            <color indexed="81"/>
            <rFont val="MS P ゴシック"/>
            <family val="3"/>
            <charset val="128"/>
          </rPr>
          <t>自動で計算されます。目標給与支給総額にあたります。</t>
        </r>
      </text>
    </comment>
    <comment ref="Y14" authorId="0" shapeId="0" xr:uid="{00000000-0006-0000-0100-000003000000}">
      <text>
        <r>
          <rPr>
            <b/>
            <sz val="10"/>
            <color indexed="81"/>
            <rFont val="MS P ゴシック"/>
            <family val="3"/>
            <charset val="128"/>
          </rPr>
          <t xml:space="preserve">基準給与支給総額に１．０２を乗じた額以上になることが必要です。
</t>
        </r>
      </text>
    </comment>
  </commentList>
</comments>
</file>

<file path=xl/sharedStrings.xml><?xml version="1.0" encoding="utf-8"?>
<sst xmlns="http://schemas.openxmlformats.org/spreadsheetml/2006/main" count="473" uniqueCount="421">
  <si>
    <t>後継者チャレンジ</t>
    <rPh sb="0" eb="3">
      <t>コウケイシャ</t>
    </rPh>
    <phoneticPr fontId="1"/>
  </si>
  <si>
    <t>映像情報制作・配給業</t>
  </si>
  <si>
    <t>音声情報制作業</t>
  </si>
  <si>
    <t>新聞業</t>
  </si>
  <si>
    <t>出版業</t>
  </si>
  <si>
    <t>広告制作業</t>
  </si>
  <si>
    <t>映像・音声・文字情報制作に附帯するサービス業</t>
  </si>
  <si>
    <t>駐車場業</t>
  </si>
  <si>
    <t>不動産管理業</t>
  </si>
  <si>
    <t>番号</t>
    <rPh sb="0" eb="2">
      <t>バンゴウ</t>
    </rPh>
    <phoneticPr fontId="1"/>
  </si>
  <si>
    <t>No</t>
    <phoneticPr fontId="1"/>
  </si>
  <si>
    <t>申請書6　企業名</t>
    <rPh sb="5" eb="7">
      <t>キギョウ</t>
    </rPh>
    <rPh sb="7" eb="8">
      <t>メイ</t>
    </rPh>
    <phoneticPr fontId="1"/>
  </si>
  <si>
    <t>申請書6　企業名フリガナ</t>
    <rPh sb="5" eb="7">
      <t>キギョウ</t>
    </rPh>
    <rPh sb="7" eb="8">
      <t>メイ</t>
    </rPh>
    <phoneticPr fontId="1"/>
  </si>
  <si>
    <t>申請書6　代表者名</t>
    <rPh sb="8" eb="9">
      <t>メイ</t>
    </rPh>
    <phoneticPr fontId="1"/>
  </si>
  <si>
    <t>申請書6　本店所在地</t>
    <rPh sb="7" eb="10">
      <t>ショザイチ</t>
    </rPh>
    <phoneticPr fontId="1"/>
  </si>
  <si>
    <t>申請書1　事業計画テーマ</t>
    <rPh sb="5" eb="7">
      <t>ジギョウ</t>
    </rPh>
    <rPh sb="7" eb="9">
      <t>ケイカク</t>
    </rPh>
    <phoneticPr fontId="1"/>
  </si>
  <si>
    <t>申請書2　事業区分</t>
    <rPh sb="5" eb="7">
      <t>ジギョウ</t>
    </rPh>
    <rPh sb="7" eb="9">
      <t>クブン</t>
    </rPh>
    <phoneticPr fontId="1"/>
  </si>
  <si>
    <t>&lt;参考&gt;
区分名称</t>
    <rPh sb="1" eb="3">
      <t>サンコウ</t>
    </rPh>
    <rPh sb="5" eb="7">
      <t>クブン</t>
    </rPh>
    <rPh sb="7" eb="9">
      <t>メイショウ</t>
    </rPh>
    <phoneticPr fontId="1"/>
  </si>
  <si>
    <t>申請書2　申請者区分</t>
    <rPh sb="7" eb="8">
      <t>シャ</t>
    </rPh>
    <phoneticPr fontId="1"/>
  </si>
  <si>
    <t>&lt;参考&gt;
助成率</t>
    <rPh sb="1" eb="3">
      <t>サンコウ</t>
    </rPh>
    <rPh sb="5" eb="7">
      <t>ジョセイ</t>
    </rPh>
    <rPh sb="7" eb="8">
      <t>リツ</t>
    </rPh>
    <phoneticPr fontId="1"/>
  </si>
  <si>
    <t>申請書4　助成対象経費</t>
    <rPh sb="5" eb="7">
      <t>ジョセイ</t>
    </rPh>
    <rPh sb="7" eb="9">
      <t>タイショウ</t>
    </rPh>
    <rPh sb="9" eb="11">
      <t>ケイヒ</t>
    </rPh>
    <phoneticPr fontId="1"/>
  </si>
  <si>
    <t>申請書5　機械装置(基)</t>
    <rPh sb="5" eb="7">
      <t>キカイ</t>
    </rPh>
    <rPh sb="7" eb="9">
      <t>ソウチ</t>
    </rPh>
    <rPh sb="10" eb="11">
      <t>キ</t>
    </rPh>
    <phoneticPr fontId="1"/>
  </si>
  <si>
    <t>申請書5　器具備品(基)</t>
    <rPh sb="5" eb="7">
      <t>キグ</t>
    </rPh>
    <rPh sb="7" eb="9">
      <t>ビヒン</t>
    </rPh>
    <rPh sb="10" eb="11">
      <t>キ</t>
    </rPh>
    <phoneticPr fontId="1"/>
  </si>
  <si>
    <t>申請書5　ソフトウェアＡ(個)</t>
    <rPh sb="12" eb="13">
      <t>ビヒン</t>
    </rPh>
    <rPh sb="13" eb="14">
      <t>コ</t>
    </rPh>
    <phoneticPr fontId="1"/>
  </si>
  <si>
    <t>申請書6　本事業に関する連絡先郵便番号</t>
    <phoneticPr fontId="1"/>
  </si>
  <si>
    <t>申請書6　本事業に関する連絡先住所</t>
    <phoneticPr fontId="1"/>
  </si>
  <si>
    <t>申請書6　本事業に関する連絡先 TEL</t>
    <phoneticPr fontId="1"/>
  </si>
  <si>
    <t>申請書6　連絡担当者 氏名</t>
    <phoneticPr fontId="1"/>
  </si>
  <si>
    <t>申請書6　資本金･出資金（千円単位）</t>
    <rPh sb="0" eb="3">
      <t>シンセイショ</t>
    </rPh>
    <rPh sb="9" eb="12">
      <t>シュッシキン</t>
    </rPh>
    <rPh sb="13" eb="15">
      <t>センエン</t>
    </rPh>
    <rPh sb="15" eb="17">
      <t>タンイ</t>
    </rPh>
    <phoneticPr fontId="1"/>
  </si>
  <si>
    <t>申請書6　創業年数/年</t>
    <rPh sb="0" eb="3">
      <t>シンセイショ</t>
    </rPh>
    <phoneticPr fontId="1"/>
  </si>
  <si>
    <t>申請書6　創業年数/ヶ月</t>
    <rPh sb="0" eb="3">
      <t>シンセイショ</t>
    </rPh>
    <phoneticPr fontId="1"/>
  </si>
  <si>
    <t>申請書3　業種/コード(2桁)
(3桁)</t>
    <rPh sb="0" eb="3">
      <t>シンセイショ</t>
    </rPh>
    <rPh sb="13" eb="14">
      <t>ケタ</t>
    </rPh>
    <rPh sb="18" eb="19">
      <t>ケタ</t>
    </rPh>
    <phoneticPr fontId="1"/>
  </si>
  <si>
    <t>申請書3　業種/中分類名</t>
    <rPh sb="0" eb="3">
      <t>シンセイショ</t>
    </rPh>
    <phoneticPr fontId="1"/>
  </si>
  <si>
    <t>申請書6　役員を除く常用従業員数(基準日現在) 合計</t>
    <rPh sb="0" eb="3">
      <t>シンセイショ</t>
    </rPh>
    <rPh sb="17" eb="20">
      <t>キジュンビ</t>
    </rPh>
    <rPh sb="20" eb="22">
      <t>ゲンザイ</t>
    </rPh>
    <rPh sb="24" eb="26">
      <t>ゴウケイ</t>
    </rPh>
    <phoneticPr fontId="1"/>
  </si>
  <si>
    <t>中小企業
要件１
（資本金）</t>
    <rPh sb="0" eb="2">
      <t>チュウショウ</t>
    </rPh>
    <rPh sb="2" eb="4">
      <t>キギョウ</t>
    </rPh>
    <rPh sb="5" eb="7">
      <t>ヨウケン</t>
    </rPh>
    <rPh sb="10" eb="13">
      <t>シホンキン</t>
    </rPh>
    <phoneticPr fontId="1"/>
  </si>
  <si>
    <t>中小企業
要件２
（従業員）</t>
    <rPh sb="10" eb="13">
      <t>ジュウギョウイン</t>
    </rPh>
    <phoneticPr fontId="1"/>
  </si>
  <si>
    <t>中小企業
判定</t>
    <rPh sb="0" eb="2">
      <t>チュウショウ</t>
    </rPh>
    <rPh sb="2" eb="4">
      <t>キギョウ</t>
    </rPh>
    <rPh sb="5" eb="7">
      <t>ハンテイ</t>
    </rPh>
    <phoneticPr fontId="1"/>
  </si>
  <si>
    <t>申請書10　設置場所の名称　No.1</t>
    <phoneticPr fontId="1"/>
  </si>
  <si>
    <t>申請書10　所在地/都内･都外　No.1</t>
    <rPh sb="10" eb="12">
      <t>トナイ</t>
    </rPh>
    <rPh sb="13" eb="15">
      <t>トガイ</t>
    </rPh>
    <phoneticPr fontId="1"/>
  </si>
  <si>
    <t>申請書10　所在地 No.1</t>
  </si>
  <si>
    <t>申請書10　設置場所の名称　No.2</t>
  </si>
  <si>
    <t>申請書10　所在地/都内･都外　No.2</t>
    <rPh sb="10" eb="12">
      <t>トナイ</t>
    </rPh>
    <rPh sb="13" eb="15">
      <t>トガイ</t>
    </rPh>
    <phoneticPr fontId="1"/>
  </si>
  <si>
    <t>申請書10　所在地 No.2</t>
  </si>
  <si>
    <t>申請書10　設置場所の名称　No.3</t>
  </si>
  <si>
    <t>申請書10　所在地/都内･都外　No.3</t>
    <rPh sb="10" eb="12">
      <t>トナイ</t>
    </rPh>
    <rPh sb="13" eb="15">
      <t>トガイ</t>
    </rPh>
    <phoneticPr fontId="1"/>
  </si>
  <si>
    <t>申請書10　所在地 No.3</t>
  </si>
  <si>
    <t>申請書14　(3)経費区分別内訳/助成事業に要する経費(税込)/機械設備等</t>
    <rPh sb="0" eb="3">
      <t>シンセイショ</t>
    </rPh>
    <rPh sb="36" eb="37">
      <t>ナド</t>
    </rPh>
    <phoneticPr fontId="1"/>
  </si>
  <si>
    <t>申請書14　(3)経費区分別内訳/助成事業に要する経費(税込)/その他助成対象外経費</t>
    <rPh sb="0" eb="3">
      <t>シンセイショ</t>
    </rPh>
    <rPh sb="34" eb="35">
      <t>タ</t>
    </rPh>
    <phoneticPr fontId="1"/>
  </si>
  <si>
    <t>申請書14　(3)経費区分別内訳/助成事業に要する経費(税込)/合計</t>
    <rPh sb="0" eb="3">
      <t>シンセイショ</t>
    </rPh>
    <phoneticPr fontId="1"/>
  </si>
  <si>
    <t>申請書14　(3)経費区分別内訳/助成対象経費(税抜)/機械設備等</t>
    <rPh sb="0" eb="3">
      <t>シンセイショ</t>
    </rPh>
    <rPh sb="32" eb="33">
      <t>ナド</t>
    </rPh>
    <phoneticPr fontId="1"/>
  </si>
  <si>
    <t>申請書14　(3)経費区分別内訳/助成対象経費(税抜)/合計</t>
    <rPh sb="0" eb="3">
      <t>シンセイショ</t>
    </rPh>
    <phoneticPr fontId="1"/>
  </si>
  <si>
    <t>申請書14　(3)経費区分別内訳/助成金交付申請額/機械設備等</t>
    <rPh sb="0" eb="3">
      <t>シンセイショ</t>
    </rPh>
    <rPh sb="30" eb="31">
      <t>ナド</t>
    </rPh>
    <phoneticPr fontId="1"/>
  </si>
  <si>
    <t>申請書14　(3)経費区分別内訳/助成金交付申請額/合計</t>
    <rPh sb="0" eb="3">
      <t>シンセイショ</t>
    </rPh>
    <phoneticPr fontId="1"/>
  </si>
  <si>
    <t>一致検証
助成対象経費
/申請書5 VS申請書14</t>
    <rPh sb="0" eb="2">
      <t>イッチ</t>
    </rPh>
    <rPh sb="2" eb="4">
      <t>ケンショウ</t>
    </rPh>
    <rPh sb="5" eb="7">
      <t>ジョセイ</t>
    </rPh>
    <rPh sb="7" eb="9">
      <t>タイショウ</t>
    </rPh>
    <rPh sb="9" eb="11">
      <t>ケイヒ</t>
    </rPh>
    <rPh sb="13" eb="16">
      <t>シンセイショ</t>
    </rPh>
    <rPh sb="20" eb="23">
      <t>シンセイショ</t>
    </rPh>
    <phoneticPr fontId="1"/>
  </si>
  <si>
    <t>一致検証
助成金交付申請額/申請書5 VS申請書14</t>
    <rPh sb="0" eb="2">
      <t>イッチ</t>
    </rPh>
    <rPh sb="2" eb="4">
      <t>ケンショウ</t>
    </rPh>
    <rPh sb="5" eb="7">
      <t>ジョセイ</t>
    </rPh>
    <rPh sb="7" eb="8">
      <t>キン</t>
    </rPh>
    <rPh sb="8" eb="10">
      <t>コウフ</t>
    </rPh>
    <rPh sb="10" eb="12">
      <t>シンセイ</t>
    </rPh>
    <rPh sb="12" eb="13">
      <t>ガク</t>
    </rPh>
    <rPh sb="14" eb="17">
      <t>シンセイショ</t>
    </rPh>
    <rPh sb="21" eb="24">
      <t>シンセイショ</t>
    </rPh>
    <phoneticPr fontId="1"/>
  </si>
  <si>
    <t>申請書13　(1)機械設備一覧表/機械設備名称
No.1</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</si>
  <si>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No.1</t>
    <rPh sb="0" eb="3">
      <t>シンセイショ</t>
    </rPh>
    <rPh sb="9" eb="11">
      <t>キカイ</t>
    </rPh>
    <rPh sb="11" eb="13">
      <t>セツビ</t>
    </rPh>
    <rPh sb="13" eb="15">
      <t>イチラン</t>
    </rPh>
    <rPh sb="15" eb="16">
      <t>ヒョウ</t>
    </rPh>
    <rPh sb="21" eb="22">
      <t>メイ</t>
    </rPh>
    <phoneticPr fontId="1"/>
  </si>
  <si>
    <t>申請書13　(1)機械設備一覧表/単価(税抜･円)
No.1</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</si>
  <si>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No.1</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</si>
  <si>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No.1</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</si>
  <si>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　(1)機械設備一覧表/機械設備名称
No.2</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</si>
  <si>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No.2</t>
    <rPh sb="0" eb="3">
      <t>シンセイショ</t>
    </rPh>
    <rPh sb="9" eb="11">
      <t>キカイ</t>
    </rPh>
    <rPh sb="11" eb="13">
      <t>セツビ</t>
    </rPh>
    <rPh sb="13" eb="15">
      <t>イチラン</t>
    </rPh>
    <rPh sb="15" eb="16">
      <t>ヒョウ</t>
    </rPh>
    <rPh sb="21" eb="22">
      <t>メイ</t>
    </rPh>
    <phoneticPr fontId="1"/>
  </si>
  <si>
    <t>申請書13　(1)機械設備一覧表/単価(税抜･円)
No.2</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</si>
  <si>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No.2</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</si>
  <si>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No.2</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</si>
  <si>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　(1)機械設備一覧表/機械設備名称
No.3</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</si>
  <si>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No.3</t>
    <rPh sb="0" eb="3">
      <t>シンセイショ</t>
    </rPh>
    <rPh sb="9" eb="11">
      <t>キカイ</t>
    </rPh>
    <rPh sb="11" eb="13">
      <t>セツビ</t>
    </rPh>
    <rPh sb="13" eb="15">
      <t>イチラン</t>
    </rPh>
    <rPh sb="15" eb="16">
      <t>ヒョウ</t>
    </rPh>
    <rPh sb="21" eb="22">
      <t>メイ</t>
    </rPh>
    <phoneticPr fontId="1"/>
  </si>
  <si>
    <t>申請書13　(1)機械設備一覧表/単価(税抜･円)
No.3</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</si>
  <si>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No.3</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</si>
  <si>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No.3</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</si>
  <si>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　(1)機械設備一覧表/機械設備名称
No.4</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</si>
  <si>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No.4</t>
    <rPh sb="0" eb="3">
      <t>シンセイショ</t>
    </rPh>
    <rPh sb="9" eb="11">
      <t>キカイ</t>
    </rPh>
    <rPh sb="11" eb="13">
      <t>セツビ</t>
    </rPh>
    <rPh sb="13" eb="15">
      <t>イチラン</t>
    </rPh>
    <rPh sb="15" eb="16">
      <t>ヒョウ</t>
    </rPh>
    <rPh sb="21" eb="22">
      <t>メイ</t>
    </rPh>
    <phoneticPr fontId="1"/>
  </si>
  <si>
    <t>申請書13　(1)機械設備一覧表/単価(税抜･円)
No.4</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</si>
  <si>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No.4</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</si>
  <si>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No.4</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</si>
  <si>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　(1)機械設備一覧表/機械設備名称
No.5</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</si>
  <si>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No.5</t>
    <rPh sb="0" eb="3">
      <t>シンセイショ</t>
    </rPh>
    <rPh sb="9" eb="11">
      <t>キカイ</t>
    </rPh>
    <rPh sb="11" eb="13">
      <t>セツビ</t>
    </rPh>
    <rPh sb="13" eb="15">
      <t>イチラン</t>
    </rPh>
    <rPh sb="15" eb="16">
      <t>ヒョウ</t>
    </rPh>
    <rPh sb="21" eb="22">
      <t>メイ</t>
    </rPh>
    <phoneticPr fontId="1"/>
  </si>
  <si>
    <t>申請書13　(1)機械設備一覧表/単価(税抜･円)
No.5</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</si>
  <si>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No.5</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</si>
  <si>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No.5</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</si>
  <si>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　(1)機械設備一覧表/機械設備名称
No.6</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</si>
  <si>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No.6</t>
    <rPh sb="0" eb="3">
      <t>シンセイショ</t>
    </rPh>
    <rPh sb="9" eb="11">
      <t>キカイ</t>
    </rPh>
    <rPh sb="11" eb="13">
      <t>セツビ</t>
    </rPh>
    <rPh sb="13" eb="15">
      <t>イチラン</t>
    </rPh>
    <rPh sb="15" eb="16">
      <t>ヒョウ</t>
    </rPh>
    <rPh sb="21" eb="22">
      <t>メイ</t>
    </rPh>
    <phoneticPr fontId="1"/>
  </si>
  <si>
    <t>申請書13　(1)機械設備一覧表/単価(税抜･円)
No.6</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</si>
  <si>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No.6</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</si>
  <si>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No.6</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</si>
  <si>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　(1)機械設備一覧表/機械設備名称
No.7</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</si>
  <si>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No.7</t>
    <rPh sb="0" eb="3">
      <t>シンセイショ</t>
    </rPh>
    <rPh sb="9" eb="11">
      <t>キカイ</t>
    </rPh>
    <rPh sb="11" eb="13">
      <t>セツビ</t>
    </rPh>
    <rPh sb="13" eb="15">
      <t>イチラン</t>
    </rPh>
    <rPh sb="15" eb="16">
      <t>ヒョウ</t>
    </rPh>
    <rPh sb="21" eb="22">
      <t>メイ</t>
    </rPh>
    <phoneticPr fontId="1"/>
  </si>
  <si>
    <t>申請書13　(1)機械設備一覧表/単価(税抜･円)
No.7</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</si>
  <si>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No.7</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</si>
  <si>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No.7</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</si>
  <si>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　(1)機械設備一覧表/機械設備名称
No.8</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</si>
  <si>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No.8</t>
    <rPh sb="0" eb="3">
      <t>シンセイショ</t>
    </rPh>
    <rPh sb="9" eb="11">
      <t>キカイ</t>
    </rPh>
    <rPh sb="11" eb="13">
      <t>セツビ</t>
    </rPh>
    <rPh sb="13" eb="15">
      <t>イチラン</t>
    </rPh>
    <rPh sb="15" eb="16">
      <t>ヒョウ</t>
    </rPh>
    <rPh sb="21" eb="22">
      <t>メイ</t>
    </rPh>
    <phoneticPr fontId="1"/>
  </si>
  <si>
    <t>申請書13　(1)機械設備一覧表/単価(税抜･円)
No.8</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</si>
  <si>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No.8</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</si>
  <si>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No.8</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</si>
  <si>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申請書13(1)
助成対象経費
個別合計金額</t>
    <rPh sb="9" eb="11">
      <t>ジョセイ</t>
    </rPh>
    <rPh sb="11" eb="13">
      <t>タイショウ</t>
    </rPh>
    <rPh sb="13" eb="15">
      <t>ケイヒ</t>
    </rPh>
    <rPh sb="16" eb="18">
      <t>コベツ</t>
    </rPh>
    <rPh sb="18" eb="20">
      <t>ゴウケイ</t>
    </rPh>
    <rPh sb="20" eb="22">
      <t>キンガク</t>
    </rPh>
    <phoneticPr fontId="1"/>
  </si>
  <si>
    <t>申請書13(1)
助成対象経費
資産の種類別の合計金額</t>
    <rPh sb="9" eb="11">
      <t>ジョセイ</t>
    </rPh>
    <rPh sb="11" eb="13">
      <t>タイショウ</t>
    </rPh>
    <rPh sb="13" eb="15">
      <t>ケイヒ</t>
    </rPh>
    <rPh sb="16" eb="18">
      <t>シサン</t>
    </rPh>
    <rPh sb="19" eb="22">
      <t>シュルイベツ</t>
    </rPh>
    <rPh sb="23" eb="25">
      <t>ゴウケイ</t>
    </rPh>
    <rPh sb="25" eb="27">
      <t>キンガク</t>
    </rPh>
    <phoneticPr fontId="1"/>
  </si>
  <si>
    <r>
      <t>申請書2
事業区分(</t>
    </r>
    <r>
      <rPr>
        <sz val="10"/>
        <color rgb="FFFF0000"/>
        <rFont val="ＭＳ 明朝"/>
        <family val="1"/>
        <charset val="128"/>
      </rPr>
      <t>ｲﾉﾍﾞｰｼｮﾝ新事業活動区分</t>
    </r>
    <r>
      <rPr>
        <sz val="10"/>
        <color theme="1"/>
        <rFont val="ＭＳ 明朝"/>
        <family val="1"/>
        <charset val="128"/>
      </rPr>
      <t>)</t>
    </r>
    <rPh sb="0" eb="3">
      <t>シンセイショ</t>
    </rPh>
    <rPh sb="5" eb="7">
      <t>ジギョウ</t>
    </rPh>
    <rPh sb="7" eb="9">
      <t>クブン</t>
    </rPh>
    <rPh sb="18" eb="21">
      <t>シンジギョウ</t>
    </rPh>
    <rPh sb="21" eb="23">
      <t>カツドウ</t>
    </rPh>
    <rPh sb="23" eb="25">
      <t>クブン</t>
    </rPh>
    <phoneticPr fontId="1"/>
  </si>
  <si>
    <t xml:space="preserve">職員
</t>
    <phoneticPr fontId="1"/>
  </si>
  <si>
    <t>申請書6　連絡担当者 メールアドレス</t>
    <phoneticPr fontId="1"/>
  </si>
  <si>
    <t>申請書11　加点措置(3)</t>
    <rPh sb="6" eb="10">
      <t>カテンソチ</t>
    </rPh>
    <phoneticPr fontId="1"/>
  </si>
  <si>
    <t>申請書11　加点措置 添付資料有り</t>
    <rPh sb="6" eb="10">
      <t>カテンソチ</t>
    </rPh>
    <rPh sb="11" eb="15">
      <t>テンプシリョウ</t>
    </rPh>
    <rPh sb="15" eb="16">
      <t>アリ</t>
    </rPh>
    <phoneticPr fontId="1"/>
  </si>
  <si>
    <t>申請書14 (2)　税率区分／該当or非該当</t>
    <rPh sb="10" eb="12">
      <t>ゼイリツ</t>
    </rPh>
    <rPh sb="12" eb="14">
      <t>クブン</t>
    </rPh>
    <rPh sb="15" eb="17">
      <t>ガイトウ</t>
    </rPh>
    <rPh sb="19" eb="22">
      <t>ヒガイトウ</t>
    </rPh>
    <phoneticPr fontId="1"/>
  </si>
  <si>
    <r>
      <t>申請書15　(2)収支計画 ※事業区分Ⅱ、Ⅲ、Ⅳ /一人当たりの付加価値額の伸び率/</t>
    </r>
    <r>
      <rPr>
        <sz val="10"/>
        <color theme="1"/>
        <rFont val="ＭＳ 明朝"/>
        <family val="1"/>
        <charset val="128"/>
      </rPr>
      <t>３年後</t>
    </r>
    <rPh sb="0" eb="3">
      <t>シンセイショ</t>
    </rPh>
    <rPh sb="9" eb="11">
      <t>シュウシ</t>
    </rPh>
    <rPh sb="11" eb="13">
      <t>ケイカク</t>
    </rPh>
    <rPh sb="15" eb="17">
      <t>ジギョウ</t>
    </rPh>
    <rPh sb="17" eb="19">
      <t>クブン</t>
    </rPh>
    <rPh sb="26" eb="28">
      <t>ヒトリ</t>
    </rPh>
    <rPh sb="28" eb="29">
      <t>ア</t>
    </rPh>
    <rPh sb="32" eb="34">
      <t>フカ</t>
    </rPh>
    <rPh sb="34" eb="36">
      <t>カチ</t>
    </rPh>
    <rPh sb="36" eb="37">
      <t>ガク</t>
    </rPh>
    <rPh sb="38" eb="39">
      <t>ノ</t>
    </rPh>
    <rPh sb="40" eb="41">
      <t>リツ</t>
    </rPh>
    <phoneticPr fontId="1"/>
  </si>
  <si>
    <r>
      <t>申請書15　(2)収支計画 ※事業区分Ⅱ、Ⅲ、Ⅳ /一人当たりの付加価値額の伸び率/</t>
    </r>
    <r>
      <rPr>
        <sz val="10"/>
        <color theme="1"/>
        <rFont val="ＭＳ 明朝"/>
        <family val="1"/>
        <charset val="128"/>
      </rPr>
      <t>４年後</t>
    </r>
    <rPh sb="0" eb="3">
      <t>シンセイショ</t>
    </rPh>
    <rPh sb="9" eb="11">
      <t>シュウシ</t>
    </rPh>
    <rPh sb="11" eb="13">
      <t>ケイカク</t>
    </rPh>
    <rPh sb="15" eb="17">
      <t>ジギョウ</t>
    </rPh>
    <rPh sb="17" eb="19">
      <t>クブン</t>
    </rPh>
    <rPh sb="26" eb="28">
      <t>ヒトリ</t>
    </rPh>
    <rPh sb="28" eb="29">
      <t>ア</t>
    </rPh>
    <rPh sb="32" eb="34">
      <t>フカ</t>
    </rPh>
    <rPh sb="34" eb="36">
      <t>カチ</t>
    </rPh>
    <rPh sb="36" eb="37">
      <t>ガク</t>
    </rPh>
    <rPh sb="38" eb="39">
      <t>ノ</t>
    </rPh>
    <rPh sb="40" eb="41">
      <t>リツ</t>
    </rPh>
    <phoneticPr fontId="1"/>
  </si>
  <si>
    <r>
      <t>申請書15　(2)収支計画 ※事業区分Ⅱ、Ⅲ、Ⅳ /一人当たりの付加価値額の伸び率/</t>
    </r>
    <r>
      <rPr>
        <sz val="10"/>
        <color theme="1"/>
        <rFont val="ＭＳ 明朝"/>
        <family val="1"/>
        <charset val="128"/>
      </rPr>
      <t>５年後</t>
    </r>
    <rPh sb="0" eb="3">
      <t>シンセイショ</t>
    </rPh>
    <rPh sb="9" eb="11">
      <t>シュウシ</t>
    </rPh>
    <rPh sb="11" eb="13">
      <t>ケイカク</t>
    </rPh>
    <rPh sb="15" eb="17">
      <t>ジギョウ</t>
    </rPh>
    <rPh sb="17" eb="19">
      <t>クブン</t>
    </rPh>
    <rPh sb="26" eb="28">
      <t>ヒトリ</t>
    </rPh>
    <rPh sb="28" eb="29">
      <t>ア</t>
    </rPh>
    <rPh sb="32" eb="34">
      <t>フカ</t>
    </rPh>
    <rPh sb="34" eb="36">
      <t>カチ</t>
    </rPh>
    <rPh sb="36" eb="37">
      <t>ガク</t>
    </rPh>
    <rPh sb="38" eb="39">
      <t>ノ</t>
    </rPh>
    <rPh sb="40" eb="41">
      <t>リツ</t>
    </rPh>
    <rPh sb="43" eb="45">
      <t>ネンゴ</t>
    </rPh>
    <phoneticPr fontId="1"/>
  </si>
  <si>
    <t>申請書5　ソフトウェアＢ(個)</t>
    <rPh sb="12" eb="13">
      <t>ビヒン</t>
    </rPh>
    <rPh sb="13" eb="14">
      <t>コ</t>
    </rPh>
    <phoneticPr fontId="1"/>
  </si>
  <si>
    <r>
      <t>申請書14　(3)経費区分別内訳/助成事業に要する経費(税込)/</t>
    </r>
    <r>
      <rPr>
        <sz val="10"/>
        <color theme="1"/>
        <rFont val="ＭＳ 明朝"/>
        <family val="1"/>
        <charset val="128"/>
      </rPr>
      <t>ソフトウェア</t>
    </r>
    <rPh sb="0" eb="3">
      <t>シンセイショ</t>
    </rPh>
    <phoneticPr fontId="1"/>
  </si>
  <si>
    <r>
      <t>申請書14　(3)経費区分別内訳/助成対象経費(税抜)/</t>
    </r>
    <r>
      <rPr>
        <sz val="10"/>
        <color theme="1"/>
        <rFont val="ＭＳ 明朝"/>
        <family val="1"/>
        <charset val="128"/>
      </rPr>
      <t>ソフトウェア</t>
    </r>
    <rPh sb="0" eb="3">
      <t>シンセイショ</t>
    </rPh>
    <phoneticPr fontId="1"/>
  </si>
  <si>
    <r>
      <t>申請書14　(3)経費区分別内訳/助成金交付申請額/</t>
    </r>
    <r>
      <rPr>
        <sz val="10"/>
        <color theme="1"/>
        <rFont val="ＭＳ 明朝"/>
        <family val="1"/>
        <charset val="128"/>
      </rPr>
      <t>ソフトウェア</t>
    </r>
    <rPh sb="0" eb="3">
      <t>シンセイショ</t>
    </rPh>
    <phoneticPr fontId="1"/>
  </si>
  <si>
    <t xml:space="preserve">申請書13　(1)税法上の資産の種類/機械装置＆器具備品(個数)
</t>
    <rPh sb="0" eb="3">
      <t>シンセイショ</t>
    </rPh>
    <rPh sb="9" eb="12">
      <t>ゼイホウジョウ</t>
    </rPh>
    <rPh sb="13" eb="15">
      <t>シサン</t>
    </rPh>
    <rPh sb="16" eb="18">
      <t>シュルイ</t>
    </rPh>
    <rPh sb="19" eb="23">
      <t>キカイソウチ</t>
    </rPh>
    <rPh sb="24" eb="26">
      <t>キグ</t>
    </rPh>
    <rPh sb="26" eb="28">
      <t>ビヒン</t>
    </rPh>
    <rPh sb="29" eb="31">
      <t>コスウ</t>
    </rPh>
    <phoneticPr fontId="1"/>
  </si>
  <si>
    <t xml:space="preserve">申請書13　(1)税法上の資産の種類/ソフトウェアA(個数)
</t>
    <rPh sb="0" eb="3">
      <t>シンセイショ</t>
    </rPh>
    <rPh sb="9" eb="12">
      <t>ゼイホウジョウ</t>
    </rPh>
    <rPh sb="13" eb="15">
      <t>シサン</t>
    </rPh>
    <rPh sb="16" eb="18">
      <t>シュルイ</t>
    </rPh>
    <rPh sb="27" eb="29">
      <t>コスウ</t>
    </rPh>
    <phoneticPr fontId="1"/>
  </si>
  <si>
    <t xml:space="preserve">申請書13　(1)税法上の資産の種類/ソフトウェアB(個数)
</t>
    <rPh sb="0" eb="3">
      <t>シンセイショ</t>
    </rPh>
    <rPh sb="9" eb="12">
      <t>ゼイホウジョウ</t>
    </rPh>
    <rPh sb="13" eb="15">
      <t>シサン</t>
    </rPh>
    <rPh sb="16" eb="18">
      <t>シュルイ</t>
    </rPh>
    <rPh sb="27" eb="29">
      <t>コスウ</t>
    </rPh>
    <phoneticPr fontId="1"/>
  </si>
  <si>
    <t>申請書13　(1)/助成対象経費/機械装置＆器具備品(税抜･円)
/合計</t>
    <rPh sb="0" eb="3">
      <t>シンセイショ</t>
    </rPh>
    <rPh sb="10" eb="12">
      <t>ジョセイ</t>
    </rPh>
    <rPh sb="12" eb="14">
      <t>タイショウ</t>
    </rPh>
    <rPh sb="14" eb="16">
      <t>ケイヒ</t>
    </rPh>
    <rPh sb="27" eb="29">
      <t>ゼイヌキ</t>
    </rPh>
    <rPh sb="30" eb="31">
      <t>エン</t>
    </rPh>
    <rPh sb="34" eb="36">
      <t>ゴウケイ</t>
    </rPh>
    <phoneticPr fontId="1"/>
  </si>
  <si>
    <t>申請書13　(1)/助成対象経費/ソフトウェアA(税抜･円)
/合計</t>
    <rPh sb="0" eb="3">
      <t>シンセイショ</t>
    </rPh>
    <rPh sb="10" eb="12">
      <t>ジョセイ</t>
    </rPh>
    <rPh sb="12" eb="14">
      <t>タイショウ</t>
    </rPh>
    <rPh sb="14" eb="16">
      <t>ケイヒ</t>
    </rPh>
    <rPh sb="25" eb="27">
      <t>ゼイヌキ</t>
    </rPh>
    <rPh sb="28" eb="29">
      <t>エン</t>
    </rPh>
    <rPh sb="32" eb="34">
      <t>ゴウケイ</t>
    </rPh>
    <phoneticPr fontId="1"/>
  </si>
  <si>
    <t>申請書13　(1)/助成対象経費/ソフトウェアB(税抜･円)
/合計</t>
    <rPh sb="0" eb="3">
      <t>シンセイショ</t>
    </rPh>
    <rPh sb="10" eb="12">
      <t>ジョセイ</t>
    </rPh>
    <rPh sb="12" eb="14">
      <t>タイショウ</t>
    </rPh>
    <rPh sb="14" eb="16">
      <t>ケイヒ</t>
    </rPh>
    <rPh sb="25" eb="27">
      <t>ゼイヌキ</t>
    </rPh>
    <rPh sb="28" eb="29">
      <t>エン</t>
    </rPh>
    <rPh sb="32" eb="34">
      <t>ゴウケイ</t>
    </rPh>
    <phoneticPr fontId="1"/>
  </si>
  <si>
    <r>
      <t>申請書13(1)
導入設備が</t>
    </r>
    <r>
      <rPr>
        <sz val="10"/>
        <color rgb="FFFF0000"/>
        <rFont val="ＭＳ ゴシック"/>
        <family val="3"/>
        <charset val="128"/>
      </rPr>
      <t>９基</t>
    </r>
    <r>
      <rPr>
        <sz val="10"/>
        <color theme="1"/>
        <rFont val="ＭＳ ゴシック"/>
        <family val="3"/>
        <charset val="128"/>
      </rPr>
      <t>以上の場合
Yes／No</t>
    </r>
    <rPh sb="9" eb="11">
      <t>ドウニュウ</t>
    </rPh>
    <rPh sb="11" eb="13">
      <t>セツビ</t>
    </rPh>
    <rPh sb="15" eb="18">
      <t>キイジョウ</t>
    </rPh>
    <rPh sb="19" eb="21">
      <t>バアイ</t>
    </rPh>
    <phoneticPr fontId="1"/>
  </si>
  <si>
    <r>
      <t>申請書13(1)
個別合計金額との調整/（導入設備が</t>
    </r>
    <r>
      <rPr>
        <sz val="10"/>
        <color rgb="FFFF0000"/>
        <rFont val="ＭＳ ゴシック"/>
        <family val="3"/>
        <charset val="128"/>
      </rPr>
      <t>９基</t>
    </r>
    <r>
      <rPr>
        <sz val="10"/>
        <color theme="1"/>
        <rFont val="ＭＳ ゴシック"/>
        <family val="3"/>
        <charset val="128"/>
      </rPr>
      <t>以上の場合の記入欄）</t>
    </r>
    <rPh sb="9" eb="11">
      <t>コベツ</t>
    </rPh>
    <rPh sb="11" eb="13">
      <t>ゴウケイ</t>
    </rPh>
    <rPh sb="13" eb="15">
      <t>キンガク</t>
    </rPh>
    <rPh sb="17" eb="19">
      <t>チョウセイ</t>
    </rPh>
    <rPh sb="21" eb="23">
      <t>ドウニュウ</t>
    </rPh>
    <rPh sb="23" eb="25">
      <t>セツビ</t>
    </rPh>
    <rPh sb="27" eb="30">
      <t>キイジョウ</t>
    </rPh>
    <rPh sb="31" eb="33">
      <t>バアイ</t>
    </rPh>
    <rPh sb="34" eb="36">
      <t>キニュウ</t>
    </rPh>
    <rPh sb="36" eb="37">
      <t>ラン</t>
    </rPh>
    <phoneticPr fontId="1"/>
  </si>
  <si>
    <t>3年後9%、4年後12%、5年後15%のいずれか一つ以上が達成されていれば「TREUE」</t>
    <rPh sb="1" eb="3">
      <t>ネンゴ</t>
    </rPh>
    <rPh sb="7" eb="9">
      <t>ネンゴ</t>
    </rPh>
    <rPh sb="14" eb="16">
      <t>ネンゴ</t>
    </rPh>
    <rPh sb="24" eb="25">
      <t>ヒト</t>
    </rPh>
    <rPh sb="26" eb="28">
      <t>イジョウ</t>
    </rPh>
    <rPh sb="29" eb="31">
      <t>タッセイ</t>
    </rPh>
    <phoneticPr fontId="1"/>
  </si>
  <si>
    <t>申請書15　事業終了年月</t>
    <rPh sb="6" eb="8">
      <t>ジギョウ</t>
    </rPh>
    <phoneticPr fontId="1"/>
  </si>
  <si>
    <t>申請書2　助成対象区分</t>
    <rPh sb="5" eb="7">
      <t>ジョセイ</t>
    </rPh>
    <rPh sb="7" eb="9">
      <t>タイショウ</t>
    </rPh>
    <rPh sb="9" eb="11">
      <t>クブン</t>
    </rPh>
    <phoneticPr fontId="1"/>
  </si>
  <si>
    <t>区分名称</t>
    <rPh sb="0" eb="2">
      <t>クブン</t>
    </rPh>
    <rPh sb="2" eb="4">
      <t>メイショウ</t>
    </rPh>
    <phoneticPr fontId="1"/>
  </si>
  <si>
    <t>Ⅱ．①</t>
    <phoneticPr fontId="1"/>
  </si>
  <si>
    <t>ＤＸ推進（IoT・AI）</t>
    <rPh sb="2" eb="4">
      <t>スイシン</t>
    </rPh>
    <phoneticPr fontId="1"/>
  </si>
  <si>
    <t>①IoT・AI</t>
    <phoneticPr fontId="1"/>
  </si>
  <si>
    <t>Ⅱ．②</t>
    <phoneticPr fontId="1"/>
  </si>
  <si>
    <t>ＤＸ推進（ロボット）</t>
    <rPh sb="2" eb="4">
      <t>スイシン</t>
    </rPh>
    <phoneticPr fontId="1"/>
  </si>
  <si>
    <t>②ロボット</t>
    <phoneticPr fontId="1"/>
  </si>
  <si>
    <t>Ⅱ．③</t>
    <phoneticPr fontId="1"/>
  </si>
  <si>
    <t>ＤＸ推進（その他）</t>
    <rPh sb="2" eb="4">
      <t>スイシン</t>
    </rPh>
    <rPh sb="7" eb="8">
      <t>タ</t>
    </rPh>
    <phoneticPr fontId="1"/>
  </si>
  <si>
    <t>③その他</t>
    <rPh sb="3" eb="4">
      <t>タ</t>
    </rPh>
    <phoneticPr fontId="1"/>
  </si>
  <si>
    <t>Ⅲ．①</t>
    <phoneticPr fontId="1"/>
  </si>
  <si>
    <t>イノベーション（防災・減災・災害）</t>
    <rPh sb="8" eb="10">
      <t>ボウサイ</t>
    </rPh>
    <rPh sb="11" eb="13">
      <t>ゲンサイ</t>
    </rPh>
    <rPh sb="14" eb="16">
      <t>サイガイ</t>
    </rPh>
    <phoneticPr fontId="1"/>
  </si>
  <si>
    <t>①防災・減災・災害</t>
    <rPh sb="1" eb="3">
      <t>ボウサイ</t>
    </rPh>
    <rPh sb="4" eb="6">
      <t>ゲンサイ</t>
    </rPh>
    <rPh sb="7" eb="9">
      <t>サイガイ</t>
    </rPh>
    <phoneticPr fontId="1"/>
  </si>
  <si>
    <t>Ⅲ．②</t>
    <phoneticPr fontId="1"/>
  </si>
  <si>
    <t>イノベーション（インフラメンテナンス）</t>
    <phoneticPr fontId="1"/>
  </si>
  <si>
    <t>②インフラメンテナンス</t>
    <phoneticPr fontId="1"/>
  </si>
  <si>
    <t>Ⅲ．③</t>
    <phoneticPr fontId="1"/>
  </si>
  <si>
    <t>イノベーション（安心・安全の確保）</t>
    <rPh sb="8" eb="10">
      <t>アンシン</t>
    </rPh>
    <rPh sb="11" eb="13">
      <t>アンゼン</t>
    </rPh>
    <rPh sb="14" eb="16">
      <t>カクホ</t>
    </rPh>
    <phoneticPr fontId="1"/>
  </si>
  <si>
    <t>③安心・安全の確保</t>
    <rPh sb="1" eb="3">
      <t>アンシン</t>
    </rPh>
    <rPh sb="4" eb="6">
      <t>アンゼン</t>
    </rPh>
    <rPh sb="7" eb="9">
      <t>カクホ</t>
    </rPh>
    <phoneticPr fontId="1"/>
  </si>
  <si>
    <t>Ⅲ．④</t>
    <phoneticPr fontId="1"/>
  </si>
  <si>
    <t>イノベーション（スポーツ振興・障害者スポーツ）</t>
    <rPh sb="12" eb="14">
      <t>シンコウ</t>
    </rPh>
    <rPh sb="15" eb="17">
      <t>ショウガイ</t>
    </rPh>
    <rPh sb="17" eb="18">
      <t>シャ</t>
    </rPh>
    <phoneticPr fontId="1"/>
  </si>
  <si>
    <t>④スポーツ振興・障害者スポーツ</t>
    <rPh sb="5" eb="7">
      <t>シンコウ</t>
    </rPh>
    <rPh sb="8" eb="10">
      <t>ショウガイ</t>
    </rPh>
    <rPh sb="10" eb="11">
      <t>シャ</t>
    </rPh>
    <phoneticPr fontId="1"/>
  </si>
  <si>
    <t>Ⅲ．⑤</t>
  </si>
  <si>
    <t>イノベーション（子育て・高齢者・障害者等）</t>
    <rPh sb="8" eb="10">
      <t>コソダ</t>
    </rPh>
    <rPh sb="12" eb="15">
      <t>コウレイシャ</t>
    </rPh>
    <rPh sb="16" eb="18">
      <t>ショウガイ</t>
    </rPh>
    <rPh sb="18" eb="19">
      <t>シャ</t>
    </rPh>
    <rPh sb="19" eb="20">
      <t>ナド</t>
    </rPh>
    <phoneticPr fontId="1"/>
  </si>
  <si>
    <t>⑤子育て・高齢者・障害者等</t>
    <rPh sb="1" eb="3">
      <t>コソダ</t>
    </rPh>
    <rPh sb="5" eb="8">
      <t>コウレイシャ</t>
    </rPh>
    <rPh sb="9" eb="11">
      <t>ショウガイ</t>
    </rPh>
    <rPh sb="11" eb="12">
      <t>シャ</t>
    </rPh>
    <rPh sb="12" eb="13">
      <t>ナド</t>
    </rPh>
    <phoneticPr fontId="1"/>
  </si>
  <si>
    <t>Ⅲ．⑥</t>
  </si>
  <si>
    <t>イノベーション（医療・健康）</t>
    <rPh sb="8" eb="10">
      <t>イリョウ</t>
    </rPh>
    <rPh sb="11" eb="13">
      <t>ケンコウ</t>
    </rPh>
    <phoneticPr fontId="1"/>
  </si>
  <si>
    <t>⑥医療・健康</t>
    <rPh sb="1" eb="3">
      <t>イリョウ</t>
    </rPh>
    <rPh sb="4" eb="6">
      <t>ケンコウ</t>
    </rPh>
    <phoneticPr fontId="1"/>
  </si>
  <si>
    <t>Ⅲ．⑦</t>
  </si>
  <si>
    <t>イノベーション（環境・エネルギー）</t>
    <rPh sb="8" eb="10">
      <t>カンキョウ</t>
    </rPh>
    <phoneticPr fontId="1"/>
  </si>
  <si>
    <t>⑦環境・エネルギー</t>
    <rPh sb="1" eb="3">
      <t>カンキョウ</t>
    </rPh>
    <phoneticPr fontId="1"/>
  </si>
  <si>
    <t>Ⅲ．⑧</t>
  </si>
  <si>
    <t>イノベーション（国際的な観光・金融都市の実現）</t>
    <rPh sb="8" eb="11">
      <t>コクサイテキ</t>
    </rPh>
    <rPh sb="12" eb="14">
      <t>カンコウ</t>
    </rPh>
    <rPh sb="15" eb="17">
      <t>キンユウ</t>
    </rPh>
    <rPh sb="17" eb="19">
      <t>トシ</t>
    </rPh>
    <rPh sb="20" eb="22">
      <t>ジツゲン</t>
    </rPh>
    <phoneticPr fontId="1"/>
  </si>
  <si>
    <t>⑧国際的な観光・金融都市の実現</t>
    <rPh sb="1" eb="4">
      <t>コクサイテキ</t>
    </rPh>
    <rPh sb="5" eb="7">
      <t>カンコウ</t>
    </rPh>
    <rPh sb="8" eb="10">
      <t>キンユウ</t>
    </rPh>
    <rPh sb="10" eb="12">
      <t>トシ</t>
    </rPh>
    <rPh sb="13" eb="15">
      <t>ジツゲン</t>
    </rPh>
    <phoneticPr fontId="1"/>
  </si>
  <si>
    <t>Ⅲ．⑨</t>
  </si>
  <si>
    <t>イノベーション（交通・物流・サプライチェーン）</t>
    <rPh sb="8" eb="10">
      <t>コウツウ</t>
    </rPh>
    <rPh sb="11" eb="13">
      <t>ブツリュウ</t>
    </rPh>
    <phoneticPr fontId="1"/>
  </si>
  <si>
    <t>⑨交通・物流・サプライチェーン</t>
    <rPh sb="1" eb="3">
      <t>コウツウ</t>
    </rPh>
    <rPh sb="4" eb="6">
      <t>ブツリュウ</t>
    </rPh>
    <phoneticPr fontId="1"/>
  </si>
  <si>
    <t>Ⅳ．</t>
    <phoneticPr fontId="1"/>
  </si>
  <si>
    <t>事業区分(ｲﾉﾍﾞｰｼｮﾝ新事業活動区分)</t>
    <rPh sb="0" eb="2">
      <t>ジギョウ</t>
    </rPh>
    <rPh sb="2" eb="4">
      <t>クブン</t>
    </rPh>
    <rPh sb="13" eb="15">
      <t>ジギョウ</t>
    </rPh>
    <rPh sb="15" eb="17">
      <t>カツドウ</t>
    </rPh>
    <rPh sb="17" eb="19">
      <t>クブン</t>
    </rPh>
    <rPh sb="19" eb="20">
      <t>）</t>
    </rPh>
    <phoneticPr fontId="1"/>
  </si>
  <si>
    <t>イノベーション（新商品の生産）</t>
    <rPh sb="8" eb="9">
      <t>シン</t>
    </rPh>
    <rPh sb="9" eb="11">
      <t>ショウヒン</t>
    </rPh>
    <rPh sb="12" eb="14">
      <t>セイサン</t>
    </rPh>
    <phoneticPr fontId="1"/>
  </si>
  <si>
    <t>イノベーション（新役務の提供）</t>
    <phoneticPr fontId="1"/>
  </si>
  <si>
    <t>②新役務の提供</t>
    <phoneticPr fontId="1"/>
  </si>
  <si>
    <t>イノベーション（商品の新たな生産又は販売の方式の導入）</t>
    <rPh sb="8" eb="10">
      <t>ショウヒン</t>
    </rPh>
    <rPh sb="11" eb="12">
      <t>アラ</t>
    </rPh>
    <rPh sb="14" eb="16">
      <t>セイサン</t>
    </rPh>
    <rPh sb="16" eb="17">
      <t>マタ</t>
    </rPh>
    <rPh sb="18" eb="20">
      <t>ハンバイ</t>
    </rPh>
    <rPh sb="21" eb="23">
      <t>ホウシキ</t>
    </rPh>
    <rPh sb="24" eb="26">
      <t>ドウニュウ</t>
    </rPh>
    <phoneticPr fontId="1"/>
  </si>
  <si>
    <t>③商品の新たな生産又は販売の方式の導入</t>
    <rPh sb="1" eb="3">
      <t>ショウヒン</t>
    </rPh>
    <rPh sb="4" eb="5">
      <t>アラ</t>
    </rPh>
    <rPh sb="7" eb="9">
      <t>セイサン</t>
    </rPh>
    <rPh sb="9" eb="10">
      <t>マタ</t>
    </rPh>
    <rPh sb="11" eb="13">
      <t>ハンバイ</t>
    </rPh>
    <rPh sb="14" eb="16">
      <t>ホウシキ</t>
    </rPh>
    <rPh sb="17" eb="19">
      <t>ドウニュウ</t>
    </rPh>
    <phoneticPr fontId="1"/>
  </si>
  <si>
    <t>イノベーション（役務の新たな提供の方式の導入、その他）</t>
    <phoneticPr fontId="1"/>
  </si>
  <si>
    <t>④役務の新たな提供の方式の導入、その他</t>
    <phoneticPr fontId="1"/>
  </si>
  <si>
    <t>助成率</t>
    <rPh sb="0" eb="2">
      <t>ジョセイ</t>
    </rPh>
    <rPh sb="2" eb="3">
      <t>リツ</t>
    </rPh>
    <phoneticPr fontId="1"/>
  </si>
  <si>
    <t>1/2以内</t>
    <rPh sb="3" eb="5">
      <t>イナイ</t>
    </rPh>
    <phoneticPr fontId="1"/>
  </si>
  <si>
    <t>2/3以内</t>
    <rPh sb="3" eb="5">
      <t>イナイ</t>
    </rPh>
    <phoneticPr fontId="1"/>
  </si>
  <si>
    <t>Ⅱ．ＤＸ推進</t>
    <rPh sb="4" eb="6">
      <t>スイシン</t>
    </rPh>
    <phoneticPr fontId="1"/>
  </si>
  <si>
    <t>Ⅲ．イノベーション</t>
    <phoneticPr fontId="1"/>
  </si>
  <si>
    <t>Ⅳ．後継者チャレンジ</t>
    <rPh sb="2" eb="5">
      <t>コウケイシャ</t>
    </rPh>
    <phoneticPr fontId="1"/>
  </si>
  <si>
    <t>業種コード(2桁)</t>
    <rPh sb="0" eb="2">
      <t>ギョウシュ</t>
    </rPh>
    <rPh sb="7" eb="8">
      <t>ケタ</t>
    </rPh>
    <phoneticPr fontId="1"/>
  </si>
  <si>
    <t>中分類名</t>
    <rPh sb="0" eb="3">
      <t>チュウブンルイ</t>
    </rPh>
    <rPh sb="3" eb="4">
      <t>メイ</t>
    </rPh>
    <phoneticPr fontId="1"/>
  </si>
  <si>
    <t>中小企業要件
資本金</t>
    <rPh sb="0" eb="2">
      <t>チュウショウ</t>
    </rPh>
    <rPh sb="2" eb="4">
      <t>キギョウ</t>
    </rPh>
    <rPh sb="4" eb="6">
      <t>ヨウケン</t>
    </rPh>
    <rPh sb="7" eb="10">
      <t>シホンキン</t>
    </rPh>
    <phoneticPr fontId="1"/>
  </si>
  <si>
    <t>中小企業要件
従業員</t>
    <rPh sb="0" eb="2">
      <t>チュウショウ</t>
    </rPh>
    <rPh sb="2" eb="4">
      <t>キギョウ</t>
    </rPh>
    <rPh sb="4" eb="6">
      <t>ヨウケン</t>
    </rPh>
    <rPh sb="7" eb="10">
      <t>ジュウギョウイン</t>
    </rPh>
    <phoneticPr fontId="1"/>
  </si>
  <si>
    <t>小規模企業
従業員</t>
    <rPh sb="0" eb="5">
      <t>ショウキボキギョウ</t>
    </rPh>
    <rPh sb="6" eb="9">
      <t>ジュウギョウイン</t>
    </rPh>
    <phoneticPr fontId="1"/>
  </si>
  <si>
    <t>農業</t>
    <phoneticPr fontId="18"/>
  </si>
  <si>
    <t>林業</t>
    <phoneticPr fontId="18"/>
  </si>
  <si>
    <t>漁業</t>
    <phoneticPr fontId="18"/>
  </si>
  <si>
    <t>水産養殖業</t>
    <phoneticPr fontId="18"/>
  </si>
  <si>
    <t>鉱業、採石業、砂利採取業</t>
    <phoneticPr fontId="18"/>
  </si>
  <si>
    <t>総合工事業</t>
    <phoneticPr fontId="18"/>
  </si>
  <si>
    <t>職別工事業（設備工事業を除く）</t>
    <phoneticPr fontId="18"/>
  </si>
  <si>
    <t>設備工事業</t>
    <phoneticPr fontId="18"/>
  </si>
  <si>
    <t>食料品製造業</t>
    <phoneticPr fontId="18"/>
  </si>
  <si>
    <t>飲料・たばこ・飼料製造業</t>
    <phoneticPr fontId="18"/>
  </si>
  <si>
    <t>繊維工業</t>
    <phoneticPr fontId="18"/>
  </si>
  <si>
    <t>木材・木製品製造業（家具を除く）</t>
    <phoneticPr fontId="18"/>
  </si>
  <si>
    <t>家具・装備品製造業</t>
    <phoneticPr fontId="18"/>
  </si>
  <si>
    <t>パルプ・紙・紙加工品製造業</t>
    <phoneticPr fontId="18"/>
  </si>
  <si>
    <t>印刷・同関連業</t>
    <phoneticPr fontId="18"/>
  </si>
  <si>
    <t>化学工業</t>
    <phoneticPr fontId="18"/>
  </si>
  <si>
    <t>石油製品・石炭製品製造業</t>
    <phoneticPr fontId="18"/>
  </si>
  <si>
    <t>プラスチック製品製造業（別掲を除く）</t>
    <phoneticPr fontId="18"/>
  </si>
  <si>
    <t>ゴム製品製造業</t>
    <phoneticPr fontId="18"/>
  </si>
  <si>
    <t>なめし革・同製品・毛皮製造業</t>
    <phoneticPr fontId="18"/>
  </si>
  <si>
    <t>窯業・土石製品製造業</t>
    <phoneticPr fontId="18"/>
  </si>
  <si>
    <t>鉄鋼業</t>
    <phoneticPr fontId="18"/>
  </si>
  <si>
    <t>非鉄金属製造業</t>
    <phoneticPr fontId="18"/>
  </si>
  <si>
    <t>金属製品製造業</t>
    <phoneticPr fontId="18"/>
  </si>
  <si>
    <t>はん用機械器具製造業</t>
    <phoneticPr fontId="18"/>
  </si>
  <si>
    <t>生産用機械器具製造業</t>
    <phoneticPr fontId="18"/>
  </si>
  <si>
    <t>業務用機械器具製造業</t>
    <phoneticPr fontId="18"/>
  </si>
  <si>
    <t>電子部品・デバイス・電子回路製造業</t>
    <phoneticPr fontId="18"/>
  </si>
  <si>
    <t>電気機械器具製造業</t>
    <phoneticPr fontId="18"/>
  </si>
  <si>
    <t>情報通信機械器具製造業</t>
    <phoneticPr fontId="18"/>
  </si>
  <si>
    <t>輸送用機械器具製造業</t>
    <phoneticPr fontId="18"/>
  </si>
  <si>
    <t>その他の製造業</t>
    <phoneticPr fontId="18"/>
  </si>
  <si>
    <t>電気業</t>
    <phoneticPr fontId="18"/>
  </si>
  <si>
    <t>ガス業</t>
    <phoneticPr fontId="18"/>
  </si>
  <si>
    <t>熱供給業</t>
    <phoneticPr fontId="18"/>
  </si>
  <si>
    <t>水道業</t>
    <phoneticPr fontId="18"/>
  </si>
  <si>
    <t>通信業</t>
    <phoneticPr fontId="18"/>
  </si>
  <si>
    <t>放送業</t>
    <phoneticPr fontId="18"/>
  </si>
  <si>
    <t>情報サービス業</t>
    <phoneticPr fontId="18"/>
  </si>
  <si>
    <t>インターネット附随サービス業</t>
    <phoneticPr fontId="18"/>
  </si>
  <si>
    <t>映像・音声・文字情報制作業</t>
    <phoneticPr fontId="18"/>
  </si>
  <si>
    <t>管理・補助的経済活動を行う事業</t>
  </si>
  <si>
    <t>鉄道業</t>
    <phoneticPr fontId="18"/>
  </si>
  <si>
    <t>道路旅客運送業</t>
    <phoneticPr fontId="18"/>
  </si>
  <si>
    <t>道路貨物運送業</t>
    <phoneticPr fontId="18"/>
  </si>
  <si>
    <t>水運業</t>
    <phoneticPr fontId="18"/>
  </si>
  <si>
    <t>航空運輸業</t>
    <phoneticPr fontId="18"/>
  </si>
  <si>
    <t>倉庫業</t>
    <phoneticPr fontId="18"/>
  </si>
  <si>
    <t>運輸に附帯するサービス業</t>
    <phoneticPr fontId="18"/>
  </si>
  <si>
    <t>郵便業(信書便事業を除く)</t>
    <phoneticPr fontId="18"/>
  </si>
  <si>
    <t>各種商品卸売業</t>
    <phoneticPr fontId="18"/>
  </si>
  <si>
    <t>繊維・衣服等卸売業</t>
    <phoneticPr fontId="18"/>
  </si>
  <si>
    <t>飲食料品卸売業</t>
    <phoneticPr fontId="18"/>
  </si>
  <si>
    <t>建築材料、鉱物・金属材料等卸売業</t>
    <phoneticPr fontId="18"/>
  </si>
  <si>
    <t>機械器具卸売業</t>
    <phoneticPr fontId="18"/>
  </si>
  <si>
    <t>その他の卸売業</t>
    <phoneticPr fontId="18"/>
  </si>
  <si>
    <t>各種商品小売業</t>
    <phoneticPr fontId="18"/>
  </si>
  <si>
    <t>織物・衣服・身の回り品小売業</t>
    <phoneticPr fontId="18"/>
  </si>
  <si>
    <t>飲食料品小売業</t>
    <phoneticPr fontId="18"/>
  </si>
  <si>
    <t>機械器具小売業</t>
    <phoneticPr fontId="18"/>
  </si>
  <si>
    <t>その他の小売業</t>
    <phoneticPr fontId="18"/>
  </si>
  <si>
    <t>無店舗小売業</t>
    <phoneticPr fontId="18"/>
  </si>
  <si>
    <t>銀行業</t>
    <phoneticPr fontId="18"/>
  </si>
  <si>
    <t>協同組織金融業</t>
    <phoneticPr fontId="18"/>
  </si>
  <si>
    <t>貸金業、クレジットカード業等非預金信用機関</t>
    <phoneticPr fontId="18"/>
  </si>
  <si>
    <t>金融商品取引業、商品先物取引業</t>
    <phoneticPr fontId="18"/>
  </si>
  <si>
    <t>補助的金融業等</t>
    <phoneticPr fontId="18"/>
  </si>
  <si>
    <t>保険業（保険媒介代理業、保険サービス業 を除く）</t>
    <phoneticPr fontId="18"/>
  </si>
  <si>
    <t>不動産取引業</t>
    <phoneticPr fontId="18"/>
  </si>
  <si>
    <t>不動産賃貸業・管理業</t>
    <phoneticPr fontId="18"/>
  </si>
  <si>
    <t>不動産賃貸業（貸家業、貸間業を除く）</t>
  </si>
  <si>
    <t>貸家業、貸間業</t>
  </si>
  <si>
    <t>物品賃貸業</t>
    <phoneticPr fontId="18"/>
  </si>
  <si>
    <t>学術・開発研究機関</t>
    <phoneticPr fontId="18"/>
  </si>
  <si>
    <t>専門サービス業（他に分類されないもの）</t>
    <phoneticPr fontId="18"/>
  </si>
  <si>
    <t>広告業</t>
    <phoneticPr fontId="18"/>
  </si>
  <si>
    <t>技術サービス業（他に分類されないもの）</t>
    <phoneticPr fontId="18"/>
  </si>
  <si>
    <t>宿泊業</t>
    <phoneticPr fontId="18"/>
  </si>
  <si>
    <t>飲食店</t>
    <phoneticPr fontId="18"/>
  </si>
  <si>
    <t>持ち帰り・配達飲食サービス業</t>
    <phoneticPr fontId="18"/>
  </si>
  <si>
    <t>洗濯・理容・美容・浴場業</t>
    <phoneticPr fontId="18"/>
  </si>
  <si>
    <t>その他の生活関連サービス業</t>
    <phoneticPr fontId="18"/>
  </si>
  <si>
    <t>娯楽業</t>
    <phoneticPr fontId="18"/>
  </si>
  <si>
    <t>学校教育</t>
    <phoneticPr fontId="18"/>
  </si>
  <si>
    <t>その他の教育、学習支援業</t>
    <phoneticPr fontId="18"/>
  </si>
  <si>
    <t>医療業</t>
    <phoneticPr fontId="18"/>
  </si>
  <si>
    <t>保険衛生</t>
    <phoneticPr fontId="18"/>
  </si>
  <si>
    <t>社会保険・社会福祉・介護事業</t>
    <phoneticPr fontId="18"/>
  </si>
  <si>
    <t>郵便局</t>
    <phoneticPr fontId="18"/>
  </si>
  <si>
    <t>協同組合（他に分類されないもの）</t>
    <phoneticPr fontId="18"/>
  </si>
  <si>
    <t>廃棄物処理業</t>
    <phoneticPr fontId="18"/>
  </si>
  <si>
    <t>自動車整備業</t>
    <phoneticPr fontId="18"/>
  </si>
  <si>
    <t>機械等修理業（別掲を除く）</t>
    <phoneticPr fontId="18"/>
  </si>
  <si>
    <t>職業紹介・労働者派遣業</t>
    <phoneticPr fontId="18"/>
  </si>
  <si>
    <t>その他の事業サービス業</t>
    <phoneticPr fontId="18"/>
  </si>
  <si>
    <t>政治・経済・文化団体</t>
    <phoneticPr fontId="18"/>
  </si>
  <si>
    <t>宗教</t>
    <phoneticPr fontId="18"/>
  </si>
  <si>
    <t>その他のサービス業</t>
    <phoneticPr fontId="18"/>
  </si>
  <si>
    <t>外国公務</t>
    <phoneticPr fontId="18"/>
  </si>
  <si>
    <t>国家公務</t>
    <phoneticPr fontId="18"/>
  </si>
  <si>
    <t>地方公務</t>
    <phoneticPr fontId="18"/>
  </si>
  <si>
    <t>分類不能の産業</t>
    <phoneticPr fontId="18"/>
  </si>
  <si>
    <t>01</t>
    <phoneticPr fontId="1"/>
  </si>
  <si>
    <t>02</t>
    <phoneticPr fontId="1"/>
  </si>
  <si>
    <t>03</t>
    <phoneticPr fontId="1"/>
  </si>
  <si>
    <t>04</t>
    <phoneticPr fontId="1"/>
  </si>
  <si>
    <t>05</t>
    <phoneticPr fontId="1"/>
  </si>
  <si>
    <t>06</t>
    <phoneticPr fontId="1"/>
  </si>
  <si>
    <t>07</t>
    <phoneticPr fontId="1"/>
  </si>
  <si>
    <t>08</t>
    <phoneticPr fontId="1"/>
  </si>
  <si>
    <t>09</t>
    <phoneticPr fontId="1"/>
  </si>
  <si>
    <t>受付
番号</t>
    <phoneticPr fontId="1"/>
  </si>
  <si>
    <r>
      <t>申請書14　(3)経費区分別内訳/助成事業に要する経費(税込)/</t>
    </r>
    <r>
      <rPr>
        <b/>
        <sz val="10"/>
        <color rgb="FFFF0000"/>
        <rFont val="ＭＳ ゴシック"/>
        <family val="3"/>
        <charset val="128"/>
      </rPr>
      <t>総合計</t>
    </r>
    <rPh sb="0" eb="3">
      <t>シンセイショ</t>
    </rPh>
    <rPh sb="32" eb="35">
      <t>ソウゴウケイ</t>
    </rPh>
    <phoneticPr fontId="1"/>
  </si>
  <si>
    <t>※本シートを削除したり改変すると申請が無効となりますのでご注意ください</t>
    <rPh sb="1" eb="2">
      <t>ホン</t>
    </rPh>
    <rPh sb="6" eb="8">
      <t>サクジョ</t>
    </rPh>
    <rPh sb="11" eb="13">
      <t>カイヘン</t>
    </rPh>
    <rPh sb="16" eb="18">
      <t>シンセイ</t>
    </rPh>
    <rPh sb="19" eb="21">
      <t>ムコウ</t>
    </rPh>
    <rPh sb="29" eb="31">
      <t>チュウイ</t>
    </rPh>
    <phoneticPr fontId="1"/>
  </si>
  <si>
    <t>※本シートを削除したり改変すると申請が無効となりますのでご注意ください</t>
    <phoneticPr fontId="1"/>
  </si>
  <si>
    <t>Ⅰ．A1</t>
    <phoneticPr fontId="1"/>
  </si>
  <si>
    <t>Ⅰ．A2</t>
    <phoneticPr fontId="1"/>
  </si>
  <si>
    <t>Ⅰ．B1</t>
    <phoneticPr fontId="1"/>
  </si>
  <si>
    <t>Ⅰ．B2</t>
    <phoneticPr fontId="1"/>
  </si>
  <si>
    <t>競争力・ｾﾞﾛｴﾐ（中小）</t>
    <rPh sb="0" eb="3">
      <t>キョウソウリョク</t>
    </rPh>
    <rPh sb="10" eb="12">
      <t>チュウショウ</t>
    </rPh>
    <phoneticPr fontId="1"/>
  </si>
  <si>
    <t>競争力・ｾﾞﾛｴﾐ（中小ｾﾞﾛｴﾐ）</t>
    <rPh sb="0" eb="3">
      <t>キョウソウリョク</t>
    </rPh>
    <rPh sb="10" eb="12">
      <t>チュウショウ</t>
    </rPh>
    <phoneticPr fontId="1"/>
  </si>
  <si>
    <t>競争力・ｾﾞﾛｴﾐ（小規模）</t>
    <rPh sb="0" eb="3">
      <t>キョウソウリョク</t>
    </rPh>
    <rPh sb="10" eb="13">
      <t>ショウキボ</t>
    </rPh>
    <phoneticPr fontId="1"/>
  </si>
  <si>
    <t>競争力・ｾﾞﾛｴﾐ（小規模ｾﾞﾛｴﾐ）</t>
    <rPh sb="0" eb="3">
      <t>キョウソウリョク</t>
    </rPh>
    <rPh sb="12" eb="16">
      <t>ゼロエミ</t>
    </rPh>
    <phoneticPr fontId="1"/>
  </si>
  <si>
    <t>Ⅰ．A1 中小</t>
    <rPh sb="5" eb="7">
      <t>チュウショウ</t>
    </rPh>
    <phoneticPr fontId="1"/>
  </si>
  <si>
    <t>Ⅰ．A2 中小ｾﾞﾛｴﾐ</t>
    <rPh sb="5" eb="7">
      <t>チュウショウ</t>
    </rPh>
    <phoneticPr fontId="1"/>
  </si>
  <si>
    <t>Ⅰ．B1 小規模</t>
    <rPh sb="5" eb="8">
      <t>ショウキボ</t>
    </rPh>
    <phoneticPr fontId="1"/>
  </si>
  <si>
    <t>Ⅰ．B2 小規模ｾﾞﾛｴﾐ</t>
    <rPh sb="5" eb="8">
      <t>ショウキボ</t>
    </rPh>
    <phoneticPr fontId="1"/>
  </si>
  <si>
    <t>A1中小</t>
    <rPh sb="2" eb="4">
      <t>チュウショウ</t>
    </rPh>
    <phoneticPr fontId="1"/>
  </si>
  <si>
    <t>A2中小ｾﾞﾛｴﾐ</t>
    <rPh sb="2" eb="4">
      <t>チュウショウ</t>
    </rPh>
    <phoneticPr fontId="1"/>
  </si>
  <si>
    <t>B1小規模</t>
    <rPh sb="2" eb="5">
      <t>ショウキボ</t>
    </rPh>
    <phoneticPr fontId="1"/>
  </si>
  <si>
    <t>B2小規模ｾﾞﾛｴﾐ</t>
    <rPh sb="2" eb="5">
      <t>ショウキボ</t>
    </rPh>
    <phoneticPr fontId="1"/>
  </si>
  <si>
    <t>第３回から変更</t>
    <rPh sb="0" eb="1">
      <t>ダイ</t>
    </rPh>
    <rPh sb="2" eb="3">
      <t>カイ</t>
    </rPh>
    <rPh sb="5" eb="7">
      <t>ヘンコウ</t>
    </rPh>
    <phoneticPr fontId="1"/>
  </si>
  <si>
    <t>ｾﾞﾛｴﾐ適用不可の場合の審査継続意思
α／β</t>
    <rPh sb="5" eb="7">
      <t>テキヨウ</t>
    </rPh>
    <rPh sb="7" eb="9">
      <t>フカ</t>
    </rPh>
    <rPh sb="10" eb="12">
      <t>バアイ</t>
    </rPh>
    <rPh sb="13" eb="17">
      <t>シンサケイゾク</t>
    </rPh>
    <rPh sb="17" eb="19">
      <t>イシ</t>
    </rPh>
    <phoneticPr fontId="1"/>
  </si>
  <si>
    <r>
      <t>申請書4　助成金交付申請額</t>
    </r>
    <r>
      <rPr>
        <b/>
        <sz val="10"/>
        <color rgb="FFFF0000"/>
        <rFont val="ＭＳ 明朝"/>
        <family val="1"/>
        <charset val="128"/>
      </rPr>
      <t>①</t>
    </r>
    <rPh sb="5" eb="8">
      <t>ジョセイキン</t>
    </rPh>
    <rPh sb="8" eb="10">
      <t>コウフ</t>
    </rPh>
    <rPh sb="10" eb="12">
      <t>シンセイ</t>
    </rPh>
    <rPh sb="12" eb="13">
      <t>ガク</t>
    </rPh>
    <phoneticPr fontId="1"/>
  </si>
  <si>
    <r>
      <t>申請書4　助成金交付申請額</t>
    </r>
    <r>
      <rPr>
        <b/>
        <sz val="10"/>
        <color rgb="FFFF0000"/>
        <rFont val="ＭＳ 明朝"/>
        <family val="1"/>
        <charset val="128"/>
      </rPr>
      <t>②</t>
    </r>
    <rPh sb="5" eb="8">
      <t>ジョセイキン</t>
    </rPh>
    <rPh sb="8" eb="10">
      <t>コウフ</t>
    </rPh>
    <rPh sb="10" eb="12">
      <t>シンセイ</t>
    </rPh>
    <rPh sb="12" eb="13">
      <t>ガク</t>
    </rPh>
    <phoneticPr fontId="1"/>
  </si>
  <si>
    <r>
      <t>申請書4　助成金交付申請額</t>
    </r>
    <r>
      <rPr>
        <b/>
        <sz val="10"/>
        <color rgb="FFFF0000"/>
        <rFont val="ＭＳ 明朝"/>
        <family val="1"/>
        <charset val="128"/>
      </rPr>
      <t>③</t>
    </r>
    <rPh sb="5" eb="8">
      <t>ジョセイキン</t>
    </rPh>
    <rPh sb="8" eb="10">
      <t>コウフ</t>
    </rPh>
    <rPh sb="10" eb="12">
      <t>シンセイ</t>
    </rPh>
    <rPh sb="12" eb="13">
      <t>ガク</t>
    </rPh>
    <phoneticPr fontId="1"/>
  </si>
  <si>
    <t>採択時の助成金交付申請額（審査後の最終決定額）</t>
    <rPh sb="0" eb="2">
      <t>サイタク</t>
    </rPh>
    <rPh sb="2" eb="3">
      <t>ジ</t>
    </rPh>
    <rPh sb="4" eb="7">
      <t>ジョセイキン</t>
    </rPh>
    <rPh sb="7" eb="9">
      <t>コウフ</t>
    </rPh>
    <rPh sb="9" eb="12">
      <t>シンセイガク</t>
    </rPh>
    <rPh sb="13" eb="16">
      <t>シンサゴ</t>
    </rPh>
    <rPh sb="17" eb="21">
      <t>サイシュウケッテイ</t>
    </rPh>
    <rPh sb="21" eb="22">
      <t>ガク</t>
    </rPh>
    <phoneticPr fontId="1"/>
  </si>
  <si>
    <t>　★警告）本シートは東京都中小企業振興公社　設備支援課　事務局が使用する専用のsheetです　：使用不可（操作禁止）</t>
    <rPh sb="2" eb="4">
      <t>ケイコク</t>
    </rPh>
    <rPh sb="5" eb="6">
      <t>ホン</t>
    </rPh>
    <rPh sb="10" eb="13">
      <t>トウキョウト</t>
    </rPh>
    <rPh sb="13" eb="15">
      <t>チュウショウ</t>
    </rPh>
    <rPh sb="15" eb="17">
      <t>キギョウ</t>
    </rPh>
    <rPh sb="17" eb="21">
      <t>シンコウコウシャ</t>
    </rPh>
    <rPh sb="22" eb="24">
      <t>セツビ</t>
    </rPh>
    <rPh sb="24" eb="27">
      <t>シエンカ</t>
    </rPh>
    <rPh sb="28" eb="31">
      <t>ジムキョク</t>
    </rPh>
    <rPh sb="32" eb="34">
      <t>シヨウ</t>
    </rPh>
    <rPh sb="36" eb="38">
      <t>センヨウ</t>
    </rPh>
    <rPh sb="48" eb="52">
      <t>シヨウフカ</t>
    </rPh>
    <rPh sb="53" eb="55">
      <t>ソウサ</t>
    </rPh>
    <rPh sb="55" eb="57">
      <t>キンシ</t>
    </rPh>
    <phoneticPr fontId="1"/>
  </si>
  <si>
    <t>3/4以内</t>
    <rPh sb="3" eb="5">
      <t>イナイ</t>
    </rPh>
    <phoneticPr fontId="1"/>
  </si>
  <si>
    <t>Ⅰ．A3</t>
  </si>
  <si>
    <t>Ⅰ．B3</t>
  </si>
  <si>
    <t>競争力・ｾﾞﾛｴﾐ（中小賃上）</t>
    <rPh sb="0" eb="3">
      <t>キョウソウリョク</t>
    </rPh>
    <rPh sb="10" eb="12">
      <t>チュウショウ</t>
    </rPh>
    <rPh sb="12" eb="14">
      <t>チンア</t>
    </rPh>
    <phoneticPr fontId="1"/>
  </si>
  <si>
    <t>競争力・ｾﾞﾛｴﾐ（小規模賃上）</t>
    <rPh sb="0" eb="3">
      <t>キョウソウリョク</t>
    </rPh>
    <rPh sb="12" eb="13">
      <t>チン</t>
    </rPh>
    <rPh sb="13" eb="14">
      <t>ジョウ</t>
    </rPh>
    <rPh sb="14" eb="15">
      <t>）</t>
    </rPh>
    <phoneticPr fontId="1"/>
  </si>
  <si>
    <t>B3小規模賃上</t>
    <rPh sb="2" eb="5">
      <t>ショウキボ</t>
    </rPh>
    <rPh sb="5" eb="7">
      <t>チンア</t>
    </rPh>
    <phoneticPr fontId="1"/>
  </si>
  <si>
    <t>A3中小賃上</t>
    <rPh sb="2" eb="4">
      <t>チュウショウ</t>
    </rPh>
    <rPh sb="4" eb="6">
      <t>チンア</t>
    </rPh>
    <phoneticPr fontId="1"/>
  </si>
  <si>
    <t>3/4以内</t>
    <phoneticPr fontId="1"/>
  </si>
  <si>
    <t>Ⅰ．A3 中小賃上</t>
    <phoneticPr fontId="1"/>
  </si>
  <si>
    <t>Ⅰ．B3 小規模賃上</t>
    <rPh sb="5" eb="8">
      <t>ショウキボ</t>
    </rPh>
    <phoneticPr fontId="1"/>
  </si>
  <si>
    <t>第６回から変更</t>
    <rPh sb="0" eb="1">
      <t>ダイ</t>
    </rPh>
    <rPh sb="2" eb="3">
      <t>カイ</t>
    </rPh>
    <rPh sb="5" eb="7">
      <t>ヘンコウ</t>
    </rPh>
    <phoneticPr fontId="1"/>
  </si>
  <si>
    <t>助成金交付申請額(MAX)/合計</t>
    <phoneticPr fontId="1"/>
  </si>
  <si>
    <r>
      <t>助成金交付申請額(MAX)/</t>
    </r>
    <r>
      <rPr>
        <sz val="10"/>
        <color theme="1"/>
        <rFont val="ＭＳ 明朝"/>
        <family val="1"/>
        <charset val="128"/>
      </rPr>
      <t>ソフトウェア</t>
    </r>
    <phoneticPr fontId="1"/>
  </si>
  <si>
    <t>助成金交付申請額(MAX)/機械設備等</t>
    <rPh sb="18" eb="19">
      <t>ナド</t>
    </rPh>
    <phoneticPr fontId="1"/>
  </si>
  <si>
    <r>
      <t>助成対象経費(税抜)/</t>
    </r>
    <r>
      <rPr>
        <sz val="10"/>
        <color theme="1"/>
        <rFont val="ＭＳ 明朝"/>
        <family val="1"/>
        <charset val="128"/>
      </rPr>
      <t>ソフトウェア</t>
    </r>
    <phoneticPr fontId="1"/>
  </si>
  <si>
    <t>助成対象経費(税抜)/機械設備等</t>
    <rPh sb="15" eb="16">
      <t>ナド</t>
    </rPh>
    <phoneticPr fontId="1"/>
  </si>
  <si>
    <t>申請書11　加点措置(4)</t>
    <rPh sb="6" eb="10">
      <t>カテンソチ</t>
    </rPh>
    <phoneticPr fontId="1"/>
  </si>
  <si>
    <t>申請書11　加点措置(1)/(2)</t>
    <rPh sb="6" eb="10">
      <t>カテンソチ</t>
    </rPh>
    <phoneticPr fontId="1"/>
  </si>
  <si>
    <t>山　 梨</t>
  </si>
  <si>
    <t>神奈川</t>
  </si>
  <si>
    <t>東　 京</t>
  </si>
  <si>
    <t>千　 葉</t>
  </si>
  <si>
    <t>埼　 玉</t>
  </si>
  <si>
    <t>群　 馬</t>
  </si>
  <si>
    <t>栃　 木</t>
  </si>
  <si>
    <t>〇</t>
    <phoneticPr fontId="1"/>
  </si>
  <si>
    <t>茨　 城</t>
  </si>
  <si>
    <t>増加率</t>
    <rPh sb="0" eb="3">
      <t>ゾウカリツ</t>
    </rPh>
    <phoneticPr fontId="25"/>
  </si>
  <si>
    <t>選択してください</t>
    <rPh sb="0" eb="2">
      <t>センタク</t>
    </rPh>
    <phoneticPr fontId="25"/>
  </si>
  <si>
    <t>金額</t>
    <rPh sb="0" eb="2">
      <t>キンガク</t>
    </rPh>
    <phoneticPr fontId="25"/>
  </si>
  <si>
    <t>地域を選んでください</t>
    <rPh sb="0" eb="2">
      <t>チイキ</t>
    </rPh>
    <rPh sb="3" eb="4">
      <t>エラ</t>
    </rPh>
    <phoneticPr fontId="25"/>
  </si>
  <si>
    <t>最低賃金リスト</t>
    <rPh sb="0" eb="4">
      <t>サイテイチンギン</t>
    </rPh>
    <phoneticPr fontId="25"/>
  </si>
  <si>
    <t>円</t>
    <rPh sb="0" eb="1">
      <t>エン</t>
    </rPh>
    <phoneticPr fontId="25"/>
  </si>
  <si>
    <t>　上記①の事業所における従業員の事業所内最低賃金</t>
    <rPh sb="1" eb="3">
      <t>ジョウキ</t>
    </rPh>
    <rPh sb="5" eb="7">
      <t>ジギョウ</t>
    </rPh>
    <rPh sb="7" eb="8">
      <t>ショ</t>
    </rPh>
    <rPh sb="12" eb="15">
      <t>ジュウギョウイン</t>
    </rPh>
    <rPh sb="16" eb="18">
      <t>ジギョウ</t>
    </rPh>
    <rPh sb="18" eb="19">
      <t>ショ</t>
    </rPh>
    <rPh sb="19" eb="20">
      <t>ナイ</t>
    </rPh>
    <rPh sb="20" eb="22">
      <t>サイテイ</t>
    </rPh>
    <rPh sb="22" eb="24">
      <t>チンギン</t>
    </rPh>
    <phoneticPr fontId="25"/>
  </si>
  <si>
    <t>参考：厚生労働省『最低賃金額以上かどうかを確認する方法』</t>
    <rPh sb="0" eb="2">
      <t>サンコウ</t>
    </rPh>
    <rPh sb="3" eb="5">
      <t>コウセイ</t>
    </rPh>
    <rPh sb="5" eb="8">
      <t>ロウドウショウ</t>
    </rPh>
    <rPh sb="9" eb="11">
      <t>サイテイ</t>
    </rPh>
    <rPh sb="11" eb="13">
      <t>チンギン</t>
    </rPh>
    <rPh sb="13" eb="14">
      <t>ガク</t>
    </rPh>
    <rPh sb="14" eb="16">
      <t>イジョウ</t>
    </rPh>
    <rPh sb="21" eb="23">
      <t>カクニン</t>
    </rPh>
    <rPh sb="25" eb="27">
      <t>ホウホウ</t>
    </rPh>
    <phoneticPr fontId="25"/>
  </si>
  <si>
    <t>　上記「①」の事業所所在地の地域別最低賃金</t>
    <rPh sb="1" eb="3">
      <t>ジョウキ</t>
    </rPh>
    <rPh sb="7" eb="10">
      <t>ジギョウショ</t>
    </rPh>
    <rPh sb="10" eb="13">
      <t>ショザイチ</t>
    </rPh>
    <rPh sb="14" eb="16">
      <t>チイキ</t>
    </rPh>
    <rPh sb="16" eb="17">
      <t>ベツ</t>
    </rPh>
    <rPh sb="17" eb="19">
      <t>サイテイ</t>
    </rPh>
    <rPh sb="19" eb="21">
      <t>チンギン</t>
    </rPh>
    <phoneticPr fontId="25"/>
  </si>
  <si>
    <t>　　本計画の対象とする事業所の所在地を記載してください。</t>
    <phoneticPr fontId="25"/>
  </si>
  <si>
    <t>（２）事業所内最低賃金について</t>
    <rPh sb="3" eb="6">
      <t>ジギョウショ</t>
    </rPh>
    <rPh sb="6" eb="7">
      <t>ナイ</t>
    </rPh>
    <rPh sb="7" eb="9">
      <t>サイテイ</t>
    </rPh>
    <rPh sb="9" eb="11">
      <t>チンギン</t>
    </rPh>
    <phoneticPr fontId="25"/>
  </si>
  <si>
    <t>増加率</t>
    <rPh sb="0" eb="2">
      <t>ゾウカ</t>
    </rPh>
    <rPh sb="2" eb="3">
      <t>リツ</t>
    </rPh>
    <phoneticPr fontId="25"/>
  </si>
  <si>
    <t>　・　金額の入力単位は『円』、増加率の入力単位は『％』です。入力単位にご注意ください。</t>
    <rPh sb="3" eb="5">
      <t>キンガク</t>
    </rPh>
    <rPh sb="6" eb="8">
      <t>ニュウリョク</t>
    </rPh>
    <rPh sb="8" eb="10">
      <t>タンイ</t>
    </rPh>
    <rPh sb="12" eb="13">
      <t>エン</t>
    </rPh>
    <rPh sb="15" eb="17">
      <t>ゾウカ</t>
    </rPh>
    <rPh sb="17" eb="18">
      <t>リツ</t>
    </rPh>
    <rPh sb="19" eb="21">
      <t>ニュウリョク</t>
    </rPh>
    <rPh sb="21" eb="23">
      <t>タンイ</t>
    </rPh>
    <rPh sb="30" eb="32">
      <t>ニュウリョク</t>
    </rPh>
    <rPh sb="32" eb="34">
      <t>タンイ</t>
    </rPh>
    <rPh sb="36" eb="38">
      <t>チュウイ</t>
    </rPh>
    <phoneticPr fontId="25"/>
  </si>
  <si>
    <t>（１）給与支給総額について</t>
    <rPh sb="3" eb="5">
      <t>キュウヨ</t>
    </rPh>
    <rPh sb="5" eb="7">
      <t>シキュウ</t>
    </rPh>
    <rPh sb="7" eb="9">
      <t>ソウガク</t>
    </rPh>
    <phoneticPr fontId="25"/>
  </si>
  <si>
    <t>賃金引上げ計画書</t>
    <rPh sb="0" eb="2">
      <t>チンギン</t>
    </rPh>
    <rPh sb="2" eb="4">
      <t>ヒキア</t>
    </rPh>
    <rPh sb="5" eb="7">
      <t>ケイカク</t>
    </rPh>
    <rPh sb="7" eb="8">
      <t>ショ</t>
    </rPh>
    <phoneticPr fontId="1"/>
  </si>
  <si>
    <t>※実印は郵送提出の場合必須</t>
    <rPh sb="1" eb="3">
      <t>ジツイン</t>
    </rPh>
    <rPh sb="4" eb="6">
      <t>ユウソウ</t>
    </rPh>
    <rPh sb="6" eb="8">
      <t>テイシュツ</t>
    </rPh>
    <rPh sb="9" eb="11">
      <t>バアイ</t>
    </rPh>
    <rPh sb="11" eb="13">
      <t>ヒッス</t>
    </rPh>
    <phoneticPr fontId="25"/>
  </si>
  <si>
    <t>実印</t>
    <rPh sb="0" eb="1">
      <t>ジツ</t>
    </rPh>
    <rPh sb="1" eb="2">
      <t>イン</t>
    </rPh>
    <phoneticPr fontId="25"/>
  </si>
  <si>
    <t>代表者職氏名：</t>
    <rPh sb="0" eb="3">
      <t>ダイヒョウシャ</t>
    </rPh>
    <rPh sb="3" eb="4">
      <t>ショク</t>
    </rPh>
    <rPh sb="4" eb="6">
      <t>シメイ</t>
    </rPh>
    <phoneticPr fontId="25"/>
  </si>
  <si>
    <t>会　　社　　名 ：</t>
    <rPh sb="0" eb="1">
      <t>カイ</t>
    </rPh>
    <rPh sb="3" eb="4">
      <t>シャ</t>
    </rPh>
    <rPh sb="6" eb="7">
      <t>メイ</t>
    </rPh>
    <phoneticPr fontId="25"/>
  </si>
  <si>
    <t>令和　　　年　　　月　　　日</t>
    <rPh sb="0" eb="2">
      <t>レイワ</t>
    </rPh>
    <rPh sb="5" eb="6">
      <t>ネン</t>
    </rPh>
    <rPh sb="9" eb="10">
      <t>ガツ</t>
    </rPh>
    <rPh sb="13" eb="14">
      <t>ニチ</t>
    </rPh>
    <phoneticPr fontId="25"/>
  </si>
  <si>
    <t>３　賃金引上げ計画実績報告時に、当該報告書の提出をしなかった、又は賃上要件の助成要件である</t>
    <rPh sb="33" eb="35">
      <t>チンア</t>
    </rPh>
    <rPh sb="35" eb="37">
      <t>ヨウケン</t>
    </rPh>
    <phoneticPr fontId="25"/>
  </si>
  <si>
    <t>　　※事業場所の所在地は、申請書の事業実施場所に記載した場所のいずれかでかまいません。</t>
    <rPh sb="3" eb="5">
      <t>ジギョウ</t>
    </rPh>
    <rPh sb="5" eb="7">
      <t>バショ</t>
    </rPh>
    <rPh sb="8" eb="10">
      <t>ショザイ</t>
    </rPh>
    <rPh sb="10" eb="11">
      <t>チ</t>
    </rPh>
    <rPh sb="13" eb="15">
      <t>シンセイ</t>
    </rPh>
    <rPh sb="15" eb="16">
      <t>ショ</t>
    </rPh>
    <rPh sb="17" eb="23">
      <t>ジギョウジッシバショ</t>
    </rPh>
    <rPh sb="24" eb="26">
      <t>キサイ</t>
    </rPh>
    <rPh sb="28" eb="30">
      <t>バショ</t>
    </rPh>
    <phoneticPr fontId="25"/>
  </si>
  <si>
    <t>）であること。</t>
    <phoneticPr fontId="25"/>
  </si>
  <si>
    <t>（事業場所在地：</t>
    <rPh sb="1" eb="4">
      <t>ジギョウバ</t>
    </rPh>
    <rPh sb="4" eb="7">
      <t>ショザイチ</t>
    </rPh>
    <phoneticPr fontId="25"/>
  </si>
  <si>
    <t>賃金引上げ計画の誓約書</t>
    <rPh sb="0" eb="2">
      <t>チンギン</t>
    </rPh>
    <rPh sb="2" eb="4">
      <t>ヒキア</t>
    </rPh>
    <phoneticPr fontId="25"/>
  </si>
  <si>
    <t>会　社　名 ：</t>
    <rPh sb="0" eb="1">
      <t>カイ</t>
    </rPh>
    <rPh sb="2" eb="3">
      <t>シャ</t>
    </rPh>
    <rPh sb="4" eb="5">
      <t>メイ</t>
    </rPh>
    <phoneticPr fontId="25"/>
  </si>
  <si>
    <t>　　　理　事　長　殿</t>
    <rPh sb="3" eb="4">
      <t>リ</t>
    </rPh>
    <rPh sb="5" eb="6">
      <t>コト</t>
    </rPh>
    <rPh sb="7" eb="8">
      <t>ナガ</t>
    </rPh>
    <rPh sb="9" eb="10">
      <t>ドノ</t>
    </rPh>
    <phoneticPr fontId="1"/>
  </si>
  <si>
    <t>公益財団法人　東京都中小企業振興公社</t>
    <rPh sb="0" eb="2">
      <t>コウエキ</t>
    </rPh>
    <rPh sb="2" eb="4">
      <t>ザイダン</t>
    </rPh>
    <rPh sb="4" eb="6">
      <t>ホウジン</t>
    </rPh>
    <rPh sb="7" eb="9">
      <t>トウキョウ</t>
    </rPh>
    <rPh sb="9" eb="10">
      <t>ト</t>
    </rPh>
    <rPh sb="10" eb="12">
      <t>チュウショウ</t>
    </rPh>
    <rPh sb="12" eb="14">
      <t>キギョウ</t>
    </rPh>
    <rPh sb="14" eb="16">
      <t>シンコウ</t>
    </rPh>
    <rPh sb="16" eb="18">
      <t>コウシャ</t>
    </rPh>
    <phoneticPr fontId="1"/>
  </si>
  <si>
    <t>合計</t>
    <rPh sb="0" eb="2">
      <t>ゴウケイ</t>
    </rPh>
    <phoneticPr fontId="25"/>
  </si>
  <si>
    <t>労働時間</t>
    <rPh sb="0" eb="2">
      <t>ロウドウ</t>
    </rPh>
    <rPh sb="2" eb="4">
      <t>ジカン</t>
    </rPh>
    <phoneticPr fontId="25"/>
  </si>
  <si>
    <t>項目</t>
    <rPh sb="0" eb="2">
      <t>コウモク</t>
    </rPh>
    <phoneticPr fontId="25"/>
  </si>
  <si>
    <t>労働時間算出</t>
    <rPh sb="0" eb="4">
      <t>ロウドウジカン</t>
    </rPh>
    <rPh sb="4" eb="6">
      <t>サンシュツ</t>
    </rPh>
    <phoneticPr fontId="25"/>
  </si>
  <si>
    <t>賃金算出</t>
    <rPh sb="0" eb="2">
      <t>チンギン</t>
    </rPh>
    <rPh sb="2" eb="4">
      <t>サンシュツ</t>
    </rPh>
    <phoneticPr fontId="25"/>
  </si>
  <si>
    <t>事業所内最低賃金金額（計算式）</t>
    <rPh sb="0" eb="4">
      <t>ジギョウショナイ</t>
    </rPh>
    <rPh sb="4" eb="10">
      <t>サイテイチンギンキンガク</t>
    </rPh>
    <rPh sb="11" eb="14">
      <t>ケイサンシキ</t>
    </rPh>
    <phoneticPr fontId="25"/>
  </si>
  <si>
    <t>主な業務場所</t>
    <rPh sb="0" eb="1">
      <t>オモ</t>
    </rPh>
    <rPh sb="2" eb="4">
      <t>ギョウム</t>
    </rPh>
    <rPh sb="4" eb="6">
      <t>バショ</t>
    </rPh>
    <phoneticPr fontId="1"/>
  </si>
  <si>
    <t>入社年月日</t>
    <rPh sb="0" eb="5">
      <t>ニュウシャネンガッピ</t>
    </rPh>
    <phoneticPr fontId="1"/>
  </si>
  <si>
    <t>氏名</t>
    <rPh sb="0" eb="2">
      <t>シメイ</t>
    </rPh>
    <phoneticPr fontId="1"/>
  </si>
  <si>
    <t>事業場内最低賃金額</t>
    <rPh sb="0" eb="4">
      <t>ジギョウバナイ</t>
    </rPh>
    <rPh sb="4" eb="6">
      <t>サイテイ</t>
    </rPh>
    <rPh sb="6" eb="8">
      <t>チンギン</t>
    </rPh>
    <rPh sb="8" eb="9">
      <t>ガク</t>
    </rPh>
    <phoneticPr fontId="1"/>
  </si>
  <si>
    <t>給与形態</t>
    <rPh sb="0" eb="2">
      <t>キュウヨ</t>
    </rPh>
    <rPh sb="2" eb="4">
      <t>ケイタイ</t>
    </rPh>
    <phoneticPr fontId="1"/>
  </si>
  <si>
    <t>計算式（時給の場合、記載不要）</t>
    <rPh sb="0" eb="3">
      <t>ケイサンシキ</t>
    </rPh>
    <rPh sb="4" eb="6">
      <t>ジキュウ</t>
    </rPh>
    <rPh sb="7" eb="9">
      <t>バアイ</t>
    </rPh>
    <rPh sb="10" eb="12">
      <t>キサイ</t>
    </rPh>
    <rPh sb="12" eb="14">
      <t>フヨウ</t>
    </rPh>
    <phoneticPr fontId="25"/>
  </si>
  <si>
    <t>【算出方法は以下のUPLを参考にして下さい】</t>
    <phoneticPr fontId="1"/>
  </si>
  <si>
    <t>　事業場内最低賃金者名簿</t>
    <rPh sb="1" eb="4">
      <t>ジギョウバ</t>
    </rPh>
    <rPh sb="4" eb="5">
      <t>ナイ</t>
    </rPh>
    <rPh sb="5" eb="10">
      <t>サイテイチンギンシャ</t>
    </rPh>
    <rPh sb="10" eb="12">
      <t>メイボ</t>
    </rPh>
    <phoneticPr fontId="1"/>
  </si>
  <si>
    <t>給与支給総額</t>
    <rPh sb="0" eb="2">
      <t>キュウヨ</t>
    </rPh>
    <rPh sb="2" eb="4">
      <t>シキュウ</t>
    </rPh>
    <rPh sb="4" eb="6">
      <t>ソウガク</t>
    </rPh>
    <phoneticPr fontId="1"/>
  </si>
  <si>
    <r>
      <t>令和　</t>
    </r>
    <r>
      <rPr>
        <sz val="11"/>
        <rFont val="ＭＳ 明朝"/>
        <family val="1"/>
        <charset val="128"/>
      </rPr>
      <t>年　</t>
    </r>
    <r>
      <rPr>
        <sz val="11"/>
        <rFont val="ＭＳ 明朝"/>
        <family val="1"/>
        <charset val="128"/>
      </rPr>
      <t>月　</t>
    </r>
    <r>
      <rPr>
        <sz val="11"/>
        <rFont val="ＭＳ 明朝"/>
        <family val="1"/>
        <charset val="128"/>
      </rPr>
      <t>日</t>
    </r>
    <rPh sb="0" eb="1">
      <t>レイ</t>
    </rPh>
    <rPh sb="1" eb="2">
      <t>ワ</t>
    </rPh>
    <rPh sb="3" eb="4">
      <t>ネン</t>
    </rPh>
    <rPh sb="5" eb="6">
      <t>ガツ</t>
    </rPh>
    <rPh sb="7" eb="8">
      <t>ヒ</t>
    </rPh>
    <phoneticPr fontId="1"/>
  </si>
  <si>
    <t xml:space="preserve"> 円以上</t>
    <rPh sb="1" eb="4">
      <t>エンイジョウ</t>
    </rPh>
    <phoneticPr fontId="1"/>
  </si>
  <si>
    <t>　【基準給与支給総額】</t>
    <phoneticPr fontId="25"/>
  </si>
  <si>
    <t>　【目標給与支給総額】</t>
    <rPh sb="2" eb="4">
      <t>モクヒョウ</t>
    </rPh>
    <rPh sb="4" eb="6">
      <t>キュウヨ</t>
    </rPh>
    <rPh sb="6" eb="8">
      <t>シキュウ</t>
    </rPh>
    <rPh sb="8" eb="10">
      <t>ソウガク</t>
    </rPh>
    <phoneticPr fontId="25"/>
  </si>
  <si>
    <t>＊錯誤の無いよう正しい数値を入力してください。</t>
    <rPh sb="1" eb="3">
      <t>サクゴ</t>
    </rPh>
    <rPh sb="4" eb="5">
      <t>ナ</t>
    </rPh>
    <rPh sb="8" eb="9">
      <t>タダ</t>
    </rPh>
    <rPh sb="11" eb="13">
      <t>スウチ</t>
    </rPh>
    <rPh sb="14" eb="16">
      <t>ニュウリョク</t>
    </rPh>
    <phoneticPr fontId="1"/>
  </si>
  <si>
    <t>１カ月の所定労働日数（日）</t>
    <rPh sb="2" eb="3">
      <t>ゲツ</t>
    </rPh>
    <rPh sb="4" eb="6">
      <t>ショテイ</t>
    </rPh>
    <rPh sb="6" eb="8">
      <t>ロウドウ</t>
    </rPh>
    <rPh sb="8" eb="10">
      <t>ニッスウ</t>
    </rPh>
    <rPh sb="11" eb="12">
      <t>ヒ</t>
    </rPh>
    <phoneticPr fontId="1"/>
  </si>
  <si>
    <t>１日の所定
労働時間（時）</t>
    <rPh sb="1" eb="2">
      <t>ニチ</t>
    </rPh>
    <rPh sb="3" eb="5">
      <t>ショテイ</t>
    </rPh>
    <rPh sb="6" eb="8">
      <t>ロウドウ</t>
    </rPh>
    <rPh sb="8" eb="10">
      <t>ジカン</t>
    </rPh>
    <rPh sb="11" eb="12">
      <t>トキ</t>
    </rPh>
    <phoneticPr fontId="1"/>
  </si>
  <si>
    <t>①　事業を実施する事業所（申請書の「機械設備設置場所」）のうち、本計画の対象とする事業所の所在地を記載してください。</t>
    <rPh sb="13" eb="16">
      <t>シンセイショ</t>
    </rPh>
    <rPh sb="18" eb="20">
      <t>キカイ</t>
    </rPh>
    <rPh sb="20" eb="22">
      <t>セツビ</t>
    </rPh>
    <rPh sb="22" eb="24">
      <t>セッチ</t>
    </rPh>
    <rPh sb="24" eb="26">
      <t>バショ</t>
    </rPh>
    <rPh sb="32" eb="35">
      <t>ホンケイカク</t>
    </rPh>
    <rPh sb="36" eb="38">
      <t>タイショウ</t>
    </rPh>
    <rPh sb="41" eb="43">
      <t>ジギョウ</t>
    </rPh>
    <rPh sb="43" eb="44">
      <t>ショ</t>
    </rPh>
    <rPh sb="45" eb="48">
      <t>ショザイチ</t>
    </rPh>
    <phoneticPr fontId="25"/>
  </si>
  <si>
    <t>②　最低賃金は以下の厚生労働省ホームページを参照し、時間当たりの金額に換算して記入してください。</t>
    <rPh sb="2" eb="4">
      <t>サイテイ</t>
    </rPh>
    <rPh sb="4" eb="6">
      <t>チンギン</t>
    </rPh>
    <rPh sb="7" eb="9">
      <t>イカ</t>
    </rPh>
    <rPh sb="10" eb="12">
      <t>コウセイ</t>
    </rPh>
    <rPh sb="12" eb="15">
      <t>ロウドウショウ</t>
    </rPh>
    <rPh sb="22" eb="24">
      <t>サンショウ</t>
    </rPh>
    <rPh sb="26" eb="28">
      <t>ジカン</t>
    </rPh>
    <rPh sb="28" eb="29">
      <t>ア</t>
    </rPh>
    <rPh sb="32" eb="34">
      <t>キンガク</t>
    </rPh>
    <rPh sb="35" eb="37">
      <t>カンザン</t>
    </rPh>
    <rPh sb="39" eb="41">
      <t>キニュウ</t>
    </rPh>
    <phoneticPr fontId="25"/>
  </si>
  <si>
    <t>①基準期間（※１）</t>
    <rPh sb="1" eb="3">
      <t>キジュン</t>
    </rPh>
    <rPh sb="3" eb="5">
      <t>キカン</t>
    </rPh>
    <phoneticPr fontId="25"/>
  </si>
  <si>
    <t>既に助成事業者に助成金が交付されているときは、期限を定めてその返還を命じます。</t>
    <phoneticPr fontId="1"/>
  </si>
  <si>
    <t>②賃金引上げ計画期間
（※２）</t>
    <rPh sb="1" eb="3">
      <t>チンギン</t>
    </rPh>
    <rPh sb="3" eb="5">
      <t>ヒキア</t>
    </rPh>
    <rPh sb="6" eb="8">
      <t>ケイカク</t>
    </rPh>
    <rPh sb="8" eb="10">
      <t>キカン</t>
    </rPh>
    <phoneticPr fontId="25"/>
  </si>
  <si>
    <t>＊偽り、隠匿その他不正の手段に該当した場合は助成金交付の決定の全部又は一部を取り消し、</t>
    <rPh sb="1" eb="2">
      <t>イツワ</t>
    </rPh>
    <rPh sb="4" eb="6">
      <t>イントク</t>
    </rPh>
    <rPh sb="8" eb="9">
      <t>タ</t>
    </rPh>
    <rPh sb="9" eb="11">
      <t>フセイ</t>
    </rPh>
    <rPh sb="12" eb="14">
      <t>シュダン</t>
    </rPh>
    <rPh sb="15" eb="17">
      <t>ガイトウ</t>
    </rPh>
    <rPh sb="19" eb="21">
      <t>バアイ</t>
    </rPh>
    <rPh sb="22" eb="25">
      <t>ジョセイキン</t>
    </rPh>
    <rPh sb="25" eb="27">
      <t>コウフ</t>
    </rPh>
    <rPh sb="28" eb="30">
      <t>ケッテイ</t>
    </rPh>
    <rPh sb="31" eb="33">
      <t>ゼンブ</t>
    </rPh>
    <rPh sb="33" eb="34">
      <t>マタ</t>
    </rPh>
    <rPh sb="35" eb="37">
      <t>イチブ</t>
    </rPh>
    <rPh sb="38" eb="39">
      <t>ト</t>
    </rPh>
    <rPh sb="40" eb="41">
      <t>ケ</t>
    </rPh>
    <phoneticPr fontId="1"/>
  </si>
  <si>
    <t>基準給与支給総額</t>
    <rPh sb="0" eb="2">
      <t>キジュン</t>
    </rPh>
    <rPh sb="2" eb="4">
      <t>キュウヨ</t>
    </rPh>
    <rPh sb="4" eb="6">
      <t>シキュウ</t>
    </rPh>
    <rPh sb="6" eb="8">
      <t>ソウガク</t>
    </rPh>
    <phoneticPr fontId="1"/>
  </si>
  <si>
    <t>提出する賃金台帳</t>
    <rPh sb="0" eb="2">
      <t>テイシュツ</t>
    </rPh>
    <rPh sb="4" eb="8">
      <t>チンギンダイチョウ</t>
    </rPh>
    <phoneticPr fontId="1"/>
  </si>
  <si>
    <t>項番</t>
    <rPh sb="0" eb="2">
      <t>コウバン</t>
    </rPh>
    <phoneticPr fontId="1"/>
  </si>
  <si>
    <t>対象となる
従業員　氏名</t>
    <phoneticPr fontId="1"/>
  </si>
  <si>
    <t>基準期間の年間賃金（円）</t>
    <phoneticPr fontId="1"/>
  </si>
  <si>
    <t>　・　給与支給総額とは、全従業員（役員は除き、非常勤を含む。個人事業主の場合は、代表者を除く）に支払った給与等（賃金台帳に記載の差引支給額）をいいます。</t>
    <rPh sb="3" eb="5">
      <t>キュウヨ</t>
    </rPh>
    <rPh sb="5" eb="7">
      <t>シキュウ</t>
    </rPh>
    <rPh sb="7" eb="9">
      <t>ソウガク</t>
    </rPh>
    <rPh sb="12" eb="13">
      <t>ゼン</t>
    </rPh>
    <rPh sb="13" eb="16">
      <t>ジュウギョウイン</t>
    </rPh>
    <rPh sb="17" eb="19">
      <t>ヤクイン</t>
    </rPh>
    <rPh sb="20" eb="21">
      <t>ノゾ</t>
    </rPh>
    <rPh sb="23" eb="26">
      <t>ヒジョウキン</t>
    </rPh>
    <rPh sb="27" eb="28">
      <t>フク</t>
    </rPh>
    <rPh sb="48" eb="50">
      <t>シハラ</t>
    </rPh>
    <rPh sb="52" eb="54">
      <t>キュウヨ</t>
    </rPh>
    <rPh sb="54" eb="55">
      <t>トウ</t>
    </rPh>
    <rPh sb="56" eb="60">
      <t>チンギンダイチョウ</t>
    </rPh>
    <rPh sb="61" eb="63">
      <t>キサイ</t>
    </rPh>
    <rPh sb="64" eb="66">
      <t>サシヒキ</t>
    </rPh>
    <rPh sb="66" eb="69">
      <t>シキュウガク</t>
    </rPh>
    <phoneticPr fontId="25"/>
  </si>
  <si>
    <t>給与支給総額</t>
    <rPh sb="0" eb="2">
      <t>キュウヨ</t>
    </rPh>
    <rPh sb="2" eb="4">
      <t>シキュウ</t>
    </rPh>
    <rPh sb="4" eb="6">
      <t>ソウガク</t>
    </rPh>
    <phoneticPr fontId="25"/>
  </si>
  <si>
    <t>２　賃金引上げ計画期間（助成事業完了日が属する月の翌月から起算した１２か月間）において支払う給与支給総額を、</t>
    <rPh sb="2" eb="4">
      <t>チンギン</t>
    </rPh>
    <rPh sb="4" eb="6">
      <t>ヒキア</t>
    </rPh>
    <rPh sb="7" eb="9">
      <t>ケイカク</t>
    </rPh>
    <rPh sb="9" eb="11">
      <t>キカン</t>
    </rPh>
    <rPh sb="48" eb="50">
      <t>シキュウ</t>
    </rPh>
    <rPh sb="50" eb="52">
      <t>ソウガク</t>
    </rPh>
    <phoneticPr fontId="25"/>
  </si>
  <si>
    <t>　基準日が属する月の前月から遡る１２か月間で全従業員（役員は除き、非常勤を含む。個人事業主の場合は、代表者を</t>
    <rPh sb="27" eb="29">
      <t>ヤクイン</t>
    </rPh>
    <rPh sb="30" eb="31">
      <t>ノゾ</t>
    </rPh>
    <phoneticPr fontId="25"/>
  </si>
  <si>
    <t>　除く）に支払った給与等（以下「基準給与支給総額」という。）に１．０２を乗じた額（以下「目標給与支給総額」</t>
    <phoneticPr fontId="1"/>
  </si>
  <si>
    <t xml:space="preserve">  という。）以上に増加させること。機械設備設置場所の事業場内最低賃金（事業場内で最も低い賃金）を地域別最低</t>
    <phoneticPr fontId="1"/>
  </si>
  <si>
    <t>　賃金＋３０円以上の水準にすること。</t>
    <phoneticPr fontId="1"/>
  </si>
  <si>
    <t>※賃金引上げ計画期間（事業完了日の属する月の翌月から起算した12か月間）において支払う給与支給総額を、基準給与支給総額（基準日が属する月の前月から遡る12か月間で全従業員（役員は除き、非常勤を含む。個人事業主の場合は、代表者を除く）に支払った給与等）に１．０２を乗じた額（以下「目標給与支給総額」という。）以上に増加させるとともに、機械設備設置場所の事業場内最低賃金を地域別最低賃金＋30円とすること。</t>
    <rPh sb="57" eb="59">
      <t>ソウガク</t>
    </rPh>
    <rPh sb="60" eb="62">
      <t>キジュン</t>
    </rPh>
    <rPh sb="86" eb="88">
      <t>ヤクイン</t>
    </rPh>
    <rPh sb="89" eb="90">
      <t>ノゾ</t>
    </rPh>
    <phoneticPr fontId="25"/>
  </si>
  <si>
    <t>１　基準日が属する月の前月において、事業所内最低賃金が法令上の地域別最低賃金、</t>
    <rPh sb="2" eb="5">
      <t>キジュンビ</t>
    </rPh>
    <phoneticPr fontId="1"/>
  </si>
  <si>
    <t>　【基準日が属する月の前月の事業所内最低賃金】</t>
    <rPh sb="6" eb="7">
      <t>ゾク</t>
    </rPh>
    <rPh sb="9" eb="10">
      <t>ツキ</t>
    </rPh>
    <rPh sb="11" eb="13">
      <t>ゼンゲツ</t>
    </rPh>
    <rPh sb="14" eb="17">
      <t>ジギョウショ</t>
    </rPh>
    <rPh sb="17" eb="18">
      <t>ナイ</t>
    </rPh>
    <rPh sb="18" eb="20">
      <t>サイテイ</t>
    </rPh>
    <rPh sb="20" eb="22">
      <t>チンギン</t>
    </rPh>
    <phoneticPr fontId="25"/>
  </si>
  <si>
    <t>「目標給与支給総額」及び「事業所内最低賃金の引上げ」が達成されなかった場合は、公益財団法人東京都中小企業振興公社が通知する助成金の額の確定に従うこと。また、助成事業終了後に「目標給与支給総額」及び「事業所内最低賃金の引上げ」の進捗・達成状況の確認を受けた際には速やかに、回答・調査対応をすること。</t>
    <phoneticPr fontId="25"/>
  </si>
  <si>
    <t>※１：基準日が属する月の前月から遡る12か月間
※２：助成事業完了日が属する月の翌月から起算した12か月間</t>
    <rPh sb="3" eb="6">
      <t>キジュンビ</t>
    </rPh>
    <rPh sb="27" eb="29">
      <t>ジョセイ</t>
    </rPh>
    <rPh sb="29" eb="31">
      <t>ジギョウ</t>
    </rPh>
    <rPh sb="31" eb="33">
      <t>カンリョウ</t>
    </rPh>
    <rPh sb="33" eb="34">
      <t>ビ</t>
    </rPh>
    <rPh sb="35" eb="36">
      <t>ゾク</t>
    </rPh>
    <rPh sb="38" eb="39">
      <t>ツキ</t>
    </rPh>
    <rPh sb="40" eb="42">
      <t>ヨクゲツ</t>
    </rPh>
    <rPh sb="44" eb="46">
      <t>キサン</t>
    </rPh>
    <rPh sb="51" eb="53">
      <t>ゲツカン</t>
    </rPh>
    <phoneticPr fontId="25"/>
  </si>
  <si>
    <t>※基準日が属する月の前月の事業所内最低賃金を記入してください。</t>
    <rPh sb="1" eb="4">
      <t>キジュンビ</t>
    </rPh>
    <phoneticPr fontId="25"/>
  </si>
  <si>
    <t>https://www.mhlw.go.jp/stf/seisakunitsuite/bunya/koyou_roudou/roudoukijun/chingin/newpage_43899.html</t>
    <phoneticPr fontId="1"/>
  </si>
  <si>
    <t>名分</t>
    <rPh sb="0" eb="2">
      <t>メイブン</t>
    </rPh>
    <phoneticPr fontId="1"/>
  </si>
  <si>
    <t>https://www.mhlw.go.jp/stf/seisakunitsuite/bunya/koyou_roudou/roudoukijun/chingin/newpage_43899.html</t>
    <phoneticPr fontId="25"/>
  </si>
  <si>
    <r>
      <t>第</t>
    </r>
    <r>
      <rPr>
        <sz val="11"/>
        <color theme="1"/>
        <rFont val="ＭＳ 明朝"/>
        <family val="1"/>
        <charset val="128"/>
      </rPr>
      <t>11回 （令和７年度　第3</t>
    </r>
    <r>
      <rPr>
        <sz val="11"/>
        <rFont val="ＭＳ 明朝"/>
        <family val="1"/>
        <charset val="128"/>
      </rPr>
      <t>回）躍進的な事業推進のための設備投資支援事業の申請に際し、次の１から３までのすべてについて誓約いたします。</t>
    </r>
    <rPh sb="6" eb="8">
      <t>レイワ</t>
    </rPh>
    <rPh sb="9" eb="11">
      <t>ネンド</t>
    </rPh>
    <rPh sb="12" eb="13">
      <t>ダイ</t>
    </rPh>
    <rPh sb="14" eb="15">
      <t>カイ</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</si>
</sst>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0_ "/>
    <numFmt numFmtId="177" formatCode="0.0%"/>
    <numFmt numFmtId="178" formatCode="0_ "/>
    <numFmt numFmtId="179" formatCode="#,##0_);[Red]\(#,##0\)"/>
    <numFmt numFmtId="180" formatCode="00"/>
    <numFmt numFmtId="181" formatCode="0.0"/>
    <numFmt numFmtId="182" formatCode="0.0_ "/>
    <numFmt numFmtId="183" formatCode="#,##0&quot;円&quot;"/>
    <numFmt numFmtId="184" formatCode="&quot;¥&quot;#,##0_);[Red]\(&quot;¥&quot;#,##0\)"/>
    <numFmt numFmtId="185" formatCode="0&quot;名&quot;&quot;分&quot;"/>
  </numFmts>
  <fonts count="5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8"/>
      <color theme="1"/>
      <name val="ＭＳ 明朝"/>
      <family val="1"/>
      <charset val="128"/>
    </font>
    <font>
      <sz val="11"/>
      <color rgb="FFFF0000"/>
      <name val="ＭＳ 明朝"/>
      <family val="1"/>
      <charset val="128"/>
    </font>
    <font>
      <sz val="11"/>
      <name val="ＭＳ 明朝"/>
      <family val="1"/>
      <charset val="128"/>
    </font>
    <font>
      <sz val="11"/>
      <color theme="1"/>
      <name val="游ゴシック"/>
      <family val="2"/>
      <scheme val="minor"/>
    </font>
    <font>
      <sz val="11"/>
      <color rgb="FF000000"/>
      <name val="游ゴシック"/>
      <family val="2"/>
      <scheme val="minor"/>
    </font>
    <font>
      <sz val="10"/>
      <color rgb="FFFF0000"/>
      <name val="ＭＳ 明朝"/>
      <family val="1"/>
      <charset val="128"/>
    </font>
    <font>
      <u/>
      <sz val="11"/>
      <color theme="1"/>
      <name val="ＭＳ 明朝"/>
      <family val="1"/>
      <charset val="128"/>
    </font>
    <font>
      <sz val="8"/>
      <name val="ＭＳ 明朝"/>
      <family val="1"/>
      <charset val="128"/>
    </font>
    <font>
      <sz val="10"/>
      <color theme="1"/>
      <name val="ＭＳ ゴシック"/>
      <family val="3"/>
      <charset val="128"/>
    </font>
    <font>
      <sz val="11"/>
      <color theme="1"/>
      <name val="游ゴシック"/>
      <family val="2"/>
      <charset val="128"/>
      <scheme val="minor"/>
    </font>
    <font>
      <b/>
      <sz val="10"/>
      <color rgb="FFFF0000"/>
      <name val="ＭＳ 明朝"/>
      <family val="1"/>
      <charset val="128"/>
    </font>
    <font>
      <sz val="10"/>
      <color rgb="FFFF0000"/>
      <name val="ＭＳ ゴシック"/>
      <family val="3"/>
      <charset val="128"/>
    </font>
    <font>
      <b/>
      <sz val="16"/>
      <color rgb="FFFF0000"/>
      <name val="ＭＳ 明朝"/>
      <family val="1"/>
      <charset val="128"/>
    </font>
    <font>
      <sz val="16"/>
      <color theme="1"/>
      <name val="ＭＳ 明朝"/>
      <family val="1"/>
      <charset val="128"/>
    </font>
    <font>
      <sz val="6"/>
      <name val="游ゴシック"/>
      <family val="3"/>
      <charset val="128"/>
      <scheme val="minor"/>
    </font>
    <font>
      <b/>
      <sz val="10"/>
      <color rgb="FFFF0000"/>
      <name val="ＭＳ ゴシック"/>
      <family val="3"/>
      <charset val="128"/>
    </font>
    <font>
      <b/>
      <u/>
      <sz val="16"/>
      <color rgb="FFFF0000"/>
      <name val="ＭＳ 明朝"/>
      <family val="1"/>
      <charset val="128"/>
    </font>
    <font>
      <u/>
      <sz val="11"/>
      <color theme="1"/>
      <name val="游ゴシック"/>
      <family val="2"/>
      <charset val="128"/>
      <scheme val="minor"/>
    </font>
    <font>
      <sz val="9"/>
      <color theme="0"/>
      <name val="ＭＳ ゴシック"/>
      <family val="3"/>
      <charset val="128"/>
    </font>
    <font>
      <sz val="10"/>
      <color rgb="FFFF0000"/>
      <name val="ＭＳ Ｐゴシック"/>
      <family val="3"/>
      <charset val="128"/>
    </font>
    <font>
      <sz val="11"/>
      <color theme="1"/>
      <name val="Meiryo UI"/>
      <family val="2"/>
      <charset val="128"/>
    </font>
    <font>
      <sz val="6"/>
      <name val="Meiryo UI"/>
      <family val="2"/>
      <charset val="128"/>
    </font>
    <font>
      <b/>
      <sz val="11"/>
      <name val="ＭＳ 明朝"/>
      <family val="1"/>
      <charset val="128"/>
    </font>
    <font>
      <u/>
      <sz val="11"/>
      <color theme="10"/>
      <name val="游ゴシック"/>
      <family val="2"/>
      <charset val="128"/>
      <scheme val="minor"/>
    </font>
    <font>
      <sz val="11"/>
      <color rgb="FF0000FF"/>
      <name val="ＭＳ 明朝"/>
      <family val="1"/>
      <charset val="128"/>
    </font>
    <font>
      <b/>
      <sz val="10"/>
      <color indexed="81"/>
      <name val="MS P ゴシック"/>
      <family val="3"/>
      <charset val="128"/>
    </font>
    <font>
      <b/>
      <sz val="11"/>
      <color rgb="FF0000FF"/>
      <name val="ＭＳ 明朝"/>
      <family val="1"/>
      <charset val="128"/>
    </font>
    <font>
      <sz val="14"/>
      <name val="ＭＳ 明朝"/>
      <family val="1"/>
      <charset val="128"/>
    </font>
    <font>
      <b/>
      <sz val="14"/>
      <name val="ＭＳ 明朝"/>
      <family val="1"/>
      <charset val="128"/>
    </font>
    <font>
      <b/>
      <sz val="9"/>
      <color indexed="81"/>
      <name val="MS P ゴシック"/>
      <family val="3"/>
      <charset val="128"/>
    </font>
    <font>
      <sz val="9"/>
      <color indexed="81"/>
      <name val="MS P ゴシック"/>
      <family val="3"/>
      <charset val="128"/>
    </font>
    <font>
      <b/>
      <sz val="12.5"/>
      <name val="ＭＳ 明朝"/>
      <family val="1"/>
      <charset val="128"/>
    </font>
    <font>
      <b/>
      <sz val="11"/>
      <color theme="1"/>
      <name val="ＭＳ 明朝"/>
      <family val="1"/>
      <charset val="128"/>
    </font>
    <font>
      <b/>
      <sz val="9"/>
      <color theme="1"/>
      <name val="ＭＳ 明朝"/>
      <family val="1"/>
      <charset val="128"/>
    </font>
    <font>
      <u/>
      <sz val="11"/>
      <color theme="10"/>
      <name val="ＭＳ 明朝"/>
      <family val="1"/>
      <charset val="128"/>
    </font>
    <font>
      <b/>
      <sz val="16"/>
      <name val="ＭＳ 明朝"/>
      <family val="1"/>
      <charset val="128"/>
    </font>
    <font>
      <b/>
      <sz val="11"/>
      <color rgb="FFFF0000"/>
      <name val="ＭＳ 明朝"/>
      <family val="1"/>
      <charset val="128"/>
    </font>
    <font>
      <b/>
      <sz val="9"/>
      <color rgb="FFFF0000"/>
      <name val="ＭＳ 明朝"/>
      <family val="1"/>
      <charset val="128"/>
    </font>
    <font>
      <b/>
      <sz val="12.5"/>
      <color theme="1"/>
      <name val="ＭＳ 明朝"/>
      <family val="1"/>
      <charset val="128"/>
    </font>
    <font>
      <sz val="11"/>
      <color theme="1"/>
      <name val="MS 明朝"/>
      <family val="3"/>
      <charset val="128"/>
    </font>
    <font>
      <b/>
      <sz val="20"/>
      <color theme="1"/>
      <name val="ＭＳ 明朝"/>
      <family val="1"/>
      <charset val="128"/>
    </font>
    <font>
      <sz val="12"/>
      <color theme="1"/>
      <name val="ＭＳ 明朝"/>
      <family val="1"/>
      <charset val="128"/>
    </font>
    <font>
      <b/>
      <sz val="16"/>
      <color theme="1"/>
      <name val="ＭＳ 明朝"/>
      <family val="1"/>
      <charset val="128"/>
    </font>
    <font>
      <b/>
      <sz val="12"/>
      <color theme="1"/>
      <name val="ＭＳ 明朝"/>
      <family val="1"/>
      <charset val="128"/>
    </font>
    <font>
      <sz val="10"/>
      <name val="ＭＳ 明朝"/>
      <family val="1"/>
      <charset val="128"/>
    </font>
    <font>
      <b/>
      <sz val="18"/>
      <color theme="1"/>
      <name val="ＭＳ 明朝"/>
      <family val="1"/>
      <charset val="128"/>
    </font>
    <font>
      <u/>
      <sz val="8"/>
      <color theme="10"/>
      <name val="游ゴシック"/>
      <family val="2"/>
      <charset val="128"/>
      <scheme val="minor"/>
    </font>
  </fonts>
  <fills count="21">
    <fill>
      <patternFill patternType="none"/>
    </fill>
    <fill>
      <patternFill patternType="gray125"/>
    </fill>
    <fill>
      <patternFill patternType="solid">
        <fgColor theme="0" tint="-0.14999847407452621"/>
        <bgColor indexed="64"/>
      </patternFill>
    </fill>
    <fill>
      <patternFill patternType="solid">
        <fgColor rgb="FFFFCCFF"/>
        <bgColor indexed="64"/>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rgb="FFCCCCFF"/>
        <bgColor indexed="64"/>
      </patternFill>
    </fill>
    <fill>
      <patternFill patternType="solid">
        <fgColor rgb="FFFFC000"/>
        <bgColor indexed="64"/>
      </patternFill>
    </fill>
    <fill>
      <patternFill patternType="solid">
        <fgColor theme="9" tint="0.39997558519241921"/>
        <bgColor indexed="64"/>
      </patternFill>
    </fill>
    <fill>
      <patternFill patternType="solid">
        <fgColor rgb="FFFFCC00"/>
        <bgColor indexed="64"/>
      </patternFill>
    </fill>
    <fill>
      <patternFill patternType="solid">
        <fgColor rgb="FFCCFFFF"/>
        <bgColor indexed="64"/>
      </patternFill>
    </fill>
    <fill>
      <patternFill patternType="solid">
        <fgColor rgb="FF00B0F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FCD"/>
        <bgColor indexed="64"/>
      </patternFill>
    </fill>
  </fills>
  <borders count="23">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hair">
        <color indexed="64"/>
      </top>
      <bottom style="thin">
        <color indexed="64"/>
      </bottom>
      <diagonal style="hair">
        <color indexed="64"/>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s>
  <cellStyleXfs count="15">
    <xf numFmtId="0" fontId="0" fillId="0" borderId="0">
      <alignment vertical="center"/>
    </xf>
    <xf numFmtId="0" fontId="7" fillId="0" borderId="0"/>
    <xf numFmtId="38" fontId="8" fillId="0" borderId="0" applyFont="0" applyFill="0" applyBorder="0" applyAlignment="0" applyProtection="0">
      <alignment vertical="center"/>
    </xf>
    <xf numFmtId="38" fontId="13" fillId="0" borderId="0" applyFont="0" applyFill="0" applyBorder="0" applyAlignment="0" applyProtection="0">
      <alignment vertical="center"/>
    </xf>
    <xf numFmtId="0" fontId="13" fillId="0" borderId="0">
      <alignment vertical="center"/>
    </xf>
    <xf numFmtId="0" fontId="13" fillId="0" borderId="0">
      <alignment vertical="center"/>
    </xf>
    <xf numFmtId="9" fontId="13" fillId="0" borderId="0" applyFont="0" applyFill="0" applyBorder="0" applyAlignment="0" applyProtection="0">
      <alignment vertical="center"/>
    </xf>
    <xf numFmtId="38" fontId="24" fillId="0" borderId="0" applyFont="0" applyFill="0" applyBorder="0" applyAlignment="0" applyProtection="0">
      <alignment vertical="center"/>
    </xf>
    <xf numFmtId="38" fontId="13" fillId="0" borderId="0" applyFont="0" applyFill="0" applyBorder="0" applyAlignment="0" applyProtection="0">
      <alignment vertical="center"/>
    </xf>
    <xf numFmtId="0" fontId="24" fillId="0" borderId="0">
      <alignment vertical="center"/>
    </xf>
    <xf numFmtId="0" fontId="7" fillId="0" borderId="0"/>
    <xf numFmtId="0" fontId="13" fillId="0" borderId="0">
      <alignment vertical="center"/>
    </xf>
    <xf numFmtId="38" fontId="8" fillId="0" borderId="0" applyFont="0" applyFill="0" applyBorder="0" applyAlignment="0" applyProtection="0">
      <alignment vertical="center"/>
    </xf>
    <xf numFmtId="0" fontId="27" fillId="0" borderId="0" applyNumberFormat="0" applyFill="0" applyBorder="0" applyAlignment="0" applyProtection="0">
      <alignment vertical="center"/>
    </xf>
    <xf numFmtId="6" fontId="24" fillId="0" borderId="0" applyFont="0" applyFill="0" applyBorder="0" applyAlignment="0" applyProtection="0">
      <alignment vertical="center"/>
    </xf>
  </cellStyleXfs>
  <cellXfs count="269">
    <xf numFmtId="0" fontId="0" fillId="0" borderId="0" xfId="0">
      <alignment vertical="center"/>
    </xf>
    <xf numFmtId="0" fontId="2" fillId="0" borderId="0" xfId="0" applyFont="1">
      <alignment vertical="center"/>
    </xf>
    <xf numFmtId="0" fontId="10" fillId="0" borderId="0" xfId="0" applyFont="1">
      <alignment vertical="center"/>
    </xf>
    <xf numFmtId="0" fontId="11" fillId="0" borderId="0" xfId="0" applyFont="1" applyAlignment="1">
      <alignment horizontal="center" vertical="center"/>
    </xf>
    <xf numFmtId="0" fontId="16" fillId="0" borderId="0" xfId="0" applyFont="1">
      <alignment vertical="center"/>
    </xf>
    <xf numFmtId="0" fontId="17" fillId="0" borderId="0" xfId="0" applyFont="1">
      <alignment vertical="center"/>
    </xf>
    <xf numFmtId="0" fontId="2" fillId="0" borderId="0" xfId="1" applyFont="1" applyAlignment="1">
      <alignment vertical="center" wrapText="1"/>
    </xf>
    <xf numFmtId="0" fontId="2" fillId="7" borderId="14" xfId="1" applyFont="1" applyFill="1" applyBorder="1" applyAlignment="1">
      <alignment horizontal="center" vertical="center" wrapText="1"/>
    </xf>
    <xf numFmtId="0" fontId="2" fillId="7" borderId="15" xfId="1" applyFont="1" applyFill="1" applyBorder="1" applyAlignment="1">
      <alignment horizontal="center" vertical="center" wrapText="1"/>
    </xf>
    <xf numFmtId="0" fontId="2" fillId="8" borderId="15" xfId="1" applyFont="1" applyFill="1" applyBorder="1" applyAlignment="1">
      <alignment horizontal="center" vertical="center" wrapText="1"/>
    </xf>
    <xf numFmtId="0" fontId="2" fillId="8" borderId="15" xfId="1" applyFont="1" applyFill="1" applyBorder="1" applyAlignment="1">
      <alignment vertical="center" wrapText="1"/>
    </xf>
    <xf numFmtId="0" fontId="2" fillId="9" borderId="15" xfId="1" applyFont="1" applyFill="1" applyBorder="1" applyAlignment="1">
      <alignment vertical="center" wrapText="1"/>
    </xf>
    <xf numFmtId="0" fontId="2" fillId="10" borderId="15" xfId="1" applyFont="1" applyFill="1" applyBorder="1" applyAlignment="1">
      <alignment vertical="center" shrinkToFit="1"/>
    </xf>
    <xf numFmtId="0" fontId="2" fillId="10" borderId="15" xfId="1" applyFont="1" applyFill="1" applyBorder="1" applyAlignment="1">
      <alignment horizontal="center" vertical="center" wrapText="1"/>
    </xf>
    <xf numFmtId="38" fontId="3" fillId="11" borderId="15" xfId="3" applyFont="1" applyFill="1" applyBorder="1" applyAlignment="1">
      <alignment vertical="center" wrapText="1"/>
    </xf>
    <xf numFmtId="38" fontId="3" fillId="12" borderId="15" xfId="3" applyFont="1" applyFill="1" applyBorder="1" applyAlignment="1">
      <alignment vertical="center" wrapText="1"/>
    </xf>
    <xf numFmtId="0" fontId="2" fillId="11" borderId="15" xfId="1" applyFont="1" applyFill="1" applyBorder="1" applyAlignment="1">
      <alignment vertical="center" wrapText="1"/>
    </xf>
    <xf numFmtId="0" fontId="2" fillId="10" borderId="15" xfId="1" applyFont="1" applyFill="1" applyBorder="1" applyAlignment="1">
      <alignment vertical="center" wrapText="1"/>
    </xf>
    <xf numFmtId="0" fontId="2" fillId="12" borderId="15" xfId="1" applyFont="1" applyFill="1" applyBorder="1" applyAlignment="1">
      <alignment vertical="center" wrapText="1"/>
    </xf>
    <xf numFmtId="38" fontId="2" fillId="11" borderId="15" xfId="1" applyNumberFormat="1" applyFont="1" applyFill="1" applyBorder="1" applyAlignment="1">
      <alignment vertical="center" wrapText="1"/>
    </xf>
    <xf numFmtId="3" fontId="2" fillId="11" borderId="15" xfId="1" applyNumberFormat="1" applyFont="1" applyFill="1" applyBorder="1" applyAlignment="1">
      <alignment vertical="center" wrapText="1"/>
    </xf>
    <xf numFmtId="179" fontId="3" fillId="11" borderId="15" xfId="3" applyNumberFormat="1" applyFont="1" applyFill="1" applyBorder="1" applyAlignment="1">
      <alignment vertical="center" wrapText="1"/>
    </xf>
    <xf numFmtId="0" fontId="15" fillId="8" borderId="15" xfId="1" applyFont="1" applyFill="1" applyBorder="1" applyAlignment="1">
      <alignment horizontal="center" vertical="center" wrapText="1"/>
    </xf>
    <xf numFmtId="0" fontId="15" fillId="8" borderId="15" xfId="1" applyFont="1" applyFill="1" applyBorder="1" applyAlignment="1">
      <alignment vertical="center" wrapText="1"/>
    </xf>
    <xf numFmtId="0" fontId="15" fillId="9" borderId="15" xfId="1" applyFont="1" applyFill="1" applyBorder="1" applyAlignment="1">
      <alignment vertical="center" wrapText="1"/>
    </xf>
    <xf numFmtId="0" fontId="7" fillId="10" borderId="15" xfId="1" applyFill="1" applyBorder="1" applyAlignment="1">
      <alignment horizontal="center" vertical="center" wrapText="1"/>
    </xf>
    <xf numFmtId="0" fontId="7" fillId="7" borderId="15" xfId="1" applyFill="1" applyBorder="1" applyAlignment="1">
      <alignment horizontal="center" vertical="center" wrapText="1"/>
    </xf>
    <xf numFmtId="0" fontId="4" fillId="0" borderId="0" xfId="0" applyFont="1" applyAlignment="1">
      <alignment horizontal="left" vertical="center" wrapText="1"/>
    </xf>
    <xf numFmtId="3" fontId="4" fillId="0" borderId="0" xfId="0" applyNumberFormat="1" applyFont="1" applyAlignment="1">
      <alignment horizontal="left" vertical="center" wrapText="1"/>
    </xf>
    <xf numFmtId="0" fontId="7" fillId="6" borderId="3" xfId="1" applyFill="1" applyBorder="1" applyAlignment="1">
      <alignment vertical="center" wrapText="1"/>
    </xf>
    <xf numFmtId="0" fontId="0" fillId="0" borderId="3" xfId="0" applyBorder="1">
      <alignment vertical="center"/>
    </xf>
    <xf numFmtId="0" fontId="7" fillId="13" borderId="3" xfId="1" applyFill="1" applyBorder="1" applyAlignment="1">
      <alignment vertical="center" wrapText="1"/>
    </xf>
    <xf numFmtId="0" fontId="0" fillId="14" borderId="3" xfId="0" applyFill="1" applyBorder="1">
      <alignment vertical="center"/>
    </xf>
    <xf numFmtId="0" fontId="0" fillId="14" borderId="3" xfId="0" applyFill="1" applyBorder="1" applyAlignment="1">
      <alignment vertical="center" wrapText="1"/>
    </xf>
    <xf numFmtId="0" fontId="0" fillId="0" borderId="3" xfId="0" applyBorder="1" applyAlignment="1"/>
    <xf numFmtId="0" fontId="0" fillId="3" borderId="3" xfId="0" applyFill="1" applyBorder="1" applyAlignment="1"/>
    <xf numFmtId="0" fontId="0" fillId="3" borderId="3" xfId="0" applyFill="1" applyBorder="1">
      <alignment vertical="center"/>
    </xf>
    <xf numFmtId="180" fontId="16" fillId="0" borderId="0" xfId="0" applyNumberFormat="1" applyFont="1">
      <alignment vertical="center"/>
    </xf>
    <xf numFmtId="180" fontId="7" fillId="6" borderId="3" xfId="1" applyNumberFormat="1" applyFill="1" applyBorder="1" applyAlignment="1">
      <alignment vertical="center" wrapText="1"/>
    </xf>
    <xf numFmtId="180" fontId="0" fillId="0" borderId="3" xfId="0" applyNumberFormat="1" applyBorder="1">
      <alignment vertical="center"/>
    </xf>
    <xf numFmtId="180" fontId="0" fillId="0" borderId="0" xfId="0" applyNumberFormat="1">
      <alignment vertical="center"/>
    </xf>
    <xf numFmtId="180" fontId="7" fillId="13" borderId="3" xfId="1" applyNumberFormat="1" applyFill="1" applyBorder="1" applyAlignment="1">
      <alignment vertical="center" wrapText="1"/>
    </xf>
    <xf numFmtId="180" fontId="0" fillId="14" borderId="3" xfId="0" applyNumberFormat="1" applyFill="1" applyBorder="1">
      <alignment vertical="center"/>
    </xf>
    <xf numFmtId="180" fontId="0" fillId="0" borderId="3" xfId="0" applyNumberFormat="1" applyBorder="1" applyAlignment="1"/>
    <xf numFmtId="49" fontId="0" fillId="0" borderId="3" xfId="0" applyNumberFormat="1" applyBorder="1" applyAlignment="1"/>
    <xf numFmtId="178" fontId="2" fillId="0" borderId="0" xfId="0" applyNumberFormat="1" applyFont="1">
      <alignment vertical="center"/>
    </xf>
    <xf numFmtId="3" fontId="2" fillId="0" borderId="0" xfId="0" applyNumberFormat="1" applyFont="1">
      <alignment vertical="center"/>
    </xf>
    <xf numFmtId="0" fontId="2" fillId="0" borderId="0" xfId="0" applyFont="1" applyAlignment="1">
      <alignment horizontal="left" vertical="center" wrapText="1"/>
    </xf>
    <xf numFmtId="49" fontId="4" fillId="0" borderId="0" xfId="0" applyNumberFormat="1" applyFont="1" applyAlignment="1">
      <alignment horizontal="left" vertical="center" wrapText="1"/>
    </xf>
    <xf numFmtId="176" fontId="4" fillId="0" borderId="0" xfId="0" applyNumberFormat="1" applyFont="1" applyAlignment="1">
      <alignment horizontal="left" vertical="center" wrapText="1"/>
    </xf>
    <xf numFmtId="0" fontId="7" fillId="10" borderId="15" xfId="1" applyFill="1" applyBorder="1" applyAlignment="1">
      <alignment vertical="center" wrapText="1"/>
    </xf>
    <xf numFmtId="0" fontId="7" fillId="7" borderId="9" xfId="1" applyFill="1" applyBorder="1" applyAlignment="1">
      <alignment horizontal="center" vertical="center" wrapText="1"/>
    </xf>
    <xf numFmtId="0" fontId="7" fillId="7" borderId="3" xfId="1" applyFill="1" applyBorder="1" applyAlignment="1">
      <alignment horizontal="center" vertical="center" wrapText="1"/>
    </xf>
    <xf numFmtId="178" fontId="7" fillId="7" borderId="3" xfId="1" applyNumberFormat="1" applyFill="1" applyBorder="1" applyAlignment="1">
      <alignment horizontal="center" vertical="center" wrapText="1"/>
    </xf>
    <xf numFmtId="178" fontId="7" fillId="15" borderId="3" xfId="1" applyNumberFormat="1" applyFill="1" applyBorder="1" applyAlignment="1">
      <alignment horizontal="center" vertical="center" wrapText="1"/>
    </xf>
    <xf numFmtId="178" fontId="7" fillId="16" borderId="3" xfId="1" applyNumberFormat="1" applyFill="1" applyBorder="1" applyAlignment="1">
      <alignment horizontal="center" vertical="center" wrapText="1"/>
    </xf>
    <xf numFmtId="0" fontId="7" fillId="15" borderId="3" xfId="1" applyFill="1" applyBorder="1" applyAlignment="1">
      <alignment horizontal="center" vertical="center" wrapText="1"/>
    </xf>
    <xf numFmtId="0" fontId="7" fillId="0" borderId="3" xfId="1" applyBorder="1" applyAlignment="1">
      <alignment horizontal="center" vertical="center" wrapText="1"/>
    </xf>
    <xf numFmtId="0" fontId="12" fillId="8" borderId="3" xfId="1" applyFont="1" applyFill="1" applyBorder="1" applyAlignment="1">
      <alignment horizontal="center" vertical="center" wrapText="1"/>
    </xf>
    <xf numFmtId="0" fontId="12" fillId="17" borderId="3" xfId="1" applyFont="1" applyFill="1" applyBorder="1" applyAlignment="1">
      <alignment horizontal="center" vertical="center" wrapText="1"/>
    </xf>
    <xf numFmtId="0" fontId="4" fillId="18" borderId="3" xfId="1" applyFont="1" applyFill="1" applyBorder="1" applyAlignment="1">
      <alignment vertical="center" wrapText="1"/>
    </xf>
    <xf numFmtId="0" fontId="4" fillId="17" borderId="3" xfId="1" applyFont="1" applyFill="1" applyBorder="1" applyAlignment="1">
      <alignment vertical="center" wrapText="1"/>
    </xf>
    <xf numFmtId="38" fontId="4" fillId="5" borderId="15" xfId="3" applyFont="1" applyFill="1" applyBorder="1" applyAlignment="1">
      <alignment horizontal="left" vertical="center" wrapText="1"/>
    </xf>
    <xf numFmtId="0" fontId="11" fillId="0" borderId="0" xfId="0" applyFont="1" applyAlignment="1">
      <alignment vertical="center" wrapText="1"/>
    </xf>
    <xf numFmtId="0" fontId="11" fillId="0" borderId="0" xfId="1" applyFont="1" applyAlignment="1">
      <alignment horizontal="center" vertical="center" wrapText="1"/>
    </xf>
    <xf numFmtId="1" fontId="4" fillId="0" borderId="0" xfId="2" applyNumberFormat="1" applyFont="1" applyFill="1" applyBorder="1" applyAlignment="1">
      <alignment vertical="center" wrapText="1"/>
    </xf>
    <xf numFmtId="181" fontId="4" fillId="0" borderId="0" xfId="2" applyNumberFormat="1" applyFont="1" applyFill="1" applyBorder="1" applyAlignment="1">
      <alignment vertical="center" wrapText="1"/>
    </xf>
    <xf numFmtId="182" fontId="11" fillId="0" borderId="0" xfId="1" applyNumberFormat="1" applyFont="1" applyAlignment="1">
      <alignment vertical="center" wrapText="1"/>
    </xf>
    <xf numFmtId="0" fontId="11" fillId="0" borderId="0" xfId="1" applyFont="1" applyAlignment="1">
      <alignment vertical="center" wrapText="1"/>
    </xf>
    <xf numFmtId="38" fontId="11" fillId="0" borderId="0" xfId="3" applyFont="1" applyFill="1" applyBorder="1" applyAlignment="1">
      <alignment vertical="center" wrapText="1"/>
    </xf>
    <xf numFmtId="0" fontId="12" fillId="8" borderId="3" xfId="1" applyFont="1" applyFill="1" applyBorder="1" applyAlignment="1">
      <alignment vertical="center" wrapText="1"/>
    </xf>
    <xf numFmtId="0" fontId="12" fillId="8" borderId="9" xfId="1" applyFont="1" applyFill="1" applyBorder="1" applyAlignment="1">
      <alignment vertical="center" wrapText="1"/>
    </xf>
    <xf numFmtId="0" fontId="4" fillId="17" borderId="3" xfId="1" applyFont="1" applyFill="1" applyBorder="1" applyAlignment="1">
      <alignment horizontal="center" vertical="center" wrapText="1"/>
    </xf>
    <xf numFmtId="0" fontId="20" fillId="0" borderId="1" xfId="0" applyFont="1" applyBorder="1">
      <alignment vertical="center"/>
    </xf>
    <xf numFmtId="0" fontId="21" fillId="0" borderId="0" xfId="0" applyFont="1">
      <alignment vertical="center"/>
    </xf>
    <xf numFmtId="0" fontId="20" fillId="0" borderId="0" xfId="0" applyFont="1">
      <alignment vertical="center"/>
    </xf>
    <xf numFmtId="0" fontId="22" fillId="4" borderId="0" xfId="1" applyFont="1" applyFill="1" applyAlignment="1">
      <alignment vertical="center" wrapText="1"/>
    </xf>
    <xf numFmtId="0" fontId="23" fillId="11" borderId="16" xfId="1" applyFont="1" applyFill="1" applyBorder="1" applyAlignment="1">
      <alignment horizontal="center" vertical="center" wrapText="1"/>
    </xf>
    <xf numFmtId="38" fontId="14" fillId="17" borderId="15" xfId="3" applyFont="1" applyFill="1" applyBorder="1" applyAlignment="1">
      <alignment horizontal="center" vertical="center" wrapText="1"/>
    </xf>
    <xf numFmtId="0" fontId="4" fillId="17" borderId="0" xfId="0" applyFont="1" applyFill="1" applyAlignment="1">
      <alignment horizontal="left" vertical="center" wrapText="1"/>
    </xf>
    <xf numFmtId="0" fontId="2" fillId="12" borderId="15" xfId="1" applyFont="1" applyFill="1" applyBorder="1" applyAlignment="1">
      <alignment horizontal="center" vertical="center" wrapText="1"/>
    </xf>
    <xf numFmtId="10" fontId="4" fillId="0" borderId="0" xfId="0" applyNumberFormat="1" applyFont="1" applyFill="1" applyAlignment="1">
      <alignment horizontal="left" vertical="center" wrapText="1"/>
    </xf>
    <xf numFmtId="0" fontId="4" fillId="0" borderId="0" xfId="0" applyNumberFormat="1" applyFont="1" applyFill="1" applyAlignment="1">
      <alignment horizontal="left" vertical="center" wrapText="1"/>
    </xf>
    <xf numFmtId="178" fontId="7" fillId="2" borderId="3" xfId="1" applyNumberFormat="1" applyFill="1" applyBorder="1" applyAlignment="1">
      <alignment horizontal="center" vertical="center" wrapText="1"/>
    </xf>
    <xf numFmtId="0" fontId="6" fillId="0" borderId="0" xfId="5" applyFont="1" applyAlignment="1">
      <alignment vertical="top" wrapText="1"/>
    </xf>
    <xf numFmtId="0" fontId="6" fillId="0" borderId="0" xfId="5" applyFont="1">
      <alignment vertical="center"/>
    </xf>
    <xf numFmtId="0" fontId="6" fillId="0" borderId="0" xfId="5" applyFont="1" applyAlignment="1">
      <alignment vertical="top"/>
    </xf>
    <xf numFmtId="38" fontId="6" fillId="0" borderId="0" xfId="8" applyFont="1" applyFill="1" applyBorder="1" applyAlignment="1">
      <alignment vertical="center"/>
    </xf>
    <xf numFmtId="0" fontId="26" fillId="0" borderId="0" xfId="5" applyFont="1">
      <alignment vertical="center"/>
    </xf>
    <xf numFmtId="0" fontId="6" fillId="0" borderId="0" xfId="5" quotePrefix="1" applyFont="1">
      <alignment vertical="center"/>
    </xf>
    <xf numFmtId="0" fontId="6" fillId="0" borderId="0" xfId="5" applyFont="1" applyAlignment="1">
      <alignment horizontal="center" vertical="center" wrapText="1"/>
    </xf>
    <xf numFmtId="0" fontId="6" fillId="0" borderId="0" xfId="5" applyFont="1" applyAlignment="1">
      <alignment vertical="center" wrapText="1"/>
    </xf>
    <xf numFmtId="0" fontId="26" fillId="0" borderId="0" xfId="5" applyFont="1" applyAlignment="1">
      <alignment horizontal="left" vertical="center"/>
    </xf>
    <xf numFmtId="9" fontId="6" fillId="0" borderId="0" xfId="6" applyFont="1" applyBorder="1" applyAlignment="1">
      <alignment vertical="center" shrinkToFit="1"/>
    </xf>
    <xf numFmtId="9" fontId="6" fillId="0" borderId="0" xfId="6" applyFont="1" applyBorder="1" applyAlignment="1">
      <alignment vertical="center"/>
    </xf>
    <xf numFmtId="0" fontId="6" fillId="0" borderId="0" xfId="5" quotePrefix="1" applyFont="1" applyAlignment="1">
      <alignment vertical="top"/>
    </xf>
    <xf numFmtId="0" fontId="5" fillId="0" borderId="0" xfId="5" applyFont="1">
      <alignment vertical="center"/>
    </xf>
    <xf numFmtId="177" fontId="28" fillId="0" borderId="0" xfId="5" applyNumberFormat="1" applyFont="1" applyAlignment="1">
      <alignment horizontal="right" vertical="center"/>
    </xf>
    <xf numFmtId="49" fontId="11" fillId="0" borderId="0" xfId="9" applyNumberFormat="1" applyFont="1" applyProtection="1">
      <alignment vertical="center"/>
      <protection hidden="1"/>
    </xf>
    <xf numFmtId="0" fontId="6" fillId="0" borderId="0" xfId="9" applyFont="1">
      <alignment vertical="center"/>
    </xf>
    <xf numFmtId="0" fontId="31" fillId="0" borderId="0" xfId="9" applyFont="1" applyAlignment="1" applyProtection="1">
      <alignment horizontal="center" vertical="center"/>
      <protection hidden="1"/>
    </xf>
    <xf numFmtId="0" fontId="11" fillId="0" borderId="0" xfId="9" applyFont="1" applyAlignment="1">
      <alignment horizontal="right" vertical="center"/>
    </xf>
    <xf numFmtId="0" fontId="11" fillId="0" borderId="0" xfId="9" applyFont="1" applyAlignment="1" applyProtection="1">
      <alignment horizontal="left" vertical="center" indent="2"/>
      <protection hidden="1"/>
    </xf>
    <xf numFmtId="0" fontId="11" fillId="0" borderId="0" xfId="9" applyFont="1" applyProtection="1">
      <alignment vertical="center"/>
      <protection hidden="1"/>
    </xf>
    <xf numFmtId="0" fontId="6" fillId="7" borderId="0" xfId="9" applyFont="1" applyFill="1" applyProtection="1">
      <alignment vertical="center"/>
      <protection locked="0"/>
    </xf>
    <xf numFmtId="49" fontId="6" fillId="0" borderId="0" xfId="9" applyNumberFormat="1" applyFont="1" applyAlignment="1" applyProtection="1">
      <alignment horizontal="left" vertical="center" indent="2"/>
      <protection hidden="1"/>
    </xf>
    <xf numFmtId="0" fontId="6" fillId="0" borderId="0" xfId="9" applyFont="1" applyProtection="1">
      <alignment vertical="center"/>
      <protection hidden="1"/>
    </xf>
    <xf numFmtId="0" fontId="6" fillId="0" borderId="0" xfId="5" applyFont="1" applyAlignment="1">
      <alignment horizontal="center" vertical="center"/>
    </xf>
    <xf numFmtId="0" fontId="35" fillId="0" borderId="0" xfId="5" applyFont="1" applyAlignment="1"/>
    <xf numFmtId="0" fontId="2" fillId="0" borderId="0" xfId="11" applyFont="1">
      <alignment vertical="center"/>
    </xf>
    <xf numFmtId="0" fontId="36" fillId="0" borderId="0" xfId="11" applyFont="1" applyAlignment="1">
      <alignment horizontal="center" vertical="center"/>
    </xf>
    <xf numFmtId="6" fontId="2" fillId="0" borderId="0" xfId="14" applyFont="1" applyBorder="1">
      <alignment vertical="center"/>
    </xf>
    <xf numFmtId="0" fontId="5" fillId="0" borderId="0" xfId="11" applyFont="1">
      <alignment vertical="center"/>
    </xf>
    <xf numFmtId="0" fontId="36" fillId="0" borderId="0" xfId="11" applyFont="1">
      <alignment vertical="center"/>
    </xf>
    <xf numFmtId="0" fontId="37" fillId="0" borderId="0" xfId="11" applyFont="1" applyAlignment="1">
      <alignment horizontal="center" vertical="center"/>
    </xf>
    <xf numFmtId="0" fontId="2" fillId="0" borderId="3" xfId="11" applyFont="1" applyBorder="1">
      <alignment vertical="center"/>
    </xf>
    <xf numFmtId="184" fontId="2" fillId="0" borderId="0" xfId="11" applyNumberFormat="1" applyFont="1" applyBorder="1">
      <alignment vertical="center"/>
    </xf>
    <xf numFmtId="0" fontId="2" fillId="0" borderId="0" xfId="11" applyFont="1" applyBorder="1" applyAlignment="1">
      <alignment horizontal="center" vertical="center"/>
    </xf>
    <xf numFmtId="0" fontId="37" fillId="19" borderId="20" xfId="11" applyFont="1" applyFill="1" applyBorder="1" applyAlignment="1">
      <alignment horizontal="center" vertical="center"/>
    </xf>
    <xf numFmtId="0" fontId="37" fillId="19" borderId="3" xfId="11" applyFont="1" applyFill="1" applyBorder="1" applyAlignment="1">
      <alignment horizontal="center" vertical="center"/>
    </xf>
    <xf numFmtId="0" fontId="9" fillId="0" borderId="0" xfId="5" applyFont="1">
      <alignment vertical="center"/>
    </xf>
    <xf numFmtId="0" fontId="39" fillId="0" borderId="0" xfId="5" applyFont="1">
      <alignment vertical="center"/>
    </xf>
    <xf numFmtId="0" fontId="40" fillId="0" borderId="0" xfId="5" applyFont="1">
      <alignment vertical="center"/>
    </xf>
    <xf numFmtId="0" fontId="6" fillId="0" borderId="6" xfId="5" applyFont="1" applyBorder="1">
      <alignment vertical="center"/>
    </xf>
    <xf numFmtId="0" fontId="6" fillId="2" borderId="0" xfId="0" applyFont="1" applyFill="1">
      <alignment vertical="center"/>
    </xf>
    <xf numFmtId="38" fontId="2" fillId="0" borderId="0" xfId="7" applyFont="1">
      <alignment vertical="center"/>
    </xf>
    <xf numFmtId="181" fontId="2" fillId="0" borderId="0" xfId="0" applyNumberFormat="1" applyFont="1">
      <alignment vertical="center"/>
    </xf>
    <xf numFmtId="0" fontId="5" fillId="0" borderId="0" xfId="9" applyFont="1">
      <alignment vertical="center"/>
    </xf>
    <xf numFmtId="0" fontId="6" fillId="0" borderId="0" xfId="9" applyFont="1" applyAlignment="1" applyProtection="1">
      <alignment horizontal="right" vertical="center"/>
      <protection hidden="1"/>
    </xf>
    <xf numFmtId="183" fontId="6" fillId="0" borderId="0" xfId="9" applyNumberFormat="1" applyFont="1" applyAlignment="1" applyProtection="1">
      <alignment vertical="center" shrinkToFit="1"/>
      <protection hidden="1"/>
    </xf>
    <xf numFmtId="0" fontId="31" fillId="0" borderId="0" xfId="9" applyFont="1" applyAlignment="1" applyProtection="1">
      <alignment horizontal="centerContinuous" vertical="center"/>
      <protection hidden="1"/>
    </xf>
    <xf numFmtId="0" fontId="31" fillId="0" borderId="0" xfId="9" applyFont="1" applyProtection="1">
      <alignment vertical="center"/>
      <protection hidden="1"/>
    </xf>
    <xf numFmtId="0" fontId="6" fillId="0" borderId="0" xfId="9" applyFont="1" applyAlignment="1">
      <alignment horizontal="left" indent="1"/>
    </xf>
    <xf numFmtId="0" fontId="6" fillId="0" borderId="1" xfId="9" applyFont="1" applyBorder="1">
      <alignment vertical="center"/>
    </xf>
    <xf numFmtId="0" fontId="6" fillId="0" borderId="12" xfId="9" applyFont="1" applyBorder="1">
      <alignment vertical="center"/>
    </xf>
    <xf numFmtId="0" fontId="11" fillId="0" borderId="0" xfId="9" applyFont="1" applyAlignment="1">
      <alignment horizontal="center" vertical="center"/>
    </xf>
    <xf numFmtId="181" fontId="5" fillId="0" borderId="0" xfId="9" applyNumberFormat="1" applyFont="1">
      <alignment vertical="center"/>
    </xf>
    <xf numFmtId="0" fontId="37" fillId="19" borderId="9" xfId="11" applyFont="1" applyFill="1" applyBorder="1" applyAlignment="1">
      <alignment horizontal="center" vertical="center" wrapText="1"/>
    </xf>
    <xf numFmtId="0" fontId="37" fillId="19" borderId="3" xfId="11" applyFont="1" applyFill="1" applyBorder="1" applyAlignment="1">
      <alignment horizontal="center" vertical="center" wrapText="1"/>
    </xf>
    <xf numFmtId="0" fontId="36" fillId="0" borderId="3" xfId="11" applyFont="1" applyBorder="1" applyAlignment="1">
      <alignment horizontal="center" vertical="center"/>
    </xf>
    <xf numFmtId="0" fontId="36" fillId="0" borderId="0" xfId="11" applyFont="1" applyAlignment="1">
      <alignment horizontal="left" vertical="center"/>
    </xf>
    <xf numFmtId="184" fontId="37" fillId="19" borderId="3" xfId="11" applyNumberFormat="1" applyFont="1" applyFill="1" applyBorder="1" applyAlignment="1">
      <alignment horizontal="center" vertical="center"/>
    </xf>
    <xf numFmtId="184" fontId="37" fillId="0" borderId="0" xfId="11" applyNumberFormat="1" applyFont="1" applyBorder="1" applyAlignment="1">
      <alignment horizontal="center" vertical="center"/>
    </xf>
    <xf numFmtId="0" fontId="41" fillId="0" borderId="0" xfId="11" applyFont="1" applyBorder="1" applyAlignment="1">
      <alignment horizontal="left" vertical="center"/>
    </xf>
    <xf numFmtId="184" fontId="36" fillId="0" borderId="0" xfId="11" applyNumberFormat="1" applyFont="1" applyBorder="1">
      <alignment vertical="center"/>
    </xf>
    <xf numFmtId="0" fontId="42" fillId="0" borderId="0" xfId="11" applyFont="1" applyAlignment="1">
      <alignment vertical="center"/>
    </xf>
    <xf numFmtId="0" fontId="2" fillId="0" borderId="3" xfId="11" applyFont="1" applyBorder="1" applyProtection="1">
      <alignment vertical="center"/>
      <protection locked="0"/>
    </xf>
    <xf numFmtId="184" fontId="2" fillId="0" borderId="3" xfId="11" applyNumberFormat="1" applyFont="1" applyBorder="1" applyProtection="1">
      <alignment vertical="center"/>
      <protection locked="0"/>
    </xf>
    <xf numFmtId="6" fontId="2" fillId="0" borderId="19" xfId="14" applyFont="1" applyBorder="1" applyProtection="1">
      <alignment vertical="center"/>
      <protection locked="0"/>
    </xf>
    <xf numFmtId="58" fontId="6" fillId="7" borderId="0" xfId="9" applyNumberFormat="1" applyFont="1" applyFill="1" applyProtection="1">
      <alignment vertical="center"/>
      <protection locked="0"/>
    </xf>
    <xf numFmtId="0" fontId="43" fillId="0" borderId="0" xfId="0" applyFont="1">
      <alignment vertical="center"/>
    </xf>
    <xf numFmtId="0" fontId="44" fillId="0" borderId="0" xfId="0" applyFont="1" applyAlignment="1">
      <alignment horizontal="center" vertical="center"/>
    </xf>
    <xf numFmtId="0" fontId="45" fillId="0" borderId="0" xfId="0" applyFont="1" applyProtection="1">
      <alignment vertical="center"/>
      <protection locked="0"/>
    </xf>
    <xf numFmtId="0" fontId="45" fillId="0" borderId="0" xfId="0" applyFont="1" applyAlignment="1" applyProtection="1">
      <alignment horizontal="right" vertical="center"/>
      <protection locked="0"/>
    </xf>
    <xf numFmtId="0" fontId="45" fillId="0" borderId="3" xfId="0" applyFont="1" applyBorder="1" applyAlignment="1" applyProtection="1">
      <alignment horizontal="center" vertical="center"/>
      <protection locked="0"/>
    </xf>
    <xf numFmtId="0" fontId="6" fillId="0" borderId="0" xfId="9" applyFont="1" applyProtection="1">
      <alignment vertical="center"/>
      <protection hidden="1"/>
    </xf>
    <xf numFmtId="0" fontId="45" fillId="0" borderId="0" xfId="0" applyFont="1" applyAlignment="1">
      <alignment horizontal="left" vertical="center"/>
    </xf>
    <xf numFmtId="0" fontId="2" fillId="0" borderId="3" xfId="0" applyFont="1" applyBorder="1" applyAlignment="1">
      <alignment horizontal="center" vertical="center"/>
    </xf>
    <xf numFmtId="0" fontId="2" fillId="0" borderId="0" xfId="9" applyFont="1" applyProtection="1">
      <alignment vertical="center"/>
      <protection hidden="1"/>
    </xf>
    <xf numFmtId="0" fontId="2" fillId="0" borderId="0" xfId="9" applyFont="1">
      <alignment vertical="center"/>
    </xf>
    <xf numFmtId="185" fontId="44" fillId="18" borderId="9" xfId="0" applyNumberFormat="1" applyFont="1" applyFill="1" applyBorder="1" applyAlignment="1" applyProtection="1">
      <alignment vertical="center" wrapText="1"/>
    </xf>
    <xf numFmtId="0" fontId="6" fillId="0" borderId="0" xfId="9" applyFont="1" applyFill="1" applyAlignment="1" applyProtection="1">
      <alignment vertical="center" wrapText="1"/>
      <protection hidden="1"/>
    </xf>
    <xf numFmtId="0" fontId="6" fillId="0" borderId="0" xfId="9" applyFont="1" applyFill="1">
      <alignment vertical="center"/>
    </xf>
    <xf numFmtId="38" fontId="30" fillId="0" borderId="1" xfId="3" applyFont="1" applyFill="1" applyBorder="1" applyAlignment="1" applyProtection="1">
      <alignment horizontal="center" vertical="center" shrinkToFit="1"/>
      <protection hidden="1"/>
    </xf>
    <xf numFmtId="0" fontId="6" fillId="0" borderId="0" xfId="9" applyFont="1" applyFill="1" applyBorder="1" applyAlignment="1" applyProtection="1">
      <alignment vertical="center" shrinkToFit="1"/>
      <protection hidden="1"/>
    </xf>
    <xf numFmtId="0" fontId="6" fillId="0" borderId="0" xfId="9" applyFont="1" applyFill="1" applyProtection="1">
      <alignment vertical="center"/>
      <protection hidden="1"/>
    </xf>
    <xf numFmtId="0" fontId="2" fillId="0" borderId="0" xfId="9" applyFont="1" applyFill="1" applyProtection="1">
      <alignment vertical="center"/>
      <protection hidden="1"/>
    </xf>
    <xf numFmtId="38" fontId="30" fillId="0" borderId="1" xfId="9" applyNumberFormat="1" applyFont="1" applyFill="1" applyBorder="1" applyAlignment="1" applyProtection="1">
      <alignment horizontal="center" vertical="center"/>
      <protection hidden="1"/>
    </xf>
    <xf numFmtId="57" fontId="6" fillId="0" borderId="9" xfId="11" applyNumberFormat="1" applyFont="1" applyBorder="1" applyAlignment="1" applyProtection="1">
      <alignment vertical="center"/>
      <protection locked="0"/>
    </xf>
    <xf numFmtId="0" fontId="6" fillId="0" borderId="3" xfId="11" applyFont="1" applyBorder="1" applyAlignment="1" applyProtection="1">
      <alignment vertical="center"/>
      <protection locked="0"/>
    </xf>
    <xf numFmtId="0" fontId="6" fillId="0" borderId="3" xfId="11" applyFont="1" applyBorder="1" applyAlignment="1" applyProtection="1">
      <alignment horizontal="left" vertical="center"/>
      <protection locked="0"/>
    </xf>
    <xf numFmtId="57" fontId="6" fillId="0" borderId="3" xfId="11" applyNumberFormat="1" applyFont="1" applyBorder="1" applyAlignment="1" applyProtection="1">
      <alignment horizontal="left" vertical="center"/>
      <protection locked="0"/>
    </xf>
    <xf numFmtId="184" fontId="6" fillId="0" borderId="3" xfId="11" applyNumberFormat="1" applyFont="1" applyBorder="1" applyAlignment="1" applyProtection="1">
      <alignment horizontal="left" vertical="center"/>
      <protection locked="0"/>
    </xf>
    <xf numFmtId="0" fontId="50" fillId="0" borderId="0" xfId="13" applyFont="1" applyFill="1" applyBorder="1" applyAlignment="1">
      <alignment vertical="center"/>
    </xf>
    <xf numFmtId="0" fontId="6" fillId="0" borderId="0" xfId="9" applyFont="1" applyFill="1" applyAlignment="1" applyProtection="1">
      <alignment vertical="center" wrapText="1"/>
      <protection hidden="1"/>
    </xf>
    <xf numFmtId="0" fontId="6" fillId="0" borderId="0" xfId="9" applyFont="1" applyAlignment="1">
      <alignment horizontal="center" shrinkToFit="1"/>
    </xf>
    <xf numFmtId="0" fontId="6" fillId="7" borderId="1" xfId="9" applyFont="1" applyFill="1" applyBorder="1" applyAlignment="1" applyProtection="1">
      <alignment horizontal="left" vertical="center"/>
      <protection locked="0"/>
    </xf>
    <xf numFmtId="0" fontId="6" fillId="7" borderId="12" xfId="9" applyFont="1" applyFill="1" applyBorder="1" applyAlignment="1" applyProtection="1">
      <alignment horizontal="left" vertical="center"/>
      <protection locked="0"/>
    </xf>
    <xf numFmtId="0" fontId="32" fillId="0" borderId="0" xfId="9" applyFont="1" applyAlignment="1" applyProtection="1">
      <alignment horizontal="center" vertical="center"/>
      <protection hidden="1"/>
    </xf>
    <xf numFmtId="0" fontId="6" fillId="0" borderId="0" xfId="9" applyFont="1" applyFill="1" applyAlignment="1" applyProtection="1">
      <alignment horizontal="left" vertical="center"/>
      <protection hidden="1"/>
    </xf>
    <xf numFmtId="0" fontId="30" fillId="0" borderId="1" xfId="9" applyFont="1" applyFill="1" applyBorder="1" applyAlignment="1" applyProtection="1">
      <alignment horizontal="center" vertical="center" shrinkToFit="1"/>
      <protection hidden="1"/>
    </xf>
    <xf numFmtId="0" fontId="6" fillId="0" borderId="0" xfId="9" applyFont="1" applyProtection="1">
      <alignment vertical="center"/>
      <protection hidden="1"/>
    </xf>
    <xf numFmtId="0" fontId="2" fillId="0" borderId="0" xfId="9" applyFont="1" applyFill="1" applyAlignment="1" applyProtection="1">
      <alignment horizontal="left" vertical="center"/>
      <protection hidden="1"/>
    </xf>
    <xf numFmtId="38" fontId="30" fillId="0" borderId="1" xfId="3" applyFont="1" applyFill="1" applyBorder="1" applyAlignment="1" applyProtection="1">
      <alignment horizontal="right" vertical="center"/>
      <protection hidden="1"/>
    </xf>
    <xf numFmtId="0" fontId="2" fillId="0" borderId="0" xfId="9" applyFont="1" applyAlignment="1" applyProtection="1">
      <alignment vertical="center" wrapText="1"/>
      <protection hidden="1"/>
    </xf>
    <xf numFmtId="0" fontId="2" fillId="0" borderId="0" xfId="9" applyFont="1" applyAlignment="1" applyProtection="1">
      <alignment horizontal="left" vertical="top" wrapText="1" indent="1"/>
      <protection hidden="1"/>
    </xf>
    <xf numFmtId="0" fontId="26" fillId="0" borderId="0" xfId="5" applyFont="1" applyAlignment="1">
      <alignment horizontal="left" vertical="center" wrapText="1"/>
    </xf>
    <xf numFmtId="0" fontId="6" fillId="0" borderId="3" xfId="5" applyFont="1" applyBorder="1" applyAlignment="1">
      <alignment horizontal="center" vertical="center"/>
    </xf>
    <xf numFmtId="0" fontId="6" fillId="0" borderId="10" xfId="5" applyFont="1" applyBorder="1" applyAlignment="1">
      <alignment horizontal="center" vertical="center"/>
    </xf>
    <xf numFmtId="183" fontId="6" fillId="0" borderId="3" xfId="5" applyNumberFormat="1" applyFont="1" applyBorder="1" applyAlignment="1" applyProtection="1">
      <alignment horizontal="right" vertical="center"/>
    </xf>
    <xf numFmtId="183" fontId="6" fillId="0" borderId="10" xfId="5" applyNumberFormat="1" applyFont="1" applyBorder="1" applyAlignment="1" applyProtection="1">
      <alignment horizontal="right" vertical="center"/>
    </xf>
    <xf numFmtId="0" fontId="6" fillId="0" borderId="17" xfId="5" applyFont="1" applyBorder="1" applyAlignment="1">
      <alignment horizontal="center" vertical="center"/>
    </xf>
    <xf numFmtId="0" fontId="48" fillId="0" borderId="0" xfId="5" applyFont="1" applyAlignment="1">
      <alignment horizontal="left" vertical="center" wrapText="1"/>
    </xf>
    <xf numFmtId="0" fontId="3" fillId="0" borderId="0" xfId="5" applyFont="1" applyAlignment="1">
      <alignment horizontal="left" vertical="center" wrapText="1"/>
    </xf>
    <xf numFmtId="0" fontId="6" fillId="2" borderId="4" xfId="5" applyFont="1" applyFill="1" applyBorder="1" applyAlignment="1">
      <alignment horizontal="center" vertical="center"/>
    </xf>
    <xf numFmtId="0" fontId="6" fillId="2" borderId="11" xfId="5" applyFont="1" applyFill="1" applyBorder="1" applyAlignment="1">
      <alignment horizontal="center" vertical="center"/>
    </xf>
    <xf numFmtId="0" fontId="6" fillId="2" borderId="2" xfId="5" applyFont="1" applyFill="1" applyBorder="1" applyAlignment="1">
      <alignment horizontal="center" vertical="center"/>
    </xf>
    <xf numFmtId="0" fontId="6" fillId="2" borderId="5" xfId="5" applyFont="1" applyFill="1" applyBorder="1" applyAlignment="1">
      <alignment horizontal="center" vertical="center"/>
    </xf>
    <xf numFmtId="0" fontId="6" fillId="2" borderId="0" xfId="5" applyFont="1" applyFill="1" applyAlignment="1">
      <alignment horizontal="center" vertical="center"/>
    </xf>
    <xf numFmtId="0" fontId="6" fillId="2" borderId="6" xfId="5" applyFont="1" applyFill="1" applyBorder="1" applyAlignment="1">
      <alignment horizontal="center" vertical="center"/>
    </xf>
    <xf numFmtId="0" fontId="6" fillId="2" borderId="7" xfId="5" applyFont="1" applyFill="1" applyBorder="1" applyAlignment="1">
      <alignment horizontal="center" vertical="center"/>
    </xf>
    <xf numFmtId="0" fontId="6" fillId="2" borderId="1" xfId="5" applyFont="1" applyFill="1" applyBorder="1" applyAlignment="1">
      <alignment horizontal="center" vertical="center"/>
    </xf>
    <xf numFmtId="0" fontId="6" fillId="2" borderId="8" xfId="5" applyFont="1" applyFill="1" applyBorder="1" applyAlignment="1">
      <alignment horizontal="center" vertical="center"/>
    </xf>
    <xf numFmtId="0" fontId="6" fillId="2" borderId="4" xfId="5" applyFont="1" applyFill="1" applyBorder="1" applyAlignment="1">
      <alignment horizontal="center" vertical="center" wrapText="1"/>
    </xf>
    <xf numFmtId="0" fontId="6" fillId="2" borderId="11" xfId="5" applyFont="1" applyFill="1" applyBorder="1" applyAlignment="1">
      <alignment horizontal="center" vertical="center" wrapText="1"/>
    </xf>
    <xf numFmtId="0" fontId="6" fillId="2" borderId="2" xfId="5" applyFont="1" applyFill="1" applyBorder="1" applyAlignment="1">
      <alignment horizontal="center" vertical="center" wrapText="1"/>
    </xf>
    <xf numFmtId="0" fontId="6" fillId="2" borderId="5" xfId="5" applyFont="1" applyFill="1" applyBorder="1" applyAlignment="1">
      <alignment horizontal="center" vertical="center" wrapText="1"/>
    </xf>
    <xf numFmtId="0" fontId="6" fillId="2" borderId="0" xfId="5" applyFont="1" applyFill="1" applyAlignment="1">
      <alignment horizontal="center" vertical="center" wrapText="1"/>
    </xf>
    <xf numFmtId="0" fontId="6" fillId="2" borderId="6" xfId="5" applyFont="1" applyFill="1" applyBorder="1" applyAlignment="1">
      <alignment horizontal="center" vertical="center" wrapText="1"/>
    </xf>
    <xf numFmtId="0" fontId="6" fillId="2" borderId="7" xfId="5" applyFont="1" applyFill="1" applyBorder="1" applyAlignment="1">
      <alignment horizontal="center" vertical="center" wrapText="1"/>
    </xf>
    <xf numFmtId="0" fontId="6" fillId="2" borderId="1" xfId="5" applyFont="1" applyFill="1" applyBorder="1" applyAlignment="1">
      <alignment horizontal="center" vertical="center" wrapText="1"/>
    </xf>
    <xf numFmtId="0" fontId="6" fillId="2" borderId="8" xfId="5" applyFont="1" applyFill="1" applyBorder="1" applyAlignment="1">
      <alignment horizontal="center" vertical="center" wrapText="1"/>
    </xf>
    <xf numFmtId="0" fontId="6" fillId="0" borderId="18" xfId="5" applyFont="1" applyBorder="1" applyAlignment="1">
      <alignment horizontal="center" vertical="center"/>
    </xf>
    <xf numFmtId="0" fontId="6" fillId="0" borderId="13" xfId="5" applyFont="1" applyBorder="1" applyAlignment="1">
      <alignment horizontal="center" vertical="center"/>
    </xf>
    <xf numFmtId="177" fontId="28" fillId="0" borderId="17" xfId="5" applyNumberFormat="1" applyFont="1" applyBorder="1" applyAlignment="1">
      <alignment horizontal="right" vertical="center"/>
    </xf>
    <xf numFmtId="177" fontId="28" fillId="0" borderId="3" xfId="5" applyNumberFormat="1" applyFont="1" applyBorder="1" applyAlignment="1">
      <alignment horizontal="right" vertical="center"/>
    </xf>
    <xf numFmtId="0" fontId="2" fillId="20" borderId="0" xfId="5" applyFont="1" applyFill="1" applyBorder="1" applyAlignment="1">
      <alignment horizontal="left" vertical="top" wrapText="1"/>
    </xf>
    <xf numFmtId="38" fontId="28" fillId="0" borderId="4" xfId="7" applyFont="1" applyBorder="1" applyAlignment="1">
      <alignment horizontal="center" vertical="center"/>
    </xf>
    <xf numFmtId="38" fontId="28" fillId="0" borderId="11" xfId="7" applyFont="1" applyBorder="1" applyAlignment="1">
      <alignment horizontal="center" vertical="center"/>
    </xf>
    <xf numFmtId="38" fontId="28" fillId="0" borderId="7" xfId="7" applyFont="1" applyBorder="1" applyAlignment="1">
      <alignment horizontal="center" vertical="center"/>
    </xf>
    <xf numFmtId="38" fontId="28" fillId="0" borderId="1" xfId="7" applyFont="1" applyBorder="1" applyAlignment="1">
      <alignment horizontal="center" vertical="center"/>
    </xf>
    <xf numFmtId="0" fontId="6" fillId="0" borderId="5" xfId="5" applyFont="1" applyBorder="1" applyAlignment="1">
      <alignment horizontal="center" vertical="center"/>
    </xf>
    <xf numFmtId="0" fontId="6" fillId="0" borderId="0" xfId="5" applyFont="1" applyAlignment="1">
      <alignment horizontal="center" vertical="center"/>
    </xf>
    <xf numFmtId="0" fontId="6" fillId="7" borderId="4" xfId="5" applyFont="1" applyFill="1" applyBorder="1" applyAlignment="1" applyProtection="1">
      <alignment horizontal="center" vertical="center"/>
      <protection locked="0"/>
    </xf>
    <xf numFmtId="0" fontId="6" fillId="7" borderId="11" xfId="5" applyFont="1" applyFill="1" applyBorder="1" applyAlignment="1" applyProtection="1">
      <alignment horizontal="center" vertical="center"/>
      <protection locked="0"/>
    </xf>
    <xf numFmtId="0" fontId="6" fillId="7" borderId="2" xfId="5" applyFont="1" applyFill="1" applyBorder="1" applyAlignment="1" applyProtection="1">
      <alignment horizontal="center" vertical="center"/>
      <protection locked="0"/>
    </xf>
    <xf numFmtId="0" fontId="6" fillId="7" borderId="7" xfId="5" applyFont="1" applyFill="1" applyBorder="1" applyAlignment="1" applyProtection="1">
      <alignment horizontal="center" vertical="center"/>
      <protection locked="0"/>
    </xf>
    <xf numFmtId="0" fontId="6" fillId="7" borderId="1" xfId="5" applyFont="1" applyFill="1" applyBorder="1" applyAlignment="1" applyProtection="1">
      <alignment horizontal="center" vertical="center"/>
      <protection locked="0"/>
    </xf>
    <xf numFmtId="0" fontId="6" fillId="7" borderId="8" xfId="5" applyFont="1" applyFill="1" applyBorder="1" applyAlignment="1" applyProtection="1">
      <alignment horizontal="center" vertical="center"/>
      <protection locked="0"/>
    </xf>
    <xf numFmtId="0" fontId="6" fillId="0" borderId="0" xfId="5" applyFont="1" applyAlignment="1">
      <alignment horizontal="left" vertical="center" wrapText="1"/>
    </xf>
    <xf numFmtId="0" fontId="2" fillId="0" borderId="0" xfId="5" applyFont="1" applyFill="1" applyAlignment="1">
      <alignment horizontal="left" vertical="top" wrapText="1"/>
    </xf>
    <xf numFmtId="38" fontId="6" fillId="0" borderId="4" xfId="7" applyFont="1" applyBorder="1" applyAlignment="1" applyProtection="1">
      <alignment horizontal="center" vertical="center"/>
    </xf>
    <xf numFmtId="38" fontId="6" fillId="0" borderId="11" xfId="7" applyFont="1" applyBorder="1" applyAlignment="1" applyProtection="1">
      <alignment horizontal="center" vertical="center"/>
    </xf>
    <xf numFmtId="38" fontId="6" fillId="0" borderId="7" xfId="7" applyFont="1" applyBorder="1" applyAlignment="1" applyProtection="1">
      <alignment horizontal="center" vertical="center"/>
    </xf>
    <xf numFmtId="38" fontId="6" fillId="0" borderId="1" xfId="7" applyFont="1" applyBorder="1" applyAlignment="1" applyProtection="1">
      <alignment horizontal="center" vertical="center"/>
    </xf>
    <xf numFmtId="0" fontId="2" fillId="20" borderId="4" xfId="5" quotePrefix="1" applyFont="1" applyFill="1" applyBorder="1" applyAlignment="1">
      <alignment horizontal="left" vertical="center" wrapText="1"/>
    </xf>
    <xf numFmtId="0" fontId="2" fillId="20" borderId="11" xfId="5" quotePrefix="1" applyFont="1" applyFill="1" applyBorder="1" applyAlignment="1">
      <alignment horizontal="left" vertical="center" wrapText="1"/>
    </xf>
    <xf numFmtId="0" fontId="2" fillId="20" borderId="2" xfId="5" quotePrefix="1" applyFont="1" applyFill="1" applyBorder="1" applyAlignment="1">
      <alignment horizontal="left" vertical="center" wrapText="1"/>
    </xf>
    <xf numFmtId="0" fontId="2" fillId="20" borderId="5" xfId="5" quotePrefix="1" applyFont="1" applyFill="1" applyBorder="1" applyAlignment="1">
      <alignment horizontal="left" vertical="center" wrapText="1"/>
    </xf>
    <xf numFmtId="0" fontId="2" fillId="20" borderId="0" xfId="5" quotePrefix="1" applyFont="1" applyFill="1" applyAlignment="1">
      <alignment horizontal="left" vertical="center" wrapText="1"/>
    </xf>
    <xf numFmtId="0" fontId="2" fillId="20" borderId="6" xfId="5" quotePrefix="1" applyFont="1" applyFill="1" applyBorder="1" applyAlignment="1">
      <alignment horizontal="left" vertical="center" wrapText="1"/>
    </xf>
    <xf numFmtId="0" fontId="2" fillId="20" borderId="7" xfId="5" quotePrefix="1" applyFont="1" applyFill="1" applyBorder="1" applyAlignment="1">
      <alignment horizontal="left" vertical="center" wrapText="1"/>
    </xf>
    <xf numFmtId="0" fontId="2" fillId="20" borderId="1" xfId="5" quotePrefix="1" applyFont="1" applyFill="1" applyBorder="1" applyAlignment="1">
      <alignment horizontal="left" vertical="center" wrapText="1"/>
    </xf>
    <xf numFmtId="0" fontId="2" fillId="20" borderId="8" xfId="5" quotePrefix="1" applyFont="1" applyFill="1" applyBorder="1" applyAlignment="1">
      <alignment horizontal="left" vertical="center" wrapText="1"/>
    </xf>
    <xf numFmtId="38" fontId="2" fillId="0" borderId="22" xfId="3" applyFont="1" applyBorder="1" applyAlignment="1" applyProtection="1">
      <alignment horizontal="center" vertical="center"/>
      <protection locked="0"/>
    </xf>
    <xf numFmtId="38" fontId="2" fillId="0" borderId="9" xfId="3" applyFont="1" applyBorder="1" applyAlignment="1" applyProtection="1">
      <alignment horizontal="center" vertical="center"/>
      <protection locked="0"/>
    </xf>
    <xf numFmtId="0" fontId="45" fillId="0" borderId="22" xfId="0" applyFont="1" applyBorder="1" applyAlignment="1" applyProtection="1">
      <alignment horizontal="center" vertical="center"/>
      <protection locked="0"/>
    </xf>
    <xf numFmtId="0" fontId="45" fillId="0" borderId="9" xfId="0" applyFont="1" applyBorder="1" applyAlignment="1" applyProtection="1">
      <alignment horizontal="center" vertical="center"/>
      <protection locked="0"/>
    </xf>
    <xf numFmtId="0" fontId="46" fillId="0" borderId="22" xfId="0" applyFont="1" applyBorder="1" applyAlignment="1" applyProtection="1">
      <alignment horizontal="center" vertical="center" wrapText="1"/>
      <protection locked="0"/>
    </xf>
    <xf numFmtId="0" fontId="46" fillId="0" borderId="9" xfId="0" applyFont="1" applyBorder="1" applyAlignment="1" applyProtection="1">
      <alignment horizontal="center" vertical="center" wrapText="1"/>
      <protection locked="0"/>
    </xf>
    <xf numFmtId="0" fontId="2" fillId="0" borderId="22" xfId="0" applyFont="1" applyBorder="1" applyAlignment="1">
      <alignment horizontal="center" vertical="center" wrapText="1"/>
    </xf>
    <xf numFmtId="0" fontId="2" fillId="0" borderId="9" xfId="0" applyFont="1" applyBorder="1" applyAlignment="1">
      <alignment horizontal="center" vertical="center" wrapText="1"/>
    </xf>
    <xf numFmtId="0" fontId="46" fillId="0" borderId="3" xfId="0" applyFont="1" applyBorder="1" applyAlignment="1" applyProtection="1">
      <alignment horizontal="center" vertical="center"/>
      <protection locked="0"/>
    </xf>
    <xf numFmtId="6" fontId="49" fillId="18" borderId="22" xfId="3" applyNumberFormat="1" applyFont="1" applyFill="1" applyBorder="1" applyAlignment="1" applyProtection="1">
      <alignment horizontal="center" vertical="center"/>
    </xf>
    <xf numFmtId="6" fontId="49" fillId="18" borderId="12" xfId="3" applyNumberFormat="1" applyFont="1" applyFill="1" applyBorder="1" applyAlignment="1" applyProtection="1">
      <alignment horizontal="center" vertical="center"/>
    </xf>
    <xf numFmtId="6" fontId="49" fillId="18" borderId="9" xfId="3" applyNumberFormat="1" applyFont="1" applyFill="1" applyBorder="1" applyAlignment="1" applyProtection="1">
      <alignment horizontal="center" vertical="center"/>
    </xf>
    <xf numFmtId="0" fontId="44" fillId="0" borderId="0" xfId="0" applyFont="1" applyAlignment="1">
      <alignment horizontal="center" vertical="center"/>
    </xf>
    <xf numFmtId="0" fontId="47" fillId="18" borderId="22" xfId="0" applyNumberFormat="1" applyFont="1" applyFill="1" applyBorder="1" applyAlignment="1" applyProtection="1">
      <alignment horizontal="center" vertical="center" wrapText="1"/>
    </xf>
    <xf numFmtId="0" fontId="47" fillId="18" borderId="12" xfId="0" applyNumberFormat="1" applyFont="1" applyFill="1" applyBorder="1" applyAlignment="1" applyProtection="1">
      <alignment horizontal="center" vertical="center" wrapText="1"/>
    </xf>
    <xf numFmtId="184" fontId="2" fillId="0" borderId="21" xfId="11" applyNumberFormat="1" applyFont="1" applyBorder="1" applyAlignment="1" applyProtection="1">
      <alignment horizontal="left" vertical="center"/>
      <protection locked="0"/>
    </xf>
    <xf numFmtId="57" fontId="6" fillId="0" borderId="22" xfId="11" applyNumberFormat="1" applyFont="1" applyBorder="1" applyAlignment="1" applyProtection="1">
      <alignment horizontal="left" vertical="center"/>
      <protection locked="0"/>
    </xf>
    <xf numFmtId="57" fontId="6" fillId="0" borderId="12" xfId="11" applyNumberFormat="1" applyFont="1" applyBorder="1" applyAlignment="1" applyProtection="1">
      <alignment horizontal="left" vertical="center"/>
      <protection locked="0"/>
    </xf>
    <xf numFmtId="57" fontId="6" fillId="0" borderId="9" xfId="11" applyNumberFormat="1" applyFont="1" applyBorder="1" applyAlignment="1" applyProtection="1">
      <alignment horizontal="left" vertical="center"/>
      <protection locked="0"/>
    </xf>
    <xf numFmtId="0" fontId="37" fillId="19" borderId="22" xfId="11" applyFont="1" applyFill="1" applyBorder="1" applyAlignment="1">
      <alignment horizontal="center" vertical="center"/>
    </xf>
    <xf numFmtId="0" fontId="37" fillId="19" borderId="12" xfId="11" applyFont="1" applyFill="1" applyBorder="1" applyAlignment="1">
      <alignment horizontal="center" vertical="center"/>
    </xf>
    <xf numFmtId="0" fontId="37" fillId="19" borderId="9" xfId="11" applyFont="1" applyFill="1" applyBorder="1" applyAlignment="1">
      <alignment horizontal="center" vertical="center"/>
    </xf>
    <xf numFmtId="0" fontId="27" fillId="0" borderId="5" xfId="13" applyBorder="1" applyAlignment="1">
      <alignment horizontal="left" vertical="center" wrapText="1"/>
    </xf>
    <xf numFmtId="0" fontId="38" fillId="0" borderId="0" xfId="13" applyFont="1" applyBorder="1" applyAlignment="1">
      <alignment horizontal="left" vertical="center" wrapText="1"/>
    </xf>
    <xf numFmtId="0" fontId="38" fillId="0" borderId="5" xfId="13" applyFont="1" applyBorder="1" applyAlignment="1">
      <alignment horizontal="left" vertical="center" wrapText="1"/>
    </xf>
  </cellXfs>
  <cellStyles count="15">
    <cellStyle name="パーセント 2" xfId="6" xr:uid="{00000000-0005-0000-0000-000000000000}"/>
    <cellStyle name="ハイパーリンク" xfId="13" builtinId="8"/>
    <cellStyle name="桁区切り" xfId="3" builtinId="6"/>
    <cellStyle name="桁区切り 2" xfId="2" xr:uid="{00000000-0005-0000-0000-000003000000}"/>
    <cellStyle name="桁区切り 2 2" xfId="8" xr:uid="{00000000-0005-0000-0000-000004000000}"/>
    <cellStyle name="桁区切り 2 2 2" xfId="12" xr:uid="{00000000-0005-0000-0000-000005000000}"/>
    <cellStyle name="桁区切り 3" xfId="7" xr:uid="{00000000-0005-0000-0000-000006000000}"/>
    <cellStyle name="通貨 2" xfId="14" xr:uid="{00000000-0005-0000-0000-000007000000}"/>
    <cellStyle name="標準" xfId="0" builtinId="0"/>
    <cellStyle name="標準 2" xfId="1" xr:uid="{00000000-0005-0000-0000-000009000000}"/>
    <cellStyle name="標準 2 2" xfId="10" xr:uid="{00000000-0005-0000-0000-00000A000000}"/>
    <cellStyle name="標準 3" xfId="5" xr:uid="{00000000-0005-0000-0000-00000B000000}"/>
    <cellStyle name="標準 4" xfId="9" xr:uid="{00000000-0005-0000-0000-00000C000000}"/>
    <cellStyle name="標準 6" xfId="11" xr:uid="{00000000-0005-0000-0000-00000D000000}"/>
    <cellStyle name="標準 8" xfId="4" xr:uid="{00000000-0005-0000-0000-00000E000000}"/>
  </cellStyles>
  <dxfs count="2">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FF66CC"/>
      <color rgb="FFFFFFCD"/>
      <color rgb="FF0000FF"/>
      <color rgb="FFCCCCFF"/>
      <color rgb="FFFFFFAF"/>
      <color rgb="FFFFFFDD"/>
      <color rgb="FFFFCCFF"/>
      <color rgb="FFCCECFF"/>
      <color rgb="FFFF66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oc211.bsv.sanro.tocho.local\26509&#21830;&#24037;&#37096;&#32076;&#21942;&#25903;&#25588;&#35506;&#38761;&#26032;&#25903;&#25588;\&#9734;&#29983;&#29987;&#24615;&#21521;&#19978;&#12398;&#12383;&#12417;&#12398;&#12487;&#12472;&#12479;&#12523;&#25216;&#34899;&#27963;&#29992;&#25512;&#36914;&#20107;&#26989;\R4&#24180;&#24230;\&#9678;&#19977;&#23450;&#35036;&#27491;\02_&#20107;&#26989;&#27083;&#31689;\&#36035;&#19978;&#12370;&#34920;&#26126;&#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kkdfs01\&#20844;&#31038;&#25991;&#26360;\100_&#20225;&#30011;&#31649;&#29702;&#37096;\030_&#21161;&#25104;&#35506;\010%20&#21161;&#25104;&#20107;&#26989;\010%20&#20107;&#26989;&#31649;&#29702;\230_&#23637;&#31034;&#20250;&#31561;&#20986;&#23637;&#25903;&#25588;&#21161;&#25104;&#20107;&#26989;\&#24179;&#25104;31&#24180;&#24230;(&#36009;&#25313;&#65289;\030_&#21215;&#38598;&#35201;&#38917;&#12539;&#30003;&#35531;&#26360;\010_&#21215;&#38598;&#35201;&#38917;&#12539;&#30003;&#35531;&#26360;&#26412;&#20307;\02_&#30003;&#35531;&#26360;_&#2356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の選択"/>
      <sheetName val="様式1-1"/>
      <sheetName val="様式1-2"/>
      <sheetName val="【参考】自動計算なし 様式1-1"/>
      <sheetName val="【参考】自動計算なし 様式1-2"/>
      <sheetName val="プルダウンリスト"/>
    </sheetNames>
    <sheetDataSet>
      <sheetData sheetId="0" refreshError="1"/>
      <sheetData sheetId="1" refreshError="1"/>
      <sheetData sheetId="2"/>
      <sheetData sheetId="3" refreshError="1"/>
      <sheetData sheetId="4" refreshError="1"/>
      <sheetData sheetId="5">
        <row r="4">
          <cell r="B4" t="str">
            <v>北海道</v>
          </cell>
          <cell r="C4">
            <v>889</v>
          </cell>
          <cell r="D4">
            <v>44470</v>
          </cell>
        </row>
        <row r="5">
          <cell r="B5" t="str">
            <v>青森県</v>
          </cell>
          <cell r="C5">
            <v>822</v>
          </cell>
          <cell r="D5">
            <v>44475</v>
          </cell>
        </row>
        <row r="6">
          <cell r="B6" t="str">
            <v>岩手県</v>
          </cell>
          <cell r="C6">
            <v>821</v>
          </cell>
          <cell r="D6">
            <v>44471</v>
          </cell>
        </row>
        <row r="7">
          <cell r="B7" t="str">
            <v>宮城県</v>
          </cell>
          <cell r="C7">
            <v>853</v>
          </cell>
          <cell r="D7">
            <v>44470</v>
          </cell>
        </row>
        <row r="8">
          <cell r="B8" t="str">
            <v>秋田県</v>
          </cell>
          <cell r="C8">
            <v>822</v>
          </cell>
          <cell r="D8">
            <v>44470</v>
          </cell>
        </row>
        <row r="9">
          <cell r="B9" t="str">
            <v>山形県</v>
          </cell>
          <cell r="C9">
            <v>822</v>
          </cell>
          <cell r="D9">
            <v>44471</v>
          </cell>
        </row>
        <row r="10">
          <cell r="B10" t="str">
            <v>福島県</v>
          </cell>
          <cell r="C10">
            <v>828</v>
          </cell>
          <cell r="D10">
            <v>44470</v>
          </cell>
        </row>
        <row r="11">
          <cell r="B11" t="str">
            <v>茨城県</v>
          </cell>
          <cell r="C11">
            <v>879</v>
          </cell>
          <cell r="D11">
            <v>44470</v>
          </cell>
        </row>
        <row r="12">
          <cell r="B12" t="str">
            <v>栃木県</v>
          </cell>
          <cell r="C12">
            <v>882</v>
          </cell>
          <cell r="D12">
            <v>44470</v>
          </cell>
        </row>
        <row r="13">
          <cell r="B13" t="str">
            <v>群馬県</v>
          </cell>
          <cell r="C13">
            <v>865</v>
          </cell>
          <cell r="D13">
            <v>44471</v>
          </cell>
        </row>
        <row r="14">
          <cell r="B14" t="str">
            <v>埼玉県</v>
          </cell>
          <cell r="C14">
            <v>956</v>
          </cell>
          <cell r="D14">
            <v>44470</v>
          </cell>
        </row>
        <row r="15">
          <cell r="B15" t="str">
            <v>千葉県</v>
          </cell>
          <cell r="C15">
            <v>953</v>
          </cell>
          <cell r="D15">
            <v>44470</v>
          </cell>
        </row>
        <row r="16">
          <cell r="B16" t="str">
            <v>東京都</v>
          </cell>
          <cell r="C16">
            <v>1041</v>
          </cell>
          <cell r="D16">
            <v>44470</v>
          </cell>
        </row>
        <row r="17">
          <cell r="B17" t="str">
            <v>神奈川県</v>
          </cell>
          <cell r="C17">
            <v>1040</v>
          </cell>
          <cell r="D17">
            <v>44470</v>
          </cell>
        </row>
        <row r="18">
          <cell r="B18" t="str">
            <v>新潟県</v>
          </cell>
          <cell r="C18">
            <v>859</v>
          </cell>
          <cell r="D18">
            <v>44470</v>
          </cell>
        </row>
        <row r="19">
          <cell r="B19" t="str">
            <v>富山県</v>
          </cell>
          <cell r="C19">
            <v>877</v>
          </cell>
          <cell r="D19">
            <v>44470</v>
          </cell>
        </row>
        <row r="20">
          <cell r="B20" t="str">
            <v>石川県</v>
          </cell>
          <cell r="C20">
            <v>861</v>
          </cell>
          <cell r="D20">
            <v>44476</v>
          </cell>
        </row>
        <row r="21">
          <cell r="B21" t="str">
            <v>福井県</v>
          </cell>
          <cell r="C21">
            <v>858</v>
          </cell>
          <cell r="D21">
            <v>44470</v>
          </cell>
        </row>
        <row r="22">
          <cell r="B22" t="str">
            <v>山梨県</v>
          </cell>
          <cell r="C22">
            <v>866</v>
          </cell>
          <cell r="D22">
            <v>44470</v>
          </cell>
        </row>
        <row r="23">
          <cell r="B23" t="str">
            <v>長野県</v>
          </cell>
          <cell r="C23">
            <v>877</v>
          </cell>
          <cell r="D23">
            <v>44470</v>
          </cell>
        </row>
        <row r="24">
          <cell r="B24" t="str">
            <v>岐阜県</v>
          </cell>
          <cell r="C24">
            <v>880</v>
          </cell>
          <cell r="D24">
            <v>44470</v>
          </cell>
        </row>
        <row r="25">
          <cell r="B25" t="str">
            <v>静岡県</v>
          </cell>
          <cell r="C25">
            <v>913</v>
          </cell>
          <cell r="D25">
            <v>44471</v>
          </cell>
        </row>
        <row r="26">
          <cell r="B26" t="str">
            <v>愛知県</v>
          </cell>
          <cell r="C26">
            <v>955</v>
          </cell>
          <cell r="D26">
            <v>44470</v>
          </cell>
        </row>
        <row r="27">
          <cell r="B27" t="str">
            <v>三重県</v>
          </cell>
          <cell r="C27">
            <v>902</v>
          </cell>
          <cell r="D27">
            <v>44470</v>
          </cell>
        </row>
        <row r="28">
          <cell r="B28" t="str">
            <v>滋賀県</v>
          </cell>
          <cell r="C28">
            <v>896</v>
          </cell>
          <cell r="D28">
            <v>44470</v>
          </cell>
        </row>
        <row r="29">
          <cell r="B29" t="str">
            <v>京都府</v>
          </cell>
          <cell r="C29">
            <v>937</v>
          </cell>
          <cell r="D29">
            <v>44470</v>
          </cell>
        </row>
        <row r="30">
          <cell r="B30" t="str">
            <v>大阪府</v>
          </cell>
          <cell r="C30">
            <v>992</v>
          </cell>
          <cell r="D30">
            <v>44470</v>
          </cell>
        </row>
        <row r="31">
          <cell r="B31" t="str">
            <v>兵庫県</v>
          </cell>
          <cell r="C31">
            <v>928</v>
          </cell>
          <cell r="D31">
            <v>44470</v>
          </cell>
        </row>
        <row r="32">
          <cell r="B32" t="str">
            <v>奈良県</v>
          </cell>
          <cell r="C32">
            <v>866</v>
          </cell>
          <cell r="D32">
            <v>44470</v>
          </cell>
        </row>
        <row r="33">
          <cell r="B33" t="str">
            <v>和歌山県</v>
          </cell>
          <cell r="C33">
            <v>859</v>
          </cell>
          <cell r="D33">
            <v>44470</v>
          </cell>
        </row>
        <row r="34">
          <cell r="B34" t="str">
            <v>鳥取県</v>
          </cell>
          <cell r="C34">
            <v>821</v>
          </cell>
          <cell r="D34">
            <v>44475</v>
          </cell>
        </row>
        <row r="35">
          <cell r="B35" t="str">
            <v>島根県</v>
          </cell>
          <cell r="C35">
            <v>824</v>
          </cell>
          <cell r="D35">
            <v>44471</v>
          </cell>
        </row>
        <row r="36">
          <cell r="B36" t="str">
            <v>岡山県</v>
          </cell>
          <cell r="C36">
            <v>862</v>
          </cell>
          <cell r="D36">
            <v>44471</v>
          </cell>
        </row>
        <row r="37">
          <cell r="B37" t="str">
            <v>広島県</v>
          </cell>
          <cell r="C37">
            <v>899</v>
          </cell>
          <cell r="D37">
            <v>44470</v>
          </cell>
        </row>
        <row r="38">
          <cell r="B38" t="str">
            <v>山口県</v>
          </cell>
          <cell r="C38">
            <v>857</v>
          </cell>
          <cell r="D38">
            <v>44470</v>
          </cell>
        </row>
        <row r="39">
          <cell r="B39" t="str">
            <v>徳島県</v>
          </cell>
          <cell r="C39">
            <v>824</v>
          </cell>
          <cell r="D39">
            <v>44470</v>
          </cell>
        </row>
        <row r="40">
          <cell r="B40" t="str">
            <v>香川県</v>
          </cell>
          <cell r="C40">
            <v>848</v>
          </cell>
          <cell r="D40">
            <v>44470</v>
          </cell>
        </row>
        <row r="41">
          <cell r="B41" t="str">
            <v>愛媛県</v>
          </cell>
          <cell r="C41">
            <v>821</v>
          </cell>
          <cell r="D41">
            <v>44470</v>
          </cell>
        </row>
        <row r="42">
          <cell r="B42" t="str">
            <v>高知県</v>
          </cell>
          <cell r="C42">
            <v>820</v>
          </cell>
          <cell r="D42">
            <v>44471</v>
          </cell>
        </row>
        <row r="43">
          <cell r="B43" t="str">
            <v>福岡県</v>
          </cell>
          <cell r="C43">
            <v>870</v>
          </cell>
          <cell r="D43">
            <v>44470</v>
          </cell>
        </row>
        <row r="44">
          <cell r="B44" t="str">
            <v>佐賀県</v>
          </cell>
          <cell r="C44">
            <v>821</v>
          </cell>
          <cell r="D44">
            <v>44475</v>
          </cell>
        </row>
        <row r="45">
          <cell r="B45" t="str">
            <v>長崎県</v>
          </cell>
          <cell r="C45">
            <v>821</v>
          </cell>
          <cell r="D45">
            <v>44471</v>
          </cell>
        </row>
        <row r="46">
          <cell r="B46" t="str">
            <v>熊本県</v>
          </cell>
          <cell r="C46">
            <v>821</v>
          </cell>
          <cell r="D46">
            <v>44470</v>
          </cell>
        </row>
        <row r="47">
          <cell r="B47" t="str">
            <v>大分県</v>
          </cell>
          <cell r="C47">
            <v>822</v>
          </cell>
          <cell r="D47">
            <v>44475</v>
          </cell>
        </row>
        <row r="48">
          <cell r="B48" t="str">
            <v>宮崎県</v>
          </cell>
          <cell r="C48">
            <v>821</v>
          </cell>
          <cell r="D48">
            <v>44475</v>
          </cell>
        </row>
        <row r="49">
          <cell r="B49" t="str">
            <v>鹿児島県</v>
          </cell>
          <cell r="C49">
            <v>821</v>
          </cell>
          <cell r="D49">
            <v>44471</v>
          </cell>
        </row>
        <row r="50">
          <cell r="B50" t="str">
            <v>沖縄県</v>
          </cell>
          <cell r="C50">
            <v>820</v>
          </cell>
          <cell r="D50">
            <v>44477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表紙"/>
      <sheetName val="１申請者概要２セミナー３申請状況"/>
      <sheetName val="４役員・株主５申請要件"/>
      <sheetName val="６申請概要・日程"/>
      <sheetName val="７資金計画"/>
      <sheetName val="誓約書"/>
      <sheetName val="小規模であることの宣誓書"/>
      <sheetName val="Sheet1"/>
    </sheetNames>
    <sheetDataSet>
      <sheetData sheetId="0"/>
      <sheetData sheetId="1">
        <row r="5">
          <cell r="AG5" t="str">
            <v>A_農業・林業</v>
          </cell>
        </row>
        <row r="6">
          <cell r="AG6" t="str">
            <v>B_漁業</v>
          </cell>
        </row>
        <row r="7">
          <cell r="AG7" t="str">
            <v>C_鉱業・採石業・砂利採取業</v>
          </cell>
        </row>
        <row r="8">
          <cell r="AG8" t="str">
            <v>D_建設業</v>
          </cell>
        </row>
        <row r="9">
          <cell r="AG9" t="str">
            <v>E_製造業</v>
          </cell>
        </row>
        <row r="10">
          <cell r="AG10" t="str">
            <v>F_電気・ガス・熱供給・水道業</v>
          </cell>
        </row>
        <row r="11">
          <cell r="AG11" t="str">
            <v>G_情報通信業</v>
          </cell>
        </row>
        <row r="12">
          <cell r="AG12" t="str">
            <v>H_運輸業・郵便業</v>
          </cell>
        </row>
        <row r="13">
          <cell r="AG13" t="str">
            <v>I_卸売業・小売業</v>
          </cell>
        </row>
        <row r="14">
          <cell r="AG14" t="str">
            <v>J_金融業・保険業</v>
          </cell>
        </row>
        <row r="15">
          <cell r="AG15" t="str">
            <v>K_不動産業・物品賃貸業</v>
          </cell>
        </row>
        <row r="16">
          <cell r="AG16" t="str">
            <v>L_学術研究・専門・技術ｻｰﾋﾞｽ業</v>
          </cell>
        </row>
        <row r="17">
          <cell r="AG17" t="str">
            <v>M_宿泊業・飲食ｻｰﾋﾞｽ業</v>
          </cell>
        </row>
        <row r="18">
          <cell r="AG18" t="str">
            <v>N_生活関連ｻｰﾋﾞｽ業・娯楽業</v>
          </cell>
        </row>
        <row r="19">
          <cell r="AG19" t="str">
            <v>O_教育・学習支援業</v>
          </cell>
        </row>
        <row r="20">
          <cell r="AG20" t="str">
            <v>P_医療・福祉</v>
          </cell>
        </row>
        <row r="21">
          <cell r="AG21" t="str">
            <v>Q_複合ｻｰﾋﾞｽ事業</v>
          </cell>
        </row>
        <row r="22">
          <cell r="AG22" t="str">
            <v>R_ｻｰﾋﾞｽ業〈他に分類されないもの〉</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www.mhlw.go.jp/stf/seisakunitsuite/bunya/koyou_roudou/roudoukijun/chingin/newpage_43899.html"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mhlw.go.jp/stf/seisakunitsuite/bunya/koyou_roudou/roudoukijun/chingin/newpage_43899.htm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66CC"/>
    <pageSetUpPr fitToPage="1"/>
  </sheetPr>
  <dimension ref="A1:Q45"/>
  <sheetViews>
    <sheetView showGridLines="0" tabSelected="1" view="pageBreakPreview" zoomScale="90" zoomScaleNormal="90" zoomScaleSheetLayoutView="90" workbookViewId="0">
      <selection activeCell="P25" sqref="P25"/>
    </sheetView>
  </sheetViews>
  <sheetFormatPr defaultColWidth="8.58203125" defaultRowHeight="13"/>
  <cols>
    <col min="1" max="1" width="1.58203125" style="127" customWidth="1"/>
    <col min="2" max="2" width="2.58203125" style="127" customWidth="1"/>
    <col min="3" max="3" width="7.83203125" style="127" customWidth="1"/>
    <col min="4" max="4" width="6.83203125" style="127" customWidth="1"/>
    <col min="5" max="6" width="7.83203125" style="127" customWidth="1"/>
    <col min="7" max="7" width="16" style="127" customWidth="1"/>
    <col min="8" max="8" width="4.75" style="127" customWidth="1"/>
    <col min="9" max="9" width="9.08203125" style="127" customWidth="1"/>
    <col min="10" max="10" width="8.83203125" style="127" customWidth="1"/>
    <col min="11" max="11" width="12.33203125" style="127" customWidth="1"/>
    <col min="12" max="13" width="7.83203125" style="127" customWidth="1"/>
    <col min="14" max="14" width="8.25" style="127" customWidth="1"/>
    <col min="15" max="15" width="7.83203125" style="127" customWidth="1"/>
    <col min="16" max="16384" width="8.58203125" style="127"/>
  </cols>
  <sheetData>
    <row r="1" spans="1:17" s="99" customFormat="1" ht="8.5" customHeight="1">
      <c r="A1" s="127"/>
    </row>
    <row r="2" spans="1:17" s="99" customFormat="1" ht="4.5" customHeight="1"/>
    <row r="3" spans="1:17" s="99" customFormat="1">
      <c r="B3" s="106" t="s">
        <v>370</v>
      </c>
      <c r="C3" s="106"/>
      <c r="D3" s="106"/>
      <c r="E3" s="106"/>
      <c r="F3" s="106"/>
      <c r="G3" s="106"/>
      <c r="H3" s="106"/>
      <c r="I3" s="106"/>
      <c r="J3" s="106"/>
      <c r="K3" s="106"/>
      <c r="L3" s="106"/>
      <c r="M3" s="106"/>
      <c r="N3" s="106"/>
      <c r="O3" s="106"/>
      <c r="P3" s="106"/>
      <c r="Q3" s="128"/>
    </row>
    <row r="4" spans="1:17" s="99" customFormat="1">
      <c r="B4" s="106" t="s">
        <v>369</v>
      </c>
      <c r="C4" s="106"/>
      <c r="D4" s="106"/>
      <c r="E4" s="106"/>
      <c r="F4" s="106"/>
      <c r="G4" s="106"/>
      <c r="H4" s="106"/>
      <c r="I4" s="106"/>
      <c r="J4" s="106"/>
      <c r="K4" s="106"/>
      <c r="L4" s="106"/>
      <c r="M4" s="106"/>
      <c r="N4" s="106"/>
      <c r="O4" s="106"/>
      <c r="P4" s="106"/>
      <c r="Q4" s="106"/>
    </row>
    <row r="5" spans="1:17" s="99" customFormat="1">
      <c r="B5" s="106"/>
      <c r="C5" s="106"/>
      <c r="D5" s="106"/>
      <c r="E5" s="106"/>
      <c r="F5" s="106"/>
      <c r="G5" s="106"/>
      <c r="H5" s="106"/>
      <c r="I5" s="106"/>
      <c r="J5" s="106"/>
      <c r="K5" s="106"/>
      <c r="L5" s="106"/>
      <c r="M5" s="106"/>
      <c r="N5" s="106"/>
      <c r="O5" s="106"/>
      <c r="P5" s="106"/>
      <c r="Q5" s="106"/>
    </row>
    <row r="6" spans="1:17" s="99" customFormat="1">
      <c r="B6" s="98"/>
      <c r="C6" s="106"/>
      <c r="D6" s="106"/>
      <c r="E6" s="106"/>
      <c r="F6" s="106"/>
      <c r="G6" s="106"/>
      <c r="H6" s="106"/>
      <c r="I6" s="106"/>
      <c r="J6" s="106"/>
      <c r="K6" s="106"/>
      <c r="L6" s="106"/>
      <c r="M6" s="106"/>
      <c r="N6" s="106"/>
      <c r="O6" s="106"/>
      <c r="P6" s="106"/>
      <c r="Q6" s="106"/>
    </row>
    <row r="7" spans="1:17" s="99" customFormat="1" ht="16" customHeight="1">
      <c r="B7" s="105"/>
      <c r="C7" s="106"/>
      <c r="D7" s="106"/>
      <c r="E7" s="106"/>
      <c r="I7" s="149" t="s">
        <v>386</v>
      </c>
      <c r="J7" s="104"/>
      <c r="K7" s="104"/>
      <c r="O7" s="129"/>
      <c r="P7" s="106"/>
      <c r="Q7" s="106"/>
    </row>
    <row r="8" spans="1:17" s="99" customFormat="1" ht="16" customHeight="1">
      <c r="B8" s="103"/>
      <c r="C8" s="102"/>
      <c r="D8" s="106"/>
      <c r="E8" s="106"/>
      <c r="I8" s="175" t="s">
        <v>368</v>
      </c>
      <c r="J8" s="175"/>
      <c r="K8" s="176"/>
      <c r="L8" s="176"/>
      <c r="M8" s="176"/>
      <c r="N8" s="176"/>
      <c r="O8" s="106"/>
      <c r="P8" s="106"/>
      <c r="Q8" s="106"/>
    </row>
    <row r="9" spans="1:17" s="99" customFormat="1" ht="16" customHeight="1">
      <c r="B9" s="103"/>
      <c r="C9" s="102"/>
      <c r="D9" s="106"/>
      <c r="E9" s="106"/>
      <c r="I9" s="175" t="s">
        <v>360</v>
      </c>
      <c r="J9" s="175"/>
      <c r="K9" s="177"/>
      <c r="L9" s="177"/>
      <c r="M9" s="177"/>
      <c r="N9" s="177"/>
      <c r="O9" s="106"/>
      <c r="P9" s="106"/>
      <c r="Q9" s="106"/>
    </row>
    <row r="10" spans="1:17" s="99" customFormat="1">
      <c r="N10" s="101"/>
    </row>
    <row r="11" spans="1:17" s="99" customFormat="1"/>
    <row r="12" spans="1:17" s="99" customFormat="1">
      <c r="B12" s="106"/>
      <c r="C12" s="106"/>
      <c r="D12" s="106"/>
      <c r="E12" s="106"/>
      <c r="F12" s="106"/>
      <c r="G12" s="106"/>
      <c r="H12" s="106"/>
      <c r="I12" s="106"/>
      <c r="J12" s="106"/>
      <c r="K12" s="106"/>
      <c r="L12" s="106"/>
      <c r="M12" s="106"/>
      <c r="N12" s="106"/>
      <c r="O12" s="106"/>
      <c r="P12" s="106"/>
      <c r="Q12" s="106"/>
    </row>
    <row r="13" spans="1:17" s="99" customFormat="1" ht="16.5">
      <c r="A13" s="178" t="s">
        <v>367</v>
      </c>
      <c r="B13" s="178"/>
      <c r="C13" s="178"/>
      <c r="D13" s="178"/>
      <c r="E13" s="178"/>
      <c r="F13" s="178"/>
      <c r="G13" s="178"/>
      <c r="H13" s="178"/>
      <c r="I13" s="178"/>
      <c r="J13" s="178"/>
      <c r="K13" s="178"/>
      <c r="L13" s="178"/>
      <c r="M13" s="178"/>
      <c r="N13" s="178"/>
      <c r="O13" s="130"/>
      <c r="P13" s="130"/>
      <c r="Q13" s="131"/>
    </row>
    <row r="14" spans="1:17" s="99" customFormat="1" ht="16.5">
      <c r="B14" s="100"/>
      <c r="C14" s="100"/>
      <c r="D14" s="100"/>
      <c r="E14" s="100"/>
      <c r="F14" s="100"/>
      <c r="G14" s="100"/>
      <c r="H14" s="100"/>
      <c r="I14" s="100"/>
      <c r="J14" s="100"/>
      <c r="K14" s="100"/>
      <c r="L14" s="100"/>
      <c r="M14" s="100"/>
      <c r="N14" s="100"/>
      <c r="O14" s="100"/>
      <c r="P14" s="100"/>
      <c r="Q14" s="100"/>
    </row>
    <row r="15" spans="1:17" s="99" customFormat="1" ht="16.5">
      <c r="B15" s="100"/>
      <c r="C15" s="100"/>
      <c r="D15" s="100"/>
      <c r="E15" s="100"/>
      <c r="F15" s="100"/>
      <c r="G15" s="100"/>
      <c r="H15" s="100"/>
      <c r="I15" s="100"/>
      <c r="J15" s="100"/>
      <c r="K15" s="100"/>
      <c r="L15" s="100"/>
      <c r="M15" s="100"/>
      <c r="N15" s="100"/>
      <c r="O15" s="100"/>
      <c r="P15" s="100"/>
      <c r="Q15" s="100"/>
    </row>
    <row r="16" spans="1:17" s="99" customFormat="1" ht="43" customHeight="1">
      <c r="B16" s="100"/>
      <c r="C16" s="174" t="s">
        <v>420</v>
      </c>
      <c r="D16" s="174"/>
      <c r="E16" s="174"/>
      <c r="F16" s="174"/>
      <c r="G16" s="174"/>
      <c r="H16" s="174"/>
      <c r="I16" s="174"/>
      <c r="J16" s="174"/>
      <c r="K16" s="174"/>
      <c r="L16" s="174"/>
      <c r="M16" s="174"/>
      <c r="N16" s="100"/>
      <c r="O16" s="100"/>
      <c r="P16" s="100"/>
      <c r="Q16" s="100"/>
    </row>
    <row r="17" spans="2:17" s="99" customFormat="1" ht="16.5">
      <c r="B17" s="100"/>
      <c r="C17" s="161"/>
      <c r="D17" s="161"/>
      <c r="E17" s="161"/>
      <c r="F17" s="161"/>
      <c r="G17" s="161"/>
      <c r="H17" s="161"/>
      <c r="I17" s="161"/>
      <c r="J17" s="161"/>
      <c r="K17" s="161"/>
      <c r="L17" s="162"/>
      <c r="M17" s="162"/>
      <c r="N17" s="100"/>
      <c r="O17" s="100"/>
      <c r="P17" s="100"/>
      <c r="Q17" s="100"/>
    </row>
    <row r="18" spans="2:17" s="99" customFormat="1" ht="19.5" customHeight="1">
      <c r="B18" s="100"/>
      <c r="C18" s="182" t="s">
        <v>412</v>
      </c>
      <c r="D18" s="182"/>
      <c r="E18" s="182"/>
      <c r="F18" s="182"/>
      <c r="G18" s="182"/>
      <c r="H18" s="182"/>
      <c r="I18" s="182"/>
      <c r="J18" s="182"/>
      <c r="K18" s="182"/>
      <c r="L18" s="163" t="str">
        <f>賃金引上げ計画書!C25</f>
        <v/>
      </c>
      <c r="M18" s="164" t="s">
        <v>387</v>
      </c>
      <c r="N18" s="100"/>
      <c r="O18" s="100"/>
      <c r="P18" s="100"/>
      <c r="Q18" s="100"/>
    </row>
    <row r="19" spans="2:17" s="99" customFormat="1" ht="19.5" customHeight="1">
      <c r="B19" s="100"/>
      <c r="C19" s="179" t="s">
        <v>366</v>
      </c>
      <c r="D19" s="179"/>
      <c r="E19" s="180">
        <f>賃金引上げ計画書!C21</f>
        <v>0</v>
      </c>
      <c r="F19" s="180"/>
      <c r="G19" s="165" t="s">
        <v>365</v>
      </c>
      <c r="H19" s="161"/>
      <c r="I19" s="161"/>
      <c r="J19" s="161"/>
      <c r="K19" s="161"/>
      <c r="L19" s="161"/>
      <c r="M19" s="161"/>
      <c r="N19" s="100"/>
      <c r="O19" s="100"/>
      <c r="P19" s="100"/>
      <c r="Q19" s="100"/>
    </row>
    <row r="20" spans="2:17" s="99" customFormat="1" ht="19.5" customHeight="1">
      <c r="B20" s="100"/>
      <c r="C20" s="166" t="s">
        <v>413</v>
      </c>
      <c r="D20" s="165"/>
      <c r="E20" s="165"/>
      <c r="F20" s="165"/>
      <c r="G20" s="162"/>
      <c r="H20" s="162"/>
      <c r="I20" s="167">
        <f>賃金引上げ計画書!C34</f>
        <v>0</v>
      </c>
      <c r="J20" s="165" t="s">
        <v>348</v>
      </c>
      <c r="K20" s="165"/>
      <c r="L20" s="165"/>
      <c r="M20" s="165"/>
      <c r="N20" s="100"/>
      <c r="O20" s="100"/>
      <c r="P20" s="100"/>
      <c r="Q20" s="100"/>
    </row>
    <row r="21" spans="2:17" s="99" customFormat="1" ht="19.5" customHeight="1">
      <c r="B21" s="100"/>
      <c r="C21" s="181" t="s">
        <v>364</v>
      </c>
      <c r="D21" s="181"/>
      <c r="E21" s="181"/>
      <c r="F21" s="181"/>
      <c r="G21" s="181"/>
      <c r="H21" s="181"/>
      <c r="I21" s="181"/>
      <c r="J21" s="181"/>
      <c r="K21" s="181"/>
      <c r="L21" s="181"/>
      <c r="M21" s="181"/>
      <c r="N21" s="100"/>
      <c r="O21" s="100"/>
      <c r="P21" s="100"/>
      <c r="Q21" s="100"/>
    </row>
    <row r="22" spans="2:17" s="99" customFormat="1" ht="19.5" customHeight="1">
      <c r="B22" s="106"/>
      <c r="C22" s="181"/>
      <c r="D22" s="181"/>
      <c r="E22" s="181"/>
      <c r="F22" s="181"/>
      <c r="G22" s="181"/>
      <c r="H22" s="181"/>
      <c r="I22" s="181"/>
      <c r="J22" s="181"/>
      <c r="K22" s="181"/>
      <c r="L22" s="181"/>
      <c r="M22" s="181"/>
      <c r="N22" s="106"/>
      <c r="O22" s="106"/>
      <c r="P22" s="106"/>
      <c r="Q22" s="106"/>
    </row>
    <row r="23" spans="2:17" s="99" customFormat="1" ht="19.5" customHeight="1">
      <c r="B23" s="106"/>
      <c r="C23" s="158" t="s">
        <v>406</v>
      </c>
      <c r="D23" s="158"/>
      <c r="E23" s="158"/>
      <c r="F23" s="158"/>
      <c r="G23" s="158"/>
      <c r="H23" s="158"/>
      <c r="I23" s="158"/>
      <c r="J23" s="158"/>
      <c r="K23" s="159"/>
      <c r="L23" s="159"/>
      <c r="M23" s="159"/>
      <c r="N23" s="159"/>
      <c r="O23" s="106"/>
      <c r="P23" s="106"/>
      <c r="Q23" s="106"/>
    </row>
    <row r="24" spans="2:17" s="99" customFormat="1" ht="19.5" customHeight="1">
      <c r="B24" s="106"/>
      <c r="C24" s="158" t="s">
        <v>407</v>
      </c>
      <c r="D24" s="158"/>
      <c r="E24" s="158"/>
      <c r="F24" s="158"/>
      <c r="G24" s="158"/>
      <c r="H24" s="158"/>
      <c r="I24" s="158"/>
      <c r="J24" s="158"/>
      <c r="K24" s="158"/>
      <c r="L24" s="158"/>
      <c r="M24" s="158"/>
      <c r="N24" s="158"/>
      <c r="O24" s="106"/>
      <c r="P24" s="106"/>
      <c r="Q24" s="106"/>
    </row>
    <row r="25" spans="2:17" s="99" customFormat="1" ht="19.5" customHeight="1">
      <c r="B25" s="155"/>
      <c r="C25" s="158" t="s">
        <v>408</v>
      </c>
      <c r="D25" s="158"/>
      <c r="E25" s="158"/>
      <c r="F25" s="158"/>
      <c r="G25" s="158"/>
      <c r="H25" s="158"/>
      <c r="I25" s="158"/>
      <c r="J25" s="158"/>
      <c r="K25" s="158"/>
      <c r="L25" s="158"/>
      <c r="M25" s="158"/>
      <c r="N25" s="158"/>
      <c r="O25" s="155"/>
      <c r="P25" s="155"/>
      <c r="Q25" s="155"/>
    </row>
    <row r="26" spans="2:17" s="99" customFormat="1" ht="19.5" customHeight="1">
      <c r="B26" s="155"/>
      <c r="C26" s="158" t="s">
        <v>409</v>
      </c>
      <c r="D26" s="158"/>
      <c r="E26" s="158"/>
      <c r="F26" s="158"/>
      <c r="G26" s="158"/>
      <c r="H26" s="158"/>
      <c r="I26" s="158"/>
      <c r="J26" s="158"/>
      <c r="K26" s="158"/>
      <c r="L26" s="158"/>
      <c r="M26" s="158"/>
      <c r="N26" s="158"/>
      <c r="O26" s="155"/>
      <c r="P26" s="155"/>
      <c r="Q26" s="155"/>
    </row>
    <row r="27" spans="2:17" s="99" customFormat="1" ht="19.5" customHeight="1">
      <c r="B27" s="155"/>
      <c r="C27" s="158" t="s">
        <v>410</v>
      </c>
      <c r="D27" s="158"/>
      <c r="E27" s="158"/>
      <c r="F27" s="158"/>
      <c r="G27" s="158"/>
      <c r="H27" s="158"/>
      <c r="I27" s="158"/>
      <c r="J27" s="158"/>
      <c r="K27" s="158"/>
      <c r="L27" s="158"/>
      <c r="M27" s="158"/>
      <c r="N27" s="158"/>
      <c r="O27" s="155"/>
      <c r="P27" s="155"/>
      <c r="Q27" s="155"/>
    </row>
    <row r="28" spans="2:17" s="99" customFormat="1" ht="19.5" customHeight="1">
      <c r="B28" s="100"/>
      <c r="C28" s="106" t="s">
        <v>388</v>
      </c>
      <c r="D28" s="106"/>
      <c r="E28" s="106"/>
      <c r="F28" s="183">
        <f>賃金引上げ計画書!N12</f>
        <v>0</v>
      </c>
      <c r="G28" s="183"/>
      <c r="H28" s="183"/>
      <c r="I28" s="106" t="s">
        <v>348</v>
      </c>
      <c r="J28" s="106"/>
      <c r="K28" s="106"/>
      <c r="L28" s="106"/>
      <c r="M28" s="106"/>
      <c r="N28" s="100"/>
      <c r="O28" s="100"/>
      <c r="P28" s="100"/>
      <c r="Q28" s="100"/>
    </row>
    <row r="29" spans="2:17" s="99" customFormat="1" ht="19.5" customHeight="1">
      <c r="B29" s="106"/>
      <c r="C29" s="106" t="s">
        <v>389</v>
      </c>
      <c r="D29" s="106"/>
      <c r="E29" s="106"/>
      <c r="F29" s="183">
        <f>賃金引上げ計画書!Y12</f>
        <v>0</v>
      </c>
      <c r="G29" s="183"/>
      <c r="H29" s="183"/>
      <c r="I29" s="106" t="s">
        <v>348</v>
      </c>
      <c r="N29" s="106"/>
      <c r="O29" s="106"/>
      <c r="P29" s="106"/>
      <c r="Q29" s="106"/>
    </row>
    <row r="30" spans="2:17" s="99" customFormat="1" ht="19.5" customHeight="1">
      <c r="B30" s="106"/>
      <c r="C30" s="181"/>
      <c r="D30" s="181"/>
      <c r="E30" s="181"/>
      <c r="F30" s="181"/>
      <c r="G30" s="181"/>
      <c r="H30" s="181"/>
      <c r="I30" s="181"/>
      <c r="J30" s="181"/>
      <c r="K30" s="181"/>
      <c r="L30" s="181"/>
      <c r="M30" s="181"/>
      <c r="N30" s="106"/>
      <c r="O30" s="106"/>
      <c r="P30" s="106"/>
      <c r="Q30" s="106"/>
    </row>
    <row r="31" spans="2:17" s="99" customFormat="1" ht="19.5" customHeight="1">
      <c r="B31" s="106"/>
      <c r="C31" s="184" t="s">
        <v>363</v>
      </c>
      <c r="D31" s="184"/>
      <c r="E31" s="184"/>
      <c r="F31" s="184"/>
      <c r="G31" s="184"/>
      <c r="H31" s="184"/>
      <c r="I31" s="184"/>
      <c r="J31" s="184"/>
      <c r="K31" s="184"/>
      <c r="L31" s="184"/>
      <c r="M31" s="184"/>
      <c r="N31" s="106"/>
      <c r="O31" s="106"/>
      <c r="P31" s="106"/>
      <c r="Q31" s="106"/>
    </row>
    <row r="32" spans="2:17" s="99" customFormat="1" ht="77.150000000000006" customHeight="1">
      <c r="B32" s="106"/>
      <c r="C32" s="185" t="s">
        <v>414</v>
      </c>
      <c r="D32" s="185"/>
      <c r="E32" s="185"/>
      <c r="F32" s="185"/>
      <c r="G32" s="185"/>
      <c r="H32" s="185"/>
      <c r="I32" s="185"/>
      <c r="J32" s="185"/>
      <c r="K32" s="185"/>
      <c r="L32" s="185"/>
      <c r="M32" s="185"/>
      <c r="N32" s="106"/>
      <c r="O32" s="106"/>
      <c r="P32" s="106"/>
      <c r="Q32" s="106"/>
    </row>
    <row r="33" spans="2:17" s="99" customFormat="1" hidden="1">
      <c r="B33" s="98"/>
      <c r="C33" s="106"/>
      <c r="D33" s="106"/>
      <c r="E33" s="106"/>
      <c r="F33" s="106"/>
      <c r="G33" s="106"/>
      <c r="H33" s="106"/>
      <c r="I33" s="106"/>
      <c r="J33" s="106"/>
      <c r="K33" s="106"/>
      <c r="L33" s="106"/>
      <c r="M33" s="106"/>
      <c r="N33" s="106"/>
      <c r="O33" s="106"/>
      <c r="P33" s="106"/>
      <c r="Q33" s="106"/>
    </row>
    <row r="34" spans="2:17" s="99" customFormat="1" hidden="1">
      <c r="B34" s="105"/>
      <c r="C34" s="106"/>
      <c r="D34" s="106"/>
      <c r="E34" s="106"/>
      <c r="F34" s="99" t="s">
        <v>362</v>
      </c>
      <c r="O34" s="129"/>
      <c r="P34" s="106"/>
      <c r="Q34" s="106"/>
    </row>
    <row r="35" spans="2:17" s="99" customFormat="1" hidden="1">
      <c r="B35" s="103"/>
      <c r="C35" s="102"/>
      <c r="D35" s="106"/>
      <c r="E35" s="106"/>
      <c r="F35" s="132" t="s">
        <v>361</v>
      </c>
      <c r="G35" s="132"/>
      <c r="H35" s="133"/>
      <c r="I35" s="133"/>
      <c r="J35" s="133"/>
      <c r="K35" s="133"/>
      <c r="O35" s="106"/>
      <c r="P35" s="106"/>
      <c r="Q35" s="106"/>
    </row>
    <row r="36" spans="2:17" s="99" customFormat="1" hidden="1">
      <c r="B36" s="103"/>
      <c r="C36" s="102"/>
      <c r="D36" s="106"/>
      <c r="E36" s="106"/>
      <c r="F36" s="132" t="s">
        <v>360</v>
      </c>
      <c r="G36" s="132"/>
      <c r="H36" s="134"/>
      <c r="I36" s="134"/>
      <c r="J36" s="134"/>
      <c r="K36" s="134"/>
      <c r="M36" s="99" t="s">
        <v>359</v>
      </c>
      <c r="O36" s="106"/>
      <c r="P36" s="106"/>
      <c r="Q36" s="106"/>
    </row>
    <row r="37" spans="2:17" s="99" customFormat="1" hidden="1">
      <c r="M37" s="135" t="s">
        <v>358</v>
      </c>
    </row>
    <row r="38" spans="2:17" s="99" customFormat="1" hidden="1"/>
    <row r="39" spans="2:17" s="99" customFormat="1" ht="23.5" hidden="1" customHeight="1"/>
    <row r="40" spans="2:17" s="99" customFormat="1" ht="23.5" hidden="1" customHeight="1"/>
    <row r="41" spans="2:17" s="99" customFormat="1" hidden="1"/>
    <row r="43" spans="2:17" hidden="1"/>
    <row r="44" spans="2:17" hidden="1">
      <c r="B44" s="136">
        <v>2</v>
      </c>
    </row>
    <row r="45" spans="2:17" hidden="1">
      <c r="B45" s="136">
        <v>1</v>
      </c>
    </row>
  </sheetData>
  <mergeCells count="16">
    <mergeCell ref="F28:H28"/>
    <mergeCell ref="F29:H29"/>
    <mergeCell ref="C30:M30"/>
    <mergeCell ref="C31:M31"/>
    <mergeCell ref="C32:M32"/>
    <mergeCell ref="C19:D19"/>
    <mergeCell ref="E19:F19"/>
    <mergeCell ref="C21:M21"/>
    <mergeCell ref="C22:M22"/>
    <mergeCell ref="C18:K18"/>
    <mergeCell ref="C16:M16"/>
    <mergeCell ref="I8:J8"/>
    <mergeCell ref="K8:N8"/>
    <mergeCell ref="I9:J9"/>
    <mergeCell ref="K9:N9"/>
    <mergeCell ref="A13:N13"/>
  </mergeCells>
  <phoneticPr fontId="1"/>
  <pageMargins left="0.51" right="0.51" top="0.74803149606299213" bottom="0.74803149606299213" header="0.31496062992125984" footer="0.31496062992125984"/>
  <pageSetup paperSize="9" scale="77" orientation="portrait" r:id="rId1"/>
  <headerFooter>
    <oddHeader>&amp;L様式第10</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66CC"/>
    <pageSetUpPr fitToPage="1"/>
  </sheetPr>
  <dimension ref="A1:AK53"/>
  <sheetViews>
    <sheetView showGridLines="0" view="pageBreakPreview" topLeftCell="A25" zoomScaleNormal="100" zoomScaleSheetLayoutView="100" zoomScalePageLayoutView="80" workbookViewId="0">
      <selection activeCell="AM33" sqref="AM33"/>
    </sheetView>
  </sheetViews>
  <sheetFormatPr defaultColWidth="10.75" defaultRowHeight="13"/>
  <cols>
    <col min="1" max="1" width="0.58203125" style="96" customWidth="1"/>
    <col min="2" max="3" width="2.08203125" style="96" customWidth="1"/>
    <col min="4" max="4" width="0.5" style="96" customWidth="1"/>
    <col min="5" max="16" width="2.08203125" style="96" customWidth="1"/>
    <col min="17" max="17" width="3.08203125" style="96" customWidth="1"/>
    <col min="18" max="34" width="2.08203125" style="96" customWidth="1"/>
    <col min="35" max="35" width="6.83203125" style="96" customWidth="1"/>
    <col min="36" max="36" width="6.75" style="96" customWidth="1"/>
    <col min="37" max="37" width="0.83203125" style="96" customWidth="1"/>
    <col min="38" max="16384" width="10.75" style="96"/>
  </cols>
  <sheetData>
    <row r="1" spans="1:37" s="85" customFormat="1" ht="2.15" customHeight="1">
      <c r="A1" s="120"/>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row>
    <row r="2" spans="1:37" s="85" customFormat="1" ht="26.15" customHeight="1">
      <c r="A2" s="88"/>
      <c r="B2" s="108" t="s">
        <v>357</v>
      </c>
      <c r="AF2" s="107"/>
    </row>
    <row r="3" spans="1:37" s="85" customFormat="1" ht="15" customHeight="1">
      <c r="A3" s="88"/>
      <c r="B3" s="88"/>
      <c r="AF3" s="107"/>
    </row>
    <row r="4" spans="1:37" s="85" customFormat="1">
      <c r="B4" s="186" t="s">
        <v>356</v>
      </c>
      <c r="C4" s="186"/>
      <c r="D4" s="186"/>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row>
    <row r="5" spans="1:37" s="85" customFormat="1">
      <c r="C5" s="192" t="s">
        <v>355</v>
      </c>
      <c r="D5" s="192"/>
      <c r="E5" s="192"/>
      <c r="F5" s="192"/>
      <c r="G5" s="192"/>
      <c r="H5" s="192"/>
      <c r="I5" s="192"/>
      <c r="J5" s="192"/>
      <c r="K5" s="192"/>
      <c r="L5" s="192"/>
      <c r="M5" s="192"/>
      <c r="N5" s="192"/>
      <c r="O5" s="192"/>
      <c r="P5" s="192"/>
      <c r="Q5" s="192"/>
      <c r="R5" s="192"/>
      <c r="S5" s="192"/>
      <c r="T5" s="192"/>
      <c r="U5" s="192"/>
      <c r="V5" s="192"/>
      <c r="W5" s="192"/>
      <c r="X5" s="192"/>
      <c r="Y5" s="192"/>
      <c r="Z5" s="192"/>
      <c r="AA5" s="192"/>
      <c r="AB5" s="192"/>
      <c r="AC5" s="192"/>
      <c r="AD5" s="192"/>
      <c r="AE5" s="192"/>
      <c r="AF5" s="192"/>
      <c r="AG5" s="192"/>
      <c r="AH5" s="192"/>
      <c r="AI5" s="192"/>
      <c r="AJ5" s="192"/>
    </row>
    <row r="6" spans="1:37" s="85" customFormat="1" ht="26.5" customHeight="1">
      <c r="C6" s="193" t="s">
        <v>404</v>
      </c>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c r="AE6" s="193"/>
      <c r="AF6" s="193"/>
      <c r="AG6" s="193"/>
      <c r="AH6" s="193"/>
      <c r="AI6" s="193"/>
      <c r="AJ6" s="193"/>
      <c r="AK6" s="91"/>
    </row>
    <row r="7" spans="1:37" s="85" customFormat="1" ht="10" customHeight="1">
      <c r="B7" s="89"/>
      <c r="C7" s="193"/>
      <c r="D7" s="193"/>
      <c r="E7" s="193"/>
      <c r="F7" s="193"/>
      <c r="G7" s="193"/>
      <c r="H7" s="193"/>
      <c r="I7" s="193"/>
      <c r="J7" s="193"/>
      <c r="K7" s="193"/>
      <c r="L7" s="193"/>
      <c r="M7" s="193"/>
      <c r="N7" s="193"/>
      <c r="O7" s="193"/>
      <c r="P7" s="193"/>
      <c r="Q7" s="193"/>
      <c r="R7" s="193"/>
      <c r="S7" s="193"/>
      <c r="T7" s="193"/>
      <c r="U7" s="193"/>
      <c r="V7" s="193"/>
      <c r="W7" s="193"/>
      <c r="X7" s="193"/>
      <c r="Y7" s="193"/>
      <c r="Z7" s="193"/>
      <c r="AA7" s="193"/>
      <c r="AB7" s="193"/>
      <c r="AC7" s="193"/>
      <c r="AD7" s="193"/>
      <c r="AE7" s="193"/>
      <c r="AF7" s="193"/>
      <c r="AG7" s="193"/>
      <c r="AH7" s="193"/>
      <c r="AI7" s="193"/>
      <c r="AJ7" s="193"/>
      <c r="AK7" s="91"/>
    </row>
    <row r="8" spans="1:37" s="85" customFormat="1">
      <c r="B8" s="89"/>
      <c r="C8" s="91"/>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row>
    <row r="9" spans="1:37" s="85" customFormat="1" ht="15" customHeight="1">
      <c r="B9" s="88"/>
      <c r="C9" s="194"/>
      <c r="D9" s="195"/>
      <c r="E9" s="195"/>
      <c r="F9" s="195"/>
      <c r="G9" s="195"/>
      <c r="H9" s="195"/>
      <c r="I9" s="195"/>
      <c r="J9" s="195"/>
      <c r="K9" s="195"/>
      <c r="L9" s="195"/>
      <c r="M9" s="196"/>
      <c r="N9" s="203" t="s">
        <v>395</v>
      </c>
      <c r="O9" s="204"/>
      <c r="P9" s="204"/>
      <c r="Q9" s="204"/>
      <c r="R9" s="204"/>
      <c r="S9" s="204"/>
      <c r="T9" s="204"/>
      <c r="U9" s="204"/>
      <c r="V9" s="204"/>
      <c r="W9" s="204"/>
      <c r="X9" s="205"/>
      <c r="Y9" s="203" t="s">
        <v>397</v>
      </c>
      <c r="Z9" s="204"/>
      <c r="AA9" s="204"/>
      <c r="AB9" s="204"/>
      <c r="AC9" s="204"/>
      <c r="AD9" s="204"/>
      <c r="AE9" s="204"/>
      <c r="AF9" s="204"/>
      <c r="AG9" s="204"/>
      <c r="AH9" s="204"/>
      <c r="AI9" s="205"/>
      <c r="AJ9" s="90"/>
    </row>
    <row r="10" spans="1:37" s="85" customFormat="1" ht="15" customHeight="1">
      <c r="B10" s="88"/>
      <c r="C10" s="197"/>
      <c r="D10" s="198"/>
      <c r="E10" s="198"/>
      <c r="F10" s="198"/>
      <c r="G10" s="198"/>
      <c r="H10" s="198"/>
      <c r="I10" s="198"/>
      <c r="J10" s="198"/>
      <c r="K10" s="198"/>
      <c r="L10" s="198"/>
      <c r="M10" s="199"/>
      <c r="N10" s="206"/>
      <c r="O10" s="207"/>
      <c r="P10" s="207"/>
      <c r="Q10" s="207"/>
      <c r="R10" s="207"/>
      <c r="S10" s="207"/>
      <c r="T10" s="207"/>
      <c r="U10" s="207"/>
      <c r="V10" s="207"/>
      <c r="W10" s="207"/>
      <c r="X10" s="208"/>
      <c r="Y10" s="206"/>
      <c r="Z10" s="207"/>
      <c r="AA10" s="207"/>
      <c r="AB10" s="207"/>
      <c r="AC10" s="207"/>
      <c r="AD10" s="207"/>
      <c r="AE10" s="207"/>
      <c r="AF10" s="207"/>
      <c r="AG10" s="207"/>
      <c r="AH10" s="207"/>
      <c r="AI10" s="208"/>
      <c r="AJ10" s="90"/>
    </row>
    <row r="11" spans="1:37" s="85" customFormat="1" ht="15" customHeight="1">
      <c r="B11" s="88"/>
      <c r="C11" s="200"/>
      <c r="D11" s="201"/>
      <c r="E11" s="201"/>
      <c r="F11" s="201"/>
      <c r="G11" s="201"/>
      <c r="H11" s="201"/>
      <c r="I11" s="201"/>
      <c r="J11" s="201"/>
      <c r="K11" s="201"/>
      <c r="L11" s="201"/>
      <c r="M11" s="202"/>
      <c r="N11" s="209"/>
      <c r="O11" s="210"/>
      <c r="P11" s="210"/>
      <c r="Q11" s="210"/>
      <c r="R11" s="210"/>
      <c r="S11" s="210"/>
      <c r="T11" s="210"/>
      <c r="U11" s="210"/>
      <c r="V11" s="210"/>
      <c r="W11" s="210"/>
      <c r="X11" s="211"/>
      <c r="Y11" s="209"/>
      <c r="Z11" s="210"/>
      <c r="AA11" s="210"/>
      <c r="AB11" s="210"/>
      <c r="AC11" s="210"/>
      <c r="AD11" s="210"/>
      <c r="AE11" s="210"/>
      <c r="AF11" s="210"/>
      <c r="AG11" s="210"/>
      <c r="AH11" s="210"/>
      <c r="AI11" s="211"/>
      <c r="AJ11" s="90"/>
    </row>
    <row r="12" spans="1:37" ht="15" customHeight="1">
      <c r="C12" s="187" t="s">
        <v>405</v>
      </c>
      <c r="D12" s="187"/>
      <c r="E12" s="187"/>
      <c r="F12" s="187"/>
      <c r="G12" s="187"/>
      <c r="H12" s="187"/>
      <c r="I12" s="187"/>
      <c r="J12" s="187"/>
      <c r="K12" s="187"/>
      <c r="L12" s="187"/>
      <c r="M12" s="187"/>
      <c r="N12" s="189">
        <f>基準給与支給総額!C6</f>
        <v>0</v>
      </c>
      <c r="O12" s="189"/>
      <c r="P12" s="189"/>
      <c r="Q12" s="189"/>
      <c r="R12" s="189"/>
      <c r="S12" s="189"/>
      <c r="T12" s="189"/>
      <c r="U12" s="189"/>
      <c r="V12" s="189"/>
      <c r="W12" s="189"/>
      <c r="X12" s="189"/>
      <c r="Y12" s="189">
        <f>N12*1.02</f>
        <v>0</v>
      </c>
      <c r="Z12" s="189"/>
      <c r="AA12" s="189"/>
      <c r="AB12" s="189"/>
      <c r="AC12" s="189"/>
      <c r="AD12" s="189"/>
      <c r="AE12" s="189"/>
      <c r="AF12" s="189"/>
      <c r="AG12" s="189"/>
      <c r="AH12" s="189"/>
      <c r="AI12" s="189"/>
      <c r="AJ12" s="90"/>
    </row>
    <row r="13" spans="1:37" ht="15" customHeight="1">
      <c r="B13" s="122"/>
      <c r="C13" s="188"/>
      <c r="D13" s="188"/>
      <c r="E13" s="188"/>
      <c r="F13" s="188"/>
      <c r="G13" s="188"/>
      <c r="H13" s="188"/>
      <c r="I13" s="188"/>
      <c r="J13" s="188"/>
      <c r="K13" s="188"/>
      <c r="L13" s="188"/>
      <c r="M13" s="188"/>
      <c r="N13" s="190"/>
      <c r="O13" s="190"/>
      <c r="P13" s="190"/>
      <c r="Q13" s="190"/>
      <c r="R13" s="190"/>
      <c r="S13" s="190"/>
      <c r="T13" s="190"/>
      <c r="U13" s="190"/>
      <c r="V13" s="190"/>
      <c r="W13" s="190"/>
      <c r="X13" s="190"/>
      <c r="Y13" s="190"/>
      <c r="Z13" s="190"/>
      <c r="AA13" s="190"/>
      <c r="AB13" s="190"/>
      <c r="AC13" s="190"/>
      <c r="AD13" s="190"/>
      <c r="AE13" s="190"/>
      <c r="AF13" s="190"/>
      <c r="AG13" s="190"/>
      <c r="AH13" s="190"/>
      <c r="AI13" s="190"/>
      <c r="AJ13" s="90"/>
    </row>
    <row r="14" spans="1:37" ht="15" customHeight="1">
      <c r="C14" s="191" t="s">
        <v>354</v>
      </c>
      <c r="D14" s="191"/>
      <c r="E14" s="191"/>
      <c r="F14" s="191"/>
      <c r="G14" s="191"/>
      <c r="H14" s="191"/>
      <c r="I14" s="191"/>
      <c r="J14" s="191"/>
      <c r="K14" s="191"/>
      <c r="L14" s="191"/>
      <c r="M14" s="191"/>
      <c r="N14" s="212"/>
      <c r="O14" s="212"/>
      <c r="P14" s="212"/>
      <c r="Q14" s="212"/>
      <c r="R14" s="212"/>
      <c r="S14" s="212"/>
      <c r="T14" s="212"/>
      <c r="U14" s="212"/>
      <c r="V14" s="212"/>
      <c r="W14" s="212"/>
      <c r="X14" s="212"/>
      <c r="Y14" s="214" t="str">
        <f>IFERROR((Y12/N12)-1,"")</f>
        <v/>
      </c>
      <c r="Z14" s="214"/>
      <c r="AA14" s="214"/>
      <c r="AB14" s="214"/>
      <c r="AC14" s="214"/>
      <c r="AD14" s="214"/>
      <c r="AE14" s="214"/>
      <c r="AF14" s="214"/>
      <c r="AG14" s="214"/>
      <c r="AH14" s="214"/>
      <c r="AI14" s="214"/>
      <c r="AJ14" s="90"/>
    </row>
    <row r="15" spans="1:37" ht="15" customHeight="1">
      <c r="C15" s="187"/>
      <c r="D15" s="187"/>
      <c r="E15" s="187"/>
      <c r="F15" s="187"/>
      <c r="G15" s="187"/>
      <c r="H15" s="187"/>
      <c r="I15" s="187"/>
      <c r="J15" s="187"/>
      <c r="K15" s="187"/>
      <c r="L15" s="187"/>
      <c r="M15" s="187"/>
      <c r="N15" s="213"/>
      <c r="O15" s="213"/>
      <c r="P15" s="213"/>
      <c r="Q15" s="213"/>
      <c r="R15" s="213"/>
      <c r="S15" s="213"/>
      <c r="T15" s="213"/>
      <c r="U15" s="213"/>
      <c r="V15" s="213"/>
      <c r="W15" s="213"/>
      <c r="X15" s="213"/>
      <c r="Y15" s="215"/>
      <c r="Z15" s="215"/>
      <c r="AA15" s="215"/>
      <c r="AB15" s="215"/>
      <c r="AC15" s="215"/>
      <c r="AD15" s="215"/>
      <c r="AE15" s="215"/>
      <c r="AF15" s="215"/>
      <c r="AG15" s="215"/>
      <c r="AH15" s="215"/>
      <c r="AI15" s="215"/>
      <c r="AJ15" s="97"/>
    </row>
    <row r="16" spans="1:37" s="85" customFormat="1" ht="31" customHeight="1">
      <c r="C16" s="216" t="s">
        <v>415</v>
      </c>
      <c r="D16" s="216"/>
      <c r="E16" s="216"/>
      <c r="F16" s="216"/>
      <c r="G16" s="216"/>
      <c r="H16" s="216"/>
      <c r="I16" s="216"/>
      <c r="J16" s="216"/>
      <c r="K16" s="216"/>
      <c r="L16" s="216"/>
      <c r="M16" s="216"/>
      <c r="N16" s="216"/>
      <c r="O16" s="216"/>
      <c r="P16" s="216"/>
      <c r="Q16" s="216"/>
      <c r="R16" s="216"/>
      <c r="S16" s="216"/>
      <c r="T16" s="216"/>
      <c r="U16" s="216"/>
      <c r="V16" s="216"/>
      <c r="W16" s="216"/>
      <c r="X16" s="216"/>
      <c r="Y16" s="216"/>
      <c r="Z16" s="216"/>
      <c r="AA16" s="216"/>
      <c r="AB16" s="216"/>
      <c r="AC16" s="216"/>
      <c r="AD16" s="216"/>
      <c r="AE16" s="216"/>
      <c r="AF16" s="216"/>
      <c r="AG16" s="216"/>
      <c r="AH16" s="216"/>
      <c r="AI16" s="216"/>
      <c r="AJ16" s="216"/>
    </row>
    <row r="17" spans="2:37" s="85" customFormat="1">
      <c r="B17" s="89"/>
      <c r="C17" s="95"/>
      <c r="D17" s="95"/>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row>
    <row r="18" spans="2:37" s="85" customFormat="1" ht="21.65" customHeight="1">
      <c r="B18" s="88" t="s">
        <v>353</v>
      </c>
      <c r="AE18" s="107"/>
    </row>
    <row r="19" spans="2:37" s="85" customFormat="1" ht="46" customHeight="1">
      <c r="C19" s="229" t="s">
        <v>393</v>
      </c>
      <c r="D19" s="229"/>
      <c r="E19" s="229"/>
      <c r="F19" s="229"/>
      <c r="G19" s="229"/>
      <c r="H19" s="229"/>
      <c r="I19" s="229"/>
      <c r="J19" s="229"/>
      <c r="K19" s="229"/>
      <c r="L19" s="229"/>
      <c r="M19" s="229"/>
      <c r="N19" s="229"/>
      <c r="O19" s="229"/>
      <c r="P19" s="229"/>
      <c r="Q19" s="229"/>
      <c r="R19" s="229"/>
      <c r="S19" s="229"/>
      <c r="T19" s="229"/>
      <c r="U19" s="229"/>
      <c r="V19" s="229"/>
      <c r="W19" s="229"/>
      <c r="X19" s="229"/>
      <c r="Y19" s="229"/>
      <c r="Z19" s="229"/>
      <c r="AA19" s="229"/>
      <c r="AB19" s="229"/>
      <c r="AC19" s="229"/>
      <c r="AD19" s="229"/>
      <c r="AE19" s="229"/>
      <c r="AF19" s="229"/>
      <c r="AG19" s="229"/>
      <c r="AH19" s="229"/>
      <c r="AI19" s="229"/>
      <c r="AJ19" s="229"/>
      <c r="AK19" s="91"/>
    </row>
    <row r="20" spans="2:37" s="85" customFormat="1" ht="15.65" customHeight="1">
      <c r="B20" s="88" t="s">
        <v>352</v>
      </c>
      <c r="C20" s="91"/>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row>
    <row r="21" spans="2:37" s="85" customFormat="1" ht="15.65" customHeight="1">
      <c r="B21" s="123"/>
      <c r="C21" s="223"/>
      <c r="D21" s="224"/>
      <c r="E21" s="224"/>
      <c r="F21" s="224"/>
      <c r="G21" s="224"/>
      <c r="H21" s="224"/>
      <c r="I21" s="224"/>
      <c r="J21" s="224"/>
      <c r="K21" s="224"/>
      <c r="L21" s="224"/>
      <c r="M21" s="225"/>
      <c r="AF21" s="107"/>
    </row>
    <row r="22" spans="2:37" s="85" customFormat="1" ht="15.65" customHeight="1">
      <c r="B22" s="123"/>
      <c r="C22" s="226"/>
      <c r="D22" s="227"/>
      <c r="E22" s="227"/>
      <c r="F22" s="227"/>
      <c r="G22" s="227"/>
      <c r="H22" s="227"/>
      <c r="I22" s="227"/>
      <c r="J22" s="227"/>
      <c r="K22" s="227"/>
      <c r="L22" s="227"/>
      <c r="M22" s="228"/>
      <c r="AF22" s="107"/>
    </row>
    <row r="23" spans="2:37" s="85" customFormat="1" ht="15.65" customHeight="1">
      <c r="AF23" s="107"/>
    </row>
    <row r="24" spans="2:37" s="85" customFormat="1" ht="16.5" customHeight="1">
      <c r="C24" s="85" t="s">
        <v>351</v>
      </c>
      <c r="Y24" s="94"/>
      <c r="Z24" s="94"/>
      <c r="AA24" s="94"/>
      <c r="AB24" s="94"/>
      <c r="AC24" s="94"/>
      <c r="AD24" s="94"/>
      <c r="AE24" s="94"/>
      <c r="AF24" s="94"/>
      <c r="AG24" s="94"/>
      <c r="AH24" s="94"/>
    </row>
    <row r="25" spans="2:37" s="85" customFormat="1" ht="16.5" customHeight="1">
      <c r="B25" s="123"/>
      <c r="C25" s="217" t="str">
        <f>IFERROR(VLOOKUP(C21,G45:H52,2,),"")</f>
        <v/>
      </c>
      <c r="D25" s="218"/>
      <c r="E25" s="218"/>
      <c r="F25" s="218"/>
      <c r="G25" s="218"/>
      <c r="H25" s="218"/>
      <c r="I25" s="218"/>
      <c r="J25" s="218"/>
      <c r="K25" s="218"/>
      <c r="L25" s="218"/>
      <c r="M25" s="218"/>
      <c r="N25" s="221" t="s">
        <v>348</v>
      </c>
      <c r="O25" s="222"/>
      <c r="AF25" s="93"/>
      <c r="AG25" s="93"/>
      <c r="AH25" s="93"/>
    </row>
    <row r="26" spans="2:37" s="85" customFormat="1">
      <c r="B26" s="123"/>
      <c r="C26" s="219"/>
      <c r="D26" s="220"/>
      <c r="E26" s="220"/>
      <c r="F26" s="220"/>
      <c r="G26" s="220"/>
      <c r="H26" s="220"/>
      <c r="I26" s="220"/>
      <c r="J26" s="220"/>
      <c r="K26" s="220"/>
      <c r="L26" s="220"/>
      <c r="M26" s="220"/>
      <c r="N26" s="221"/>
      <c r="O26" s="222"/>
      <c r="AF26" s="107"/>
    </row>
    <row r="27" spans="2:37" s="85" customFormat="1" ht="16.5" customHeight="1">
      <c r="B27" s="88"/>
      <c r="C27" s="88"/>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92"/>
    </row>
    <row r="28" spans="2:37" s="85" customFormat="1" ht="33.75" customHeight="1">
      <c r="C28" s="229" t="s">
        <v>394</v>
      </c>
      <c r="D28" s="229"/>
      <c r="E28" s="229"/>
      <c r="F28" s="229"/>
      <c r="G28" s="229"/>
      <c r="H28" s="229"/>
      <c r="I28" s="229"/>
      <c r="J28" s="229"/>
      <c r="K28" s="229"/>
      <c r="L28" s="229"/>
      <c r="M28" s="229"/>
      <c r="N28" s="229"/>
      <c r="O28" s="229"/>
      <c r="P28" s="229"/>
      <c r="Q28" s="229"/>
      <c r="R28" s="229"/>
      <c r="S28" s="229"/>
      <c r="T28" s="229"/>
      <c r="U28" s="229"/>
      <c r="V28" s="229"/>
      <c r="W28" s="229"/>
      <c r="X28" s="229"/>
      <c r="Y28" s="229"/>
      <c r="Z28" s="229"/>
      <c r="AA28" s="229"/>
      <c r="AB28" s="229"/>
      <c r="AC28" s="229"/>
      <c r="AD28" s="229"/>
      <c r="AE28" s="229"/>
      <c r="AF28" s="229"/>
      <c r="AG28" s="229"/>
      <c r="AH28" s="229"/>
      <c r="AI28" s="229"/>
      <c r="AJ28" s="229"/>
      <c r="AK28" s="91"/>
    </row>
    <row r="29" spans="2:37" s="86" customFormat="1" ht="22" customHeight="1">
      <c r="B29" s="95"/>
      <c r="C29" s="230" t="s">
        <v>416</v>
      </c>
      <c r="D29" s="230"/>
      <c r="E29" s="230"/>
      <c r="F29" s="230"/>
      <c r="G29" s="230"/>
      <c r="H29" s="230"/>
      <c r="I29" s="230"/>
      <c r="J29" s="230"/>
      <c r="K29" s="230"/>
      <c r="L29" s="230"/>
      <c r="M29" s="230"/>
      <c r="N29" s="230"/>
      <c r="O29" s="230"/>
      <c r="P29" s="230"/>
      <c r="Q29" s="230"/>
      <c r="R29" s="230"/>
      <c r="S29" s="230"/>
      <c r="T29" s="230"/>
      <c r="U29" s="230"/>
      <c r="V29" s="230"/>
      <c r="W29" s="230"/>
      <c r="X29" s="230"/>
      <c r="Y29" s="230"/>
      <c r="Z29" s="230"/>
      <c r="AA29" s="230"/>
      <c r="AB29" s="230"/>
      <c r="AC29" s="230"/>
      <c r="AD29" s="230"/>
      <c r="AE29" s="230"/>
      <c r="AF29" s="230"/>
      <c r="AG29" s="230"/>
      <c r="AH29" s="230"/>
      <c r="AI29" s="230"/>
      <c r="AJ29" s="230"/>
      <c r="AK29" s="84"/>
    </row>
    <row r="30" spans="2:37" s="85" customFormat="1">
      <c r="B30" s="89"/>
      <c r="E30" s="85" t="s">
        <v>350</v>
      </c>
      <c r="K30" s="87"/>
      <c r="L30" s="87"/>
      <c r="M30" s="87"/>
      <c r="N30" s="87"/>
      <c r="O30" s="87"/>
      <c r="P30" s="87"/>
      <c r="R30" s="87"/>
      <c r="S30" s="87"/>
      <c r="T30" s="87"/>
      <c r="U30" s="87"/>
      <c r="V30" s="87"/>
      <c r="W30" s="87"/>
      <c r="AF30" s="107"/>
    </row>
    <row r="31" spans="2:37" s="85" customFormat="1">
      <c r="E31" s="173" t="s">
        <v>419</v>
      </c>
      <c r="R31" s="87"/>
      <c r="S31" s="87"/>
      <c r="T31" s="87"/>
      <c r="U31" s="87"/>
      <c r="V31" s="87"/>
      <c r="W31" s="87"/>
      <c r="AF31" s="107"/>
    </row>
    <row r="32" spans="2:37" s="85" customFormat="1">
      <c r="B32" s="89"/>
      <c r="R32" s="87"/>
      <c r="S32" s="87"/>
      <c r="T32" s="87"/>
      <c r="U32" s="87"/>
      <c r="V32" s="87"/>
      <c r="W32" s="87"/>
      <c r="AF32" s="107"/>
    </row>
    <row r="33" spans="2:36" s="85" customFormat="1" ht="16.5" customHeight="1">
      <c r="B33" s="89"/>
      <c r="C33" s="85" t="s">
        <v>349</v>
      </c>
      <c r="D33" s="91"/>
      <c r="K33" s="87"/>
      <c r="L33" s="87"/>
      <c r="M33" s="87"/>
      <c r="N33" s="87"/>
      <c r="O33" s="87"/>
      <c r="P33" s="87"/>
      <c r="R33" s="87"/>
      <c r="S33" s="87"/>
      <c r="T33" s="87"/>
      <c r="U33" s="87"/>
      <c r="V33" s="87"/>
      <c r="W33" s="87"/>
      <c r="AF33" s="107"/>
    </row>
    <row r="34" spans="2:36" s="85" customFormat="1">
      <c r="C34" s="231">
        <f>事業内最低賃金者名簿!C3</f>
        <v>0</v>
      </c>
      <c r="D34" s="232"/>
      <c r="E34" s="232"/>
      <c r="F34" s="232"/>
      <c r="G34" s="232"/>
      <c r="H34" s="232"/>
      <c r="I34" s="232"/>
      <c r="J34" s="232"/>
      <c r="K34" s="232"/>
      <c r="L34" s="232"/>
      <c r="M34" s="232"/>
      <c r="N34" s="221" t="s">
        <v>348</v>
      </c>
      <c r="O34" s="222"/>
      <c r="R34" s="87"/>
      <c r="S34" s="87"/>
      <c r="T34" s="87"/>
      <c r="U34" s="87"/>
      <c r="V34" s="87"/>
      <c r="W34" s="87"/>
      <c r="AF34" s="107"/>
    </row>
    <row r="35" spans="2:36" s="85" customFormat="1">
      <c r="B35" s="89"/>
      <c r="C35" s="233"/>
      <c r="D35" s="234"/>
      <c r="E35" s="234"/>
      <c r="F35" s="234"/>
      <c r="G35" s="234"/>
      <c r="H35" s="234"/>
      <c r="I35" s="234"/>
      <c r="J35" s="234"/>
      <c r="K35" s="234"/>
      <c r="L35" s="234"/>
      <c r="M35" s="234"/>
      <c r="N35" s="221"/>
      <c r="O35" s="222"/>
      <c r="R35" s="87"/>
      <c r="S35" s="87"/>
      <c r="T35" s="87"/>
      <c r="U35" s="87"/>
      <c r="V35" s="87"/>
      <c r="W35" s="87"/>
      <c r="AF35" s="107"/>
    </row>
    <row r="36" spans="2:36" s="85" customFormat="1">
      <c r="K36" s="87"/>
      <c r="L36" s="87"/>
      <c r="M36" s="87"/>
      <c r="N36" s="87"/>
      <c r="O36" s="87"/>
      <c r="P36" s="87"/>
      <c r="R36" s="87"/>
      <c r="S36" s="87"/>
      <c r="T36" s="87"/>
      <c r="U36" s="87"/>
      <c r="V36" s="87"/>
      <c r="W36" s="87"/>
      <c r="AF36" s="107"/>
    </row>
    <row r="37" spans="2:36" s="85" customFormat="1" ht="9" customHeight="1">
      <c r="K37" s="91"/>
      <c r="L37" s="91"/>
      <c r="M37" s="91"/>
      <c r="N37" s="91"/>
      <c r="O37" s="91"/>
      <c r="P37" s="91"/>
      <c r="Q37" s="91"/>
      <c r="R37" s="91"/>
      <c r="S37" s="91"/>
      <c r="T37" s="91"/>
      <c r="U37" s="91"/>
      <c r="V37" s="91"/>
      <c r="W37" s="91"/>
      <c r="X37" s="91"/>
      <c r="Y37" s="91"/>
      <c r="Z37" s="91"/>
      <c r="AA37" s="91"/>
      <c r="AB37" s="91"/>
      <c r="AC37" s="91"/>
      <c r="AD37" s="91"/>
      <c r="AE37" s="91"/>
      <c r="AF37" s="90"/>
    </row>
    <row r="38" spans="2:36" s="85" customFormat="1" ht="18" customHeight="1">
      <c r="B38" s="89"/>
      <c r="C38" s="235" t="s">
        <v>411</v>
      </c>
      <c r="D38" s="236"/>
      <c r="E38" s="236"/>
      <c r="F38" s="236"/>
      <c r="G38" s="236"/>
      <c r="H38" s="236"/>
      <c r="I38" s="236"/>
      <c r="J38" s="236"/>
      <c r="K38" s="236"/>
      <c r="L38" s="236"/>
      <c r="M38" s="236"/>
      <c r="N38" s="236"/>
      <c r="O38" s="236"/>
      <c r="P38" s="236"/>
      <c r="Q38" s="236"/>
      <c r="R38" s="236"/>
      <c r="S38" s="236"/>
      <c r="T38" s="236"/>
      <c r="U38" s="236"/>
      <c r="V38" s="236"/>
      <c r="W38" s="236"/>
      <c r="X38" s="236"/>
      <c r="Y38" s="236"/>
      <c r="Z38" s="236"/>
      <c r="AA38" s="236"/>
      <c r="AB38" s="236"/>
      <c r="AC38" s="236"/>
      <c r="AD38" s="236"/>
      <c r="AE38" s="236"/>
      <c r="AF38" s="236"/>
      <c r="AG38" s="236"/>
      <c r="AH38" s="236"/>
      <c r="AI38" s="236"/>
      <c r="AJ38" s="237"/>
    </row>
    <row r="39" spans="2:36" s="85" customFormat="1" ht="18" customHeight="1">
      <c r="B39" s="89"/>
      <c r="C39" s="238"/>
      <c r="D39" s="239"/>
      <c r="E39" s="239"/>
      <c r="F39" s="239"/>
      <c r="G39" s="239"/>
      <c r="H39" s="239"/>
      <c r="I39" s="239"/>
      <c r="J39" s="239"/>
      <c r="K39" s="239"/>
      <c r="L39" s="239"/>
      <c r="M39" s="239"/>
      <c r="N39" s="239"/>
      <c r="O39" s="239"/>
      <c r="P39" s="239"/>
      <c r="Q39" s="239"/>
      <c r="R39" s="239"/>
      <c r="S39" s="239"/>
      <c r="T39" s="239"/>
      <c r="U39" s="239"/>
      <c r="V39" s="239"/>
      <c r="W39" s="239"/>
      <c r="X39" s="239"/>
      <c r="Y39" s="239"/>
      <c r="Z39" s="239"/>
      <c r="AA39" s="239"/>
      <c r="AB39" s="239"/>
      <c r="AC39" s="239"/>
      <c r="AD39" s="239"/>
      <c r="AE39" s="239"/>
      <c r="AF39" s="239"/>
      <c r="AG39" s="239"/>
      <c r="AH39" s="239"/>
      <c r="AI39" s="239"/>
      <c r="AJ39" s="240"/>
    </row>
    <row r="40" spans="2:36" s="85" customFormat="1" ht="18" customHeight="1">
      <c r="B40" s="89"/>
      <c r="C40" s="238"/>
      <c r="D40" s="239"/>
      <c r="E40" s="239"/>
      <c r="F40" s="239"/>
      <c r="G40" s="239"/>
      <c r="H40" s="239"/>
      <c r="I40" s="239"/>
      <c r="J40" s="239"/>
      <c r="K40" s="239"/>
      <c r="L40" s="239"/>
      <c r="M40" s="239"/>
      <c r="N40" s="239"/>
      <c r="O40" s="239"/>
      <c r="P40" s="239"/>
      <c r="Q40" s="239"/>
      <c r="R40" s="239"/>
      <c r="S40" s="239"/>
      <c r="T40" s="239"/>
      <c r="U40" s="239"/>
      <c r="V40" s="239"/>
      <c r="W40" s="239"/>
      <c r="X40" s="239"/>
      <c r="Y40" s="239"/>
      <c r="Z40" s="239"/>
      <c r="AA40" s="239"/>
      <c r="AB40" s="239"/>
      <c r="AC40" s="239"/>
      <c r="AD40" s="239"/>
      <c r="AE40" s="239"/>
      <c r="AF40" s="239"/>
      <c r="AG40" s="239"/>
      <c r="AH40" s="239"/>
      <c r="AI40" s="239"/>
      <c r="AJ40" s="240"/>
    </row>
    <row r="41" spans="2:36" s="85" customFormat="1" ht="18" customHeight="1">
      <c r="B41" s="89"/>
      <c r="C41" s="241"/>
      <c r="D41" s="242"/>
      <c r="E41" s="242"/>
      <c r="F41" s="242"/>
      <c r="G41" s="242"/>
      <c r="H41" s="242"/>
      <c r="I41" s="242"/>
      <c r="J41" s="242"/>
      <c r="K41" s="242"/>
      <c r="L41" s="242"/>
      <c r="M41" s="242"/>
      <c r="N41" s="242"/>
      <c r="O41" s="242"/>
      <c r="P41" s="242"/>
      <c r="Q41" s="242"/>
      <c r="R41" s="242"/>
      <c r="S41" s="242"/>
      <c r="T41" s="242"/>
      <c r="U41" s="242"/>
      <c r="V41" s="242"/>
      <c r="W41" s="242"/>
      <c r="X41" s="242"/>
      <c r="Y41" s="242"/>
      <c r="Z41" s="242"/>
      <c r="AA41" s="242"/>
      <c r="AB41" s="242"/>
      <c r="AC41" s="242"/>
      <c r="AD41" s="242"/>
      <c r="AE41" s="242"/>
      <c r="AF41" s="242"/>
      <c r="AG41" s="242"/>
      <c r="AH41" s="242"/>
      <c r="AI41" s="242"/>
      <c r="AJ41" s="243"/>
    </row>
    <row r="42" spans="2:36" s="85" customFormat="1" ht="13.5" customHeight="1">
      <c r="B42" s="89"/>
      <c r="C42" s="89"/>
      <c r="D42" s="89"/>
      <c r="E42" s="89"/>
      <c r="F42" s="89"/>
      <c r="G42" s="89"/>
      <c r="H42" s="89"/>
      <c r="I42" s="89"/>
      <c r="J42" s="89"/>
      <c r="K42" s="87"/>
      <c r="L42" s="87"/>
      <c r="M42" s="87"/>
      <c r="N42" s="87"/>
      <c r="O42" s="87"/>
      <c r="P42" s="87"/>
      <c r="Q42" s="87"/>
      <c r="R42" s="87"/>
      <c r="S42" s="87"/>
      <c r="T42" s="87"/>
      <c r="U42" s="87"/>
      <c r="V42" s="87"/>
      <c r="W42" s="87"/>
      <c r="X42" s="87"/>
      <c r="Y42" s="87"/>
      <c r="Z42" s="87"/>
      <c r="AA42" s="87"/>
      <c r="AB42" s="87"/>
      <c r="AC42" s="87"/>
      <c r="AD42" s="87"/>
      <c r="AF42" s="107"/>
    </row>
    <row r="43" spans="2:36" ht="10" customHeight="1">
      <c r="E43" s="120"/>
    </row>
    <row r="44" spans="2:36" ht="10" customHeight="1">
      <c r="B44" s="1"/>
      <c r="C44" s="1"/>
      <c r="D44" s="1"/>
      <c r="E44" s="1"/>
      <c r="F44" s="124" t="s">
        <v>347</v>
      </c>
      <c r="G44" s="1" t="s">
        <v>346</v>
      </c>
      <c r="H44" s="125" t="s">
        <v>345</v>
      </c>
      <c r="I44" s="1"/>
      <c r="J44" s="1" t="s">
        <v>344</v>
      </c>
      <c r="K44" s="1"/>
      <c r="L44" s="1"/>
      <c r="M44" s="1"/>
      <c r="N44" s="1" t="s">
        <v>343</v>
      </c>
    </row>
    <row r="45" spans="2:36" ht="10" customHeight="1">
      <c r="B45" s="1"/>
      <c r="C45" s="1"/>
      <c r="D45" s="1"/>
      <c r="E45" s="1"/>
      <c r="F45" s="124"/>
      <c r="G45" s="1" t="s">
        <v>342</v>
      </c>
      <c r="H45" s="125">
        <v>1074</v>
      </c>
      <c r="I45" s="1"/>
      <c r="J45" s="1">
        <v>1.5</v>
      </c>
      <c r="K45" s="1"/>
      <c r="L45" s="1" t="s">
        <v>341</v>
      </c>
      <c r="M45" s="1"/>
      <c r="N45" s="1"/>
    </row>
    <row r="46" spans="2:36" ht="10" customHeight="1">
      <c r="B46" s="1"/>
      <c r="C46" s="1"/>
      <c r="D46" s="1"/>
      <c r="E46" s="1"/>
      <c r="F46" s="124"/>
      <c r="G46" s="1" t="s">
        <v>340</v>
      </c>
      <c r="H46" s="125">
        <v>1068</v>
      </c>
      <c r="I46" s="1"/>
      <c r="J46" s="126">
        <v>1</v>
      </c>
      <c r="K46" s="1"/>
      <c r="L46" s="1"/>
      <c r="M46" s="1"/>
      <c r="N46" s="1"/>
    </row>
    <row r="47" spans="2:36" ht="10" customHeight="1">
      <c r="B47" s="1"/>
      <c r="C47" s="1"/>
      <c r="D47" s="1"/>
      <c r="E47" s="1"/>
      <c r="F47" s="124"/>
      <c r="G47" s="1" t="s">
        <v>339</v>
      </c>
      <c r="H47" s="125">
        <v>985</v>
      </c>
      <c r="I47" s="1"/>
      <c r="J47" s="1"/>
      <c r="K47" s="1"/>
      <c r="L47" s="1"/>
      <c r="M47" s="1"/>
      <c r="N47" s="1"/>
      <c r="O47" s="1"/>
    </row>
    <row r="48" spans="2:36" ht="10" customHeight="1">
      <c r="B48" s="1"/>
      <c r="C48" s="1"/>
      <c r="D48" s="1"/>
      <c r="E48" s="1"/>
      <c r="F48" s="124"/>
      <c r="G48" s="1" t="s">
        <v>338</v>
      </c>
      <c r="H48" s="125">
        <v>1141</v>
      </c>
      <c r="I48" s="1"/>
      <c r="J48" s="1"/>
      <c r="K48" s="1"/>
      <c r="L48" s="1"/>
      <c r="M48" s="1"/>
      <c r="N48" s="1"/>
      <c r="O48" s="1"/>
    </row>
    <row r="49" spans="2:15" ht="10" customHeight="1">
      <c r="B49" s="1"/>
      <c r="C49" s="1"/>
      <c r="D49" s="1"/>
      <c r="E49" s="1"/>
      <c r="F49" s="124"/>
      <c r="G49" s="1" t="s">
        <v>337</v>
      </c>
      <c r="H49" s="125">
        <v>1140</v>
      </c>
      <c r="I49" s="1"/>
      <c r="J49" s="1"/>
      <c r="K49" s="1"/>
      <c r="L49" s="1"/>
      <c r="M49" s="1"/>
      <c r="N49" s="1"/>
      <c r="O49" s="1"/>
    </row>
    <row r="50" spans="2:15" ht="10" customHeight="1">
      <c r="B50" s="1"/>
      <c r="C50" s="1"/>
      <c r="D50" s="1"/>
      <c r="E50" s="1"/>
      <c r="F50" s="124"/>
      <c r="G50" s="1" t="s">
        <v>336</v>
      </c>
      <c r="H50" s="125">
        <v>1226</v>
      </c>
      <c r="I50" s="1"/>
      <c r="J50" s="1"/>
      <c r="K50" s="1"/>
      <c r="L50" s="1"/>
      <c r="M50" s="1"/>
      <c r="N50" s="1"/>
      <c r="O50" s="1"/>
    </row>
    <row r="51" spans="2:15" ht="10" customHeight="1">
      <c r="B51" s="1"/>
      <c r="C51" s="1"/>
      <c r="D51" s="1"/>
      <c r="E51" s="1"/>
      <c r="F51" s="124"/>
      <c r="G51" s="1" t="s">
        <v>335</v>
      </c>
      <c r="H51" s="125">
        <v>1225</v>
      </c>
      <c r="I51" s="1"/>
      <c r="J51" s="1"/>
      <c r="K51" s="1"/>
      <c r="L51" s="1"/>
      <c r="M51" s="1"/>
      <c r="N51" s="1"/>
      <c r="O51" s="1"/>
    </row>
    <row r="52" spans="2:15" ht="10" customHeight="1">
      <c r="B52" s="1"/>
      <c r="C52" s="1"/>
      <c r="D52" s="1"/>
      <c r="E52" s="1"/>
      <c r="F52" s="124"/>
      <c r="G52" s="1" t="s">
        <v>334</v>
      </c>
      <c r="H52" s="125">
        <v>1052</v>
      </c>
      <c r="I52" s="1"/>
      <c r="J52" s="1"/>
      <c r="K52" s="1"/>
      <c r="L52" s="1"/>
      <c r="M52" s="1"/>
      <c r="N52" s="1"/>
      <c r="O52" s="1"/>
    </row>
    <row r="53" spans="2:15" ht="10" customHeight="1">
      <c r="B53" s="1"/>
      <c r="C53" s="1"/>
      <c r="D53" s="1"/>
      <c r="E53" s="1"/>
      <c r="F53" s="1"/>
      <c r="G53" s="1"/>
      <c r="H53" s="125"/>
      <c r="I53" s="1"/>
      <c r="J53" s="1"/>
      <c r="K53" s="1"/>
      <c r="L53" s="1"/>
      <c r="M53" s="1"/>
      <c r="N53" s="1"/>
      <c r="O53" s="1"/>
    </row>
  </sheetData>
  <sheetProtection sheet="1" objects="1" scenarios="1"/>
  <mergeCells count="22">
    <mergeCell ref="C28:AJ28"/>
    <mergeCell ref="C29:AJ29"/>
    <mergeCell ref="C34:M35"/>
    <mergeCell ref="N34:O35"/>
    <mergeCell ref="C38:AJ41"/>
    <mergeCell ref="C16:AJ16"/>
    <mergeCell ref="C25:M26"/>
    <mergeCell ref="N25:O26"/>
    <mergeCell ref="C21:M22"/>
    <mergeCell ref="C19:AJ19"/>
    <mergeCell ref="B4:AI4"/>
    <mergeCell ref="C12:M13"/>
    <mergeCell ref="N12:X13"/>
    <mergeCell ref="Y12:AI13"/>
    <mergeCell ref="C14:M15"/>
    <mergeCell ref="C5:AJ5"/>
    <mergeCell ref="C6:AJ7"/>
    <mergeCell ref="C9:M11"/>
    <mergeCell ref="N9:X11"/>
    <mergeCell ref="Y9:AI11"/>
    <mergeCell ref="N14:X15"/>
    <mergeCell ref="Y14:AI15"/>
  </mergeCells>
  <phoneticPr fontId="25"/>
  <conditionalFormatting sqref="C34:M35">
    <cfRule type="containsBlanks" dxfId="1" priority="3">
      <formula>LEN(TRIM(C34))=0</formula>
    </cfRule>
  </conditionalFormatting>
  <conditionalFormatting sqref="N12:AI13">
    <cfRule type="containsBlanks" dxfId="0" priority="1">
      <formula>LEN(TRIM(N12))=0</formula>
    </cfRule>
  </conditionalFormatting>
  <dataValidations count="1">
    <dataValidation type="list" allowBlank="1" showInputMessage="1" showErrorMessage="1" sqref="C21:M22" xr:uid="{00000000-0002-0000-0100-000000000000}">
      <formula1>$G$45:$G$52</formula1>
    </dataValidation>
  </dataValidations>
  <hyperlinks>
    <hyperlink ref="E31" r:id="rId1" xr:uid="{00000000-0004-0000-0100-000000000000}"/>
  </hyperlinks>
  <pageMargins left="0.70866141732283472" right="0.47244094488188981" top="0.55118110236220474" bottom="0.55118110236220474" header="0.31496062992125984" footer="0.31496062992125984"/>
  <pageSetup paperSize="9" fitToWidth="0" orientation="portrait" r:id="rId2"/>
  <headerFooter>
    <oddHeader>&amp;L様式第10</oddHeader>
  </headerFooter>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66CC"/>
  </sheetPr>
  <dimension ref="A1:F309"/>
  <sheetViews>
    <sheetView view="pageBreakPreview" zoomScale="90" zoomScaleNormal="80" zoomScaleSheetLayoutView="90" workbookViewId="0">
      <selection activeCell="C6" sqref="C6:E6"/>
    </sheetView>
  </sheetViews>
  <sheetFormatPr defaultRowHeight="18"/>
  <cols>
    <col min="1" max="1" width="6.75" style="1" customWidth="1"/>
    <col min="2" max="2" width="23.33203125" style="1" customWidth="1"/>
    <col min="3" max="3" width="28.33203125" style="1" customWidth="1"/>
    <col min="4" max="4" width="17.83203125" style="1" customWidth="1"/>
    <col min="5" max="5" width="36.33203125" style="1" customWidth="1"/>
    <col min="6" max="6" width="8.58203125" style="150"/>
  </cols>
  <sheetData>
    <row r="1" spans="1:5" ht="39.65" customHeight="1">
      <c r="B1" s="256" t="s">
        <v>399</v>
      </c>
      <c r="C1" s="256"/>
      <c r="D1" s="256"/>
      <c r="E1" s="256"/>
    </row>
    <row r="2" spans="1:5" ht="18" customHeight="1">
      <c r="B2" s="151"/>
      <c r="C2" s="151"/>
      <c r="D2" s="151"/>
      <c r="E2" s="151"/>
    </row>
    <row r="3" spans="1:5" ht="23.5">
      <c r="B3" s="152" t="s">
        <v>390</v>
      </c>
      <c r="C3" s="151"/>
      <c r="D3" s="151"/>
      <c r="E3" s="151"/>
    </row>
    <row r="4" spans="1:5" ht="23.5">
      <c r="B4" s="152" t="s">
        <v>398</v>
      </c>
      <c r="C4" s="151"/>
      <c r="D4" s="151"/>
      <c r="E4" s="151"/>
    </row>
    <row r="5" spans="1:5" ht="27" customHeight="1">
      <c r="B5" s="156" t="s">
        <v>396</v>
      </c>
      <c r="C5" s="151"/>
    </row>
    <row r="6" spans="1:5" ht="137.25" customHeight="1">
      <c r="A6" s="252" t="s">
        <v>385</v>
      </c>
      <c r="B6" s="252"/>
      <c r="C6" s="253">
        <f>SUM(C10:D309)</f>
        <v>0</v>
      </c>
      <c r="D6" s="254"/>
      <c r="E6" s="255"/>
    </row>
    <row r="7" spans="1:5" ht="13.5" customHeight="1">
      <c r="D7" s="153"/>
      <c r="E7" s="152"/>
    </row>
    <row r="8" spans="1:5" ht="70.5" customHeight="1">
      <c r="A8" s="248" t="s">
        <v>400</v>
      </c>
      <c r="B8" s="249"/>
      <c r="C8" s="257">
        <f>COUNTA(B10:C309)</f>
        <v>0</v>
      </c>
      <c r="D8" s="258"/>
      <c r="E8" s="160" t="s">
        <v>418</v>
      </c>
    </row>
    <row r="9" spans="1:5" ht="27" customHeight="1">
      <c r="A9" s="157" t="s">
        <v>401</v>
      </c>
      <c r="B9" s="250" t="s">
        <v>402</v>
      </c>
      <c r="C9" s="251"/>
      <c r="D9" s="246" t="s">
        <v>403</v>
      </c>
      <c r="E9" s="247"/>
    </row>
    <row r="10" spans="1:5">
      <c r="A10" s="154">
        <v>1</v>
      </c>
      <c r="B10" s="246"/>
      <c r="C10" s="247"/>
      <c r="D10" s="244"/>
      <c r="E10" s="245"/>
    </row>
    <row r="11" spans="1:5">
      <c r="A11" s="154">
        <v>2</v>
      </c>
      <c r="B11" s="246"/>
      <c r="C11" s="247"/>
      <c r="D11" s="244"/>
      <c r="E11" s="245"/>
    </row>
    <row r="12" spans="1:5">
      <c r="A12" s="154">
        <v>3</v>
      </c>
      <c r="B12" s="246"/>
      <c r="C12" s="247"/>
      <c r="D12" s="244"/>
      <c r="E12" s="245"/>
    </row>
    <row r="13" spans="1:5">
      <c r="A13" s="154">
        <v>4</v>
      </c>
      <c r="B13" s="246"/>
      <c r="C13" s="247"/>
      <c r="D13" s="244"/>
      <c r="E13" s="245"/>
    </row>
    <row r="14" spans="1:5">
      <c r="A14" s="154">
        <v>5</v>
      </c>
      <c r="B14" s="246"/>
      <c r="C14" s="247"/>
      <c r="D14" s="244"/>
      <c r="E14" s="245"/>
    </row>
    <row r="15" spans="1:5">
      <c r="A15" s="154">
        <v>6</v>
      </c>
      <c r="B15" s="246"/>
      <c r="C15" s="247"/>
      <c r="D15" s="244"/>
      <c r="E15" s="245"/>
    </row>
    <row r="16" spans="1:5">
      <c r="A16" s="154">
        <v>7</v>
      </c>
      <c r="B16" s="246"/>
      <c r="C16" s="247"/>
      <c r="D16" s="244"/>
      <c r="E16" s="245"/>
    </row>
    <row r="17" spans="1:5">
      <c r="A17" s="154">
        <v>8</v>
      </c>
      <c r="B17" s="246"/>
      <c r="C17" s="247"/>
      <c r="D17" s="244"/>
      <c r="E17" s="245"/>
    </row>
    <row r="18" spans="1:5">
      <c r="A18" s="154">
        <v>9</v>
      </c>
      <c r="B18" s="246"/>
      <c r="C18" s="247"/>
      <c r="D18" s="244"/>
      <c r="E18" s="245"/>
    </row>
    <row r="19" spans="1:5">
      <c r="A19" s="154">
        <v>10</v>
      </c>
      <c r="B19" s="246"/>
      <c r="C19" s="247"/>
      <c r="D19" s="244"/>
      <c r="E19" s="245"/>
    </row>
    <row r="20" spans="1:5">
      <c r="A20" s="154">
        <v>11</v>
      </c>
      <c r="B20" s="246"/>
      <c r="C20" s="247"/>
      <c r="D20" s="244"/>
      <c r="E20" s="245"/>
    </row>
    <row r="21" spans="1:5">
      <c r="A21" s="154">
        <v>12</v>
      </c>
      <c r="B21" s="246"/>
      <c r="C21" s="247"/>
      <c r="D21" s="244"/>
      <c r="E21" s="245"/>
    </row>
    <row r="22" spans="1:5">
      <c r="A22" s="154">
        <v>13</v>
      </c>
      <c r="B22" s="246"/>
      <c r="C22" s="247"/>
      <c r="D22" s="244"/>
      <c r="E22" s="245"/>
    </row>
    <row r="23" spans="1:5">
      <c r="A23" s="154">
        <v>14</v>
      </c>
      <c r="B23" s="246"/>
      <c r="C23" s="247"/>
      <c r="D23" s="244"/>
      <c r="E23" s="245"/>
    </row>
    <row r="24" spans="1:5">
      <c r="A24" s="154">
        <v>15</v>
      </c>
      <c r="B24" s="246"/>
      <c r="C24" s="247"/>
      <c r="D24" s="244"/>
      <c r="E24" s="245"/>
    </row>
    <row r="25" spans="1:5">
      <c r="A25" s="154">
        <v>16</v>
      </c>
      <c r="B25" s="246"/>
      <c r="C25" s="247"/>
      <c r="D25" s="244"/>
      <c r="E25" s="245"/>
    </row>
    <row r="26" spans="1:5">
      <c r="A26" s="154">
        <v>17</v>
      </c>
      <c r="B26" s="246"/>
      <c r="C26" s="247"/>
      <c r="D26" s="244"/>
      <c r="E26" s="245"/>
    </row>
    <row r="27" spans="1:5">
      <c r="A27" s="154">
        <v>18</v>
      </c>
      <c r="B27" s="246"/>
      <c r="C27" s="247"/>
      <c r="D27" s="244"/>
      <c r="E27" s="245"/>
    </row>
    <row r="28" spans="1:5">
      <c r="A28" s="154">
        <v>19</v>
      </c>
      <c r="B28" s="246"/>
      <c r="C28" s="247"/>
      <c r="D28" s="244"/>
      <c r="E28" s="245"/>
    </row>
    <row r="29" spans="1:5">
      <c r="A29" s="154">
        <v>20</v>
      </c>
      <c r="B29" s="246"/>
      <c r="C29" s="247"/>
      <c r="D29" s="244"/>
      <c r="E29" s="245"/>
    </row>
    <row r="30" spans="1:5">
      <c r="A30" s="154">
        <v>21</v>
      </c>
      <c r="B30" s="246"/>
      <c r="C30" s="247"/>
      <c r="D30" s="244"/>
      <c r="E30" s="245"/>
    </row>
    <row r="31" spans="1:5">
      <c r="A31" s="154">
        <v>22</v>
      </c>
      <c r="B31" s="246"/>
      <c r="C31" s="247"/>
      <c r="D31" s="244"/>
      <c r="E31" s="245"/>
    </row>
    <row r="32" spans="1:5">
      <c r="A32" s="154">
        <v>23</v>
      </c>
      <c r="B32" s="246"/>
      <c r="C32" s="247"/>
      <c r="D32" s="244"/>
      <c r="E32" s="245"/>
    </row>
    <row r="33" spans="1:5">
      <c r="A33" s="154">
        <v>24</v>
      </c>
      <c r="B33" s="246"/>
      <c r="C33" s="247"/>
      <c r="D33" s="244"/>
      <c r="E33" s="245"/>
    </row>
    <row r="34" spans="1:5">
      <c r="A34" s="154">
        <v>25</v>
      </c>
      <c r="B34" s="246"/>
      <c r="C34" s="247"/>
      <c r="D34" s="244"/>
      <c r="E34" s="245"/>
    </row>
    <row r="35" spans="1:5">
      <c r="A35" s="154">
        <v>26</v>
      </c>
      <c r="B35" s="246"/>
      <c r="C35" s="247"/>
      <c r="D35" s="244"/>
      <c r="E35" s="245"/>
    </row>
    <row r="36" spans="1:5">
      <c r="A36" s="154">
        <v>27</v>
      </c>
      <c r="B36" s="246"/>
      <c r="C36" s="247"/>
      <c r="D36" s="244"/>
      <c r="E36" s="245"/>
    </row>
    <row r="37" spans="1:5">
      <c r="A37" s="154">
        <v>28</v>
      </c>
      <c r="B37" s="246"/>
      <c r="C37" s="247"/>
      <c r="D37" s="244"/>
      <c r="E37" s="245"/>
    </row>
    <row r="38" spans="1:5">
      <c r="A38" s="154">
        <v>29</v>
      </c>
      <c r="B38" s="246"/>
      <c r="C38" s="247"/>
      <c r="D38" s="244"/>
      <c r="E38" s="245"/>
    </row>
    <row r="39" spans="1:5">
      <c r="A39" s="154">
        <v>30</v>
      </c>
      <c r="B39" s="246"/>
      <c r="C39" s="247"/>
      <c r="D39" s="244"/>
      <c r="E39" s="245"/>
    </row>
    <row r="40" spans="1:5">
      <c r="A40" s="154">
        <v>31</v>
      </c>
      <c r="B40" s="246"/>
      <c r="C40" s="247"/>
      <c r="D40" s="244"/>
      <c r="E40" s="245"/>
    </row>
    <row r="41" spans="1:5">
      <c r="A41" s="154">
        <v>32</v>
      </c>
      <c r="B41" s="246"/>
      <c r="C41" s="247"/>
      <c r="D41" s="244"/>
      <c r="E41" s="245"/>
    </row>
    <row r="42" spans="1:5">
      <c r="A42" s="154">
        <v>33</v>
      </c>
      <c r="B42" s="246"/>
      <c r="C42" s="247"/>
      <c r="D42" s="244"/>
      <c r="E42" s="245"/>
    </row>
    <row r="43" spans="1:5">
      <c r="A43" s="154">
        <v>34</v>
      </c>
      <c r="B43" s="246"/>
      <c r="C43" s="247"/>
      <c r="D43" s="244"/>
      <c r="E43" s="245"/>
    </row>
    <row r="44" spans="1:5">
      <c r="A44" s="154">
        <v>35</v>
      </c>
      <c r="B44" s="246"/>
      <c r="C44" s="247"/>
      <c r="D44" s="244"/>
      <c r="E44" s="245"/>
    </row>
    <row r="45" spans="1:5">
      <c r="A45" s="154">
        <v>36</v>
      </c>
      <c r="B45" s="246"/>
      <c r="C45" s="247"/>
      <c r="D45" s="244"/>
      <c r="E45" s="245"/>
    </row>
    <row r="46" spans="1:5">
      <c r="A46" s="154">
        <v>37</v>
      </c>
      <c r="B46" s="246"/>
      <c r="C46" s="247"/>
      <c r="D46" s="244"/>
      <c r="E46" s="245"/>
    </row>
    <row r="47" spans="1:5">
      <c r="A47" s="154">
        <v>38</v>
      </c>
      <c r="B47" s="246"/>
      <c r="C47" s="247"/>
      <c r="D47" s="244"/>
      <c r="E47" s="245"/>
    </row>
    <row r="48" spans="1:5">
      <c r="A48" s="154">
        <v>39</v>
      </c>
      <c r="B48" s="246"/>
      <c r="C48" s="247"/>
      <c r="D48" s="244"/>
      <c r="E48" s="245"/>
    </row>
    <row r="49" spans="1:5">
      <c r="A49" s="154">
        <v>40</v>
      </c>
      <c r="B49" s="246"/>
      <c r="C49" s="247"/>
      <c r="D49" s="244"/>
      <c r="E49" s="245"/>
    </row>
    <row r="50" spans="1:5">
      <c r="A50" s="154">
        <v>41</v>
      </c>
      <c r="B50" s="246"/>
      <c r="C50" s="247"/>
      <c r="D50" s="244"/>
      <c r="E50" s="245"/>
    </row>
    <row r="51" spans="1:5">
      <c r="A51" s="154">
        <v>42</v>
      </c>
      <c r="B51" s="246"/>
      <c r="C51" s="247"/>
      <c r="D51" s="244"/>
      <c r="E51" s="245"/>
    </row>
    <row r="52" spans="1:5">
      <c r="A52" s="154">
        <v>43</v>
      </c>
      <c r="B52" s="246"/>
      <c r="C52" s="247"/>
      <c r="D52" s="244"/>
      <c r="E52" s="245"/>
    </row>
    <row r="53" spans="1:5">
      <c r="A53" s="154">
        <v>44</v>
      </c>
      <c r="B53" s="246"/>
      <c r="C53" s="247"/>
      <c r="D53" s="244"/>
      <c r="E53" s="245"/>
    </row>
    <row r="54" spans="1:5">
      <c r="A54" s="154">
        <v>45</v>
      </c>
      <c r="B54" s="246"/>
      <c r="C54" s="247"/>
      <c r="D54" s="244"/>
      <c r="E54" s="245"/>
    </row>
    <row r="55" spans="1:5">
      <c r="A55" s="154">
        <v>46</v>
      </c>
      <c r="B55" s="246"/>
      <c r="C55" s="247"/>
      <c r="D55" s="244"/>
      <c r="E55" s="245"/>
    </row>
    <row r="56" spans="1:5">
      <c r="A56" s="154">
        <v>47</v>
      </c>
      <c r="B56" s="246"/>
      <c r="C56" s="247"/>
      <c r="D56" s="244"/>
      <c r="E56" s="245"/>
    </row>
    <row r="57" spans="1:5">
      <c r="A57" s="154">
        <v>48</v>
      </c>
      <c r="B57" s="246"/>
      <c r="C57" s="247"/>
      <c r="D57" s="244"/>
      <c r="E57" s="245"/>
    </row>
    <row r="58" spans="1:5">
      <c r="A58" s="154">
        <v>49</v>
      </c>
      <c r="B58" s="246"/>
      <c r="C58" s="247"/>
      <c r="D58" s="244"/>
      <c r="E58" s="245"/>
    </row>
    <row r="59" spans="1:5">
      <c r="A59" s="154">
        <v>50</v>
      </c>
      <c r="B59" s="246"/>
      <c r="C59" s="247"/>
      <c r="D59" s="244"/>
      <c r="E59" s="245"/>
    </row>
    <row r="60" spans="1:5">
      <c r="A60" s="154">
        <v>51</v>
      </c>
      <c r="B60" s="246"/>
      <c r="C60" s="247"/>
      <c r="D60" s="244"/>
      <c r="E60" s="245"/>
    </row>
    <row r="61" spans="1:5">
      <c r="A61" s="154">
        <v>52</v>
      </c>
      <c r="B61" s="246"/>
      <c r="C61" s="247"/>
      <c r="D61" s="244"/>
      <c r="E61" s="245"/>
    </row>
    <row r="62" spans="1:5">
      <c r="A62" s="154">
        <v>53</v>
      </c>
      <c r="B62" s="246"/>
      <c r="C62" s="247"/>
      <c r="D62" s="244"/>
      <c r="E62" s="245"/>
    </row>
    <row r="63" spans="1:5">
      <c r="A63" s="154">
        <v>54</v>
      </c>
      <c r="B63" s="246"/>
      <c r="C63" s="247"/>
      <c r="D63" s="244"/>
      <c r="E63" s="245"/>
    </row>
    <row r="64" spans="1:5">
      <c r="A64" s="154">
        <v>55</v>
      </c>
      <c r="B64" s="246"/>
      <c r="C64" s="247"/>
      <c r="D64" s="244"/>
      <c r="E64" s="245"/>
    </row>
    <row r="65" spans="1:5">
      <c r="A65" s="154">
        <v>56</v>
      </c>
      <c r="B65" s="246"/>
      <c r="C65" s="247"/>
      <c r="D65" s="244"/>
      <c r="E65" s="245"/>
    </row>
    <row r="66" spans="1:5">
      <c r="A66" s="154">
        <v>57</v>
      </c>
      <c r="B66" s="246"/>
      <c r="C66" s="247"/>
      <c r="D66" s="244"/>
      <c r="E66" s="245"/>
    </row>
    <row r="67" spans="1:5">
      <c r="A67" s="154">
        <v>58</v>
      </c>
      <c r="B67" s="246"/>
      <c r="C67" s="247"/>
      <c r="D67" s="244"/>
      <c r="E67" s="245"/>
    </row>
    <row r="68" spans="1:5">
      <c r="A68" s="154">
        <v>59</v>
      </c>
      <c r="B68" s="246"/>
      <c r="C68" s="247"/>
      <c r="D68" s="244"/>
      <c r="E68" s="245"/>
    </row>
    <row r="69" spans="1:5">
      <c r="A69" s="154">
        <v>60</v>
      </c>
      <c r="B69" s="246"/>
      <c r="C69" s="247"/>
      <c r="D69" s="244"/>
      <c r="E69" s="245"/>
    </row>
    <row r="70" spans="1:5">
      <c r="A70" s="154">
        <v>61</v>
      </c>
      <c r="B70" s="246"/>
      <c r="C70" s="247"/>
      <c r="D70" s="244"/>
      <c r="E70" s="245"/>
    </row>
    <row r="71" spans="1:5">
      <c r="A71" s="154">
        <v>62</v>
      </c>
      <c r="B71" s="246"/>
      <c r="C71" s="247"/>
      <c r="D71" s="244"/>
      <c r="E71" s="245"/>
    </row>
    <row r="72" spans="1:5">
      <c r="A72" s="154">
        <v>63</v>
      </c>
      <c r="B72" s="246"/>
      <c r="C72" s="247"/>
      <c r="D72" s="244"/>
      <c r="E72" s="245"/>
    </row>
    <row r="73" spans="1:5">
      <c r="A73" s="154">
        <v>64</v>
      </c>
      <c r="B73" s="246"/>
      <c r="C73" s="247"/>
      <c r="D73" s="244"/>
      <c r="E73" s="245"/>
    </row>
    <row r="74" spans="1:5">
      <c r="A74" s="154">
        <v>65</v>
      </c>
      <c r="B74" s="246"/>
      <c r="C74" s="247"/>
      <c r="D74" s="244"/>
      <c r="E74" s="245"/>
    </row>
    <row r="75" spans="1:5">
      <c r="A75" s="154">
        <v>66</v>
      </c>
      <c r="B75" s="246"/>
      <c r="C75" s="247"/>
      <c r="D75" s="244"/>
      <c r="E75" s="245"/>
    </row>
    <row r="76" spans="1:5">
      <c r="A76" s="154">
        <v>67</v>
      </c>
      <c r="B76" s="246"/>
      <c r="C76" s="247"/>
      <c r="D76" s="244"/>
      <c r="E76" s="245"/>
    </row>
    <row r="77" spans="1:5">
      <c r="A77" s="154">
        <v>68</v>
      </c>
      <c r="B77" s="246"/>
      <c r="C77" s="247"/>
      <c r="D77" s="244"/>
      <c r="E77" s="245"/>
    </row>
    <row r="78" spans="1:5">
      <c r="A78" s="154">
        <v>69</v>
      </c>
      <c r="B78" s="246"/>
      <c r="C78" s="247"/>
      <c r="D78" s="244"/>
      <c r="E78" s="245"/>
    </row>
    <row r="79" spans="1:5">
      <c r="A79" s="154">
        <v>70</v>
      </c>
      <c r="B79" s="246"/>
      <c r="C79" s="247"/>
      <c r="D79" s="244"/>
      <c r="E79" s="245"/>
    </row>
    <row r="80" spans="1:5">
      <c r="A80" s="154">
        <v>71</v>
      </c>
      <c r="B80" s="246"/>
      <c r="C80" s="247"/>
      <c r="D80" s="244"/>
      <c r="E80" s="245"/>
    </row>
    <row r="81" spans="1:5">
      <c r="A81" s="154">
        <v>72</v>
      </c>
      <c r="B81" s="246"/>
      <c r="C81" s="247"/>
      <c r="D81" s="244"/>
      <c r="E81" s="245"/>
    </row>
    <row r="82" spans="1:5">
      <c r="A82" s="154">
        <v>73</v>
      </c>
      <c r="B82" s="246"/>
      <c r="C82" s="247"/>
      <c r="D82" s="244"/>
      <c r="E82" s="245"/>
    </row>
    <row r="83" spans="1:5">
      <c r="A83" s="154">
        <v>74</v>
      </c>
      <c r="B83" s="246"/>
      <c r="C83" s="247"/>
      <c r="D83" s="244"/>
      <c r="E83" s="245"/>
    </row>
    <row r="84" spans="1:5">
      <c r="A84" s="154">
        <v>75</v>
      </c>
      <c r="B84" s="246"/>
      <c r="C84" s="247"/>
      <c r="D84" s="244"/>
      <c r="E84" s="245"/>
    </row>
    <row r="85" spans="1:5">
      <c r="A85" s="154">
        <v>76</v>
      </c>
      <c r="B85" s="246"/>
      <c r="C85" s="247"/>
      <c r="D85" s="244"/>
      <c r="E85" s="245"/>
    </row>
    <row r="86" spans="1:5">
      <c r="A86" s="154">
        <v>77</v>
      </c>
      <c r="B86" s="246"/>
      <c r="C86" s="247"/>
      <c r="D86" s="244"/>
      <c r="E86" s="245"/>
    </row>
    <row r="87" spans="1:5">
      <c r="A87" s="154">
        <v>78</v>
      </c>
      <c r="B87" s="246"/>
      <c r="C87" s="247"/>
      <c r="D87" s="244"/>
      <c r="E87" s="245"/>
    </row>
    <row r="88" spans="1:5">
      <c r="A88" s="154">
        <v>79</v>
      </c>
      <c r="B88" s="246"/>
      <c r="C88" s="247"/>
      <c r="D88" s="244"/>
      <c r="E88" s="245"/>
    </row>
    <row r="89" spans="1:5">
      <c r="A89" s="154">
        <v>80</v>
      </c>
      <c r="B89" s="246"/>
      <c r="C89" s="247"/>
      <c r="D89" s="244"/>
      <c r="E89" s="245"/>
    </row>
    <row r="90" spans="1:5">
      <c r="A90" s="154">
        <v>81</v>
      </c>
      <c r="B90" s="246"/>
      <c r="C90" s="247"/>
      <c r="D90" s="244"/>
      <c r="E90" s="245"/>
    </row>
    <row r="91" spans="1:5">
      <c r="A91" s="154">
        <v>82</v>
      </c>
      <c r="B91" s="246"/>
      <c r="C91" s="247"/>
      <c r="D91" s="244"/>
      <c r="E91" s="245"/>
    </row>
    <row r="92" spans="1:5">
      <c r="A92" s="154">
        <v>83</v>
      </c>
      <c r="B92" s="246"/>
      <c r="C92" s="247"/>
      <c r="D92" s="244"/>
      <c r="E92" s="245"/>
    </row>
    <row r="93" spans="1:5">
      <c r="A93" s="154">
        <v>84</v>
      </c>
      <c r="B93" s="246"/>
      <c r="C93" s="247"/>
      <c r="D93" s="244"/>
      <c r="E93" s="245"/>
    </row>
    <row r="94" spans="1:5">
      <c r="A94" s="154">
        <v>85</v>
      </c>
      <c r="B94" s="246"/>
      <c r="C94" s="247"/>
      <c r="D94" s="244"/>
      <c r="E94" s="245"/>
    </row>
    <row r="95" spans="1:5">
      <c r="A95" s="154">
        <v>86</v>
      </c>
      <c r="B95" s="246"/>
      <c r="C95" s="247"/>
      <c r="D95" s="244"/>
      <c r="E95" s="245"/>
    </row>
    <row r="96" spans="1:5">
      <c r="A96" s="154">
        <v>87</v>
      </c>
      <c r="B96" s="246"/>
      <c r="C96" s="247"/>
      <c r="D96" s="244"/>
      <c r="E96" s="245"/>
    </row>
    <row r="97" spans="1:5">
      <c r="A97" s="154">
        <v>88</v>
      </c>
      <c r="B97" s="246"/>
      <c r="C97" s="247"/>
      <c r="D97" s="244"/>
      <c r="E97" s="245"/>
    </row>
    <row r="98" spans="1:5">
      <c r="A98" s="154">
        <v>89</v>
      </c>
      <c r="B98" s="246"/>
      <c r="C98" s="247"/>
      <c r="D98" s="244"/>
      <c r="E98" s="245"/>
    </row>
    <row r="99" spans="1:5">
      <c r="A99" s="154">
        <v>90</v>
      </c>
      <c r="B99" s="246"/>
      <c r="C99" s="247"/>
      <c r="D99" s="244"/>
      <c r="E99" s="245"/>
    </row>
    <row r="100" spans="1:5">
      <c r="A100" s="154">
        <v>91</v>
      </c>
      <c r="B100" s="246"/>
      <c r="C100" s="247"/>
      <c r="D100" s="244"/>
      <c r="E100" s="245"/>
    </row>
    <row r="101" spans="1:5">
      <c r="A101" s="154">
        <v>92</v>
      </c>
      <c r="B101" s="246"/>
      <c r="C101" s="247"/>
      <c r="D101" s="244"/>
      <c r="E101" s="245"/>
    </row>
    <row r="102" spans="1:5">
      <c r="A102" s="154">
        <v>93</v>
      </c>
      <c r="B102" s="246"/>
      <c r="C102" s="247"/>
      <c r="D102" s="244"/>
      <c r="E102" s="245"/>
    </row>
    <row r="103" spans="1:5">
      <c r="A103" s="154">
        <v>94</v>
      </c>
      <c r="B103" s="246"/>
      <c r="C103" s="247"/>
      <c r="D103" s="244"/>
      <c r="E103" s="245"/>
    </row>
    <row r="104" spans="1:5">
      <c r="A104" s="154">
        <v>95</v>
      </c>
      <c r="B104" s="246"/>
      <c r="C104" s="247"/>
      <c r="D104" s="244"/>
      <c r="E104" s="245"/>
    </row>
    <row r="105" spans="1:5">
      <c r="A105" s="154">
        <v>96</v>
      </c>
      <c r="B105" s="246"/>
      <c r="C105" s="247"/>
      <c r="D105" s="244"/>
      <c r="E105" s="245"/>
    </row>
    <row r="106" spans="1:5">
      <c r="A106" s="154">
        <v>97</v>
      </c>
      <c r="B106" s="246"/>
      <c r="C106" s="247"/>
      <c r="D106" s="244"/>
      <c r="E106" s="245"/>
    </row>
    <row r="107" spans="1:5">
      <c r="A107" s="154">
        <v>98</v>
      </c>
      <c r="B107" s="246"/>
      <c r="C107" s="247"/>
      <c r="D107" s="244"/>
      <c r="E107" s="245"/>
    </row>
    <row r="108" spans="1:5">
      <c r="A108" s="154">
        <v>99</v>
      </c>
      <c r="B108" s="246"/>
      <c r="C108" s="247"/>
      <c r="D108" s="244"/>
      <c r="E108" s="245"/>
    </row>
    <row r="109" spans="1:5">
      <c r="A109" s="154">
        <v>100</v>
      </c>
      <c r="B109" s="246"/>
      <c r="C109" s="247"/>
      <c r="D109" s="244"/>
      <c r="E109" s="245"/>
    </row>
    <row r="110" spans="1:5">
      <c r="A110" s="154">
        <v>101</v>
      </c>
      <c r="B110" s="246"/>
      <c r="C110" s="247"/>
      <c r="D110" s="244"/>
      <c r="E110" s="245"/>
    </row>
    <row r="111" spans="1:5">
      <c r="A111" s="154">
        <v>102</v>
      </c>
      <c r="B111" s="246"/>
      <c r="C111" s="247"/>
      <c r="D111" s="244"/>
      <c r="E111" s="245"/>
    </row>
    <row r="112" spans="1:5">
      <c r="A112" s="154">
        <v>103</v>
      </c>
      <c r="B112" s="246"/>
      <c r="C112" s="247"/>
      <c r="D112" s="244"/>
      <c r="E112" s="245"/>
    </row>
    <row r="113" spans="1:5">
      <c r="A113" s="154">
        <v>104</v>
      </c>
      <c r="B113" s="246"/>
      <c r="C113" s="247"/>
      <c r="D113" s="244"/>
      <c r="E113" s="245"/>
    </row>
    <row r="114" spans="1:5">
      <c r="A114" s="154">
        <v>105</v>
      </c>
      <c r="B114" s="246"/>
      <c r="C114" s="247"/>
      <c r="D114" s="244"/>
      <c r="E114" s="245"/>
    </row>
    <row r="115" spans="1:5">
      <c r="A115" s="154">
        <v>106</v>
      </c>
      <c r="B115" s="246"/>
      <c r="C115" s="247"/>
      <c r="D115" s="244"/>
      <c r="E115" s="245"/>
    </row>
    <row r="116" spans="1:5">
      <c r="A116" s="154">
        <v>107</v>
      </c>
      <c r="B116" s="246"/>
      <c r="C116" s="247"/>
      <c r="D116" s="244"/>
      <c r="E116" s="245"/>
    </row>
    <row r="117" spans="1:5">
      <c r="A117" s="154">
        <v>108</v>
      </c>
      <c r="B117" s="246"/>
      <c r="C117" s="247"/>
      <c r="D117" s="244"/>
      <c r="E117" s="245"/>
    </row>
    <row r="118" spans="1:5">
      <c r="A118" s="154">
        <v>109</v>
      </c>
      <c r="B118" s="246"/>
      <c r="C118" s="247"/>
      <c r="D118" s="244"/>
      <c r="E118" s="245"/>
    </row>
    <row r="119" spans="1:5">
      <c r="A119" s="154">
        <v>110</v>
      </c>
      <c r="B119" s="246"/>
      <c r="C119" s="247"/>
      <c r="D119" s="244"/>
      <c r="E119" s="245"/>
    </row>
    <row r="120" spans="1:5">
      <c r="A120" s="154">
        <v>111</v>
      </c>
      <c r="B120" s="246"/>
      <c r="C120" s="247"/>
      <c r="D120" s="244"/>
      <c r="E120" s="245"/>
    </row>
    <row r="121" spans="1:5">
      <c r="A121" s="154">
        <v>112</v>
      </c>
      <c r="B121" s="246"/>
      <c r="C121" s="247"/>
      <c r="D121" s="244"/>
      <c r="E121" s="245"/>
    </row>
    <row r="122" spans="1:5">
      <c r="A122" s="154">
        <v>113</v>
      </c>
      <c r="B122" s="246"/>
      <c r="C122" s="247"/>
      <c r="D122" s="244"/>
      <c r="E122" s="245"/>
    </row>
    <row r="123" spans="1:5">
      <c r="A123" s="154">
        <v>114</v>
      </c>
      <c r="B123" s="246"/>
      <c r="C123" s="247"/>
      <c r="D123" s="244"/>
      <c r="E123" s="245"/>
    </row>
    <row r="124" spans="1:5">
      <c r="A124" s="154">
        <v>115</v>
      </c>
      <c r="B124" s="246"/>
      <c r="C124" s="247"/>
      <c r="D124" s="244"/>
      <c r="E124" s="245"/>
    </row>
    <row r="125" spans="1:5">
      <c r="A125" s="154">
        <v>116</v>
      </c>
      <c r="B125" s="246"/>
      <c r="C125" s="247"/>
      <c r="D125" s="244"/>
      <c r="E125" s="245"/>
    </row>
    <row r="126" spans="1:5">
      <c r="A126" s="154">
        <v>117</v>
      </c>
      <c r="B126" s="246"/>
      <c r="C126" s="247"/>
      <c r="D126" s="244"/>
      <c r="E126" s="245"/>
    </row>
    <row r="127" spans="1:5">
      <c r="A127" s="154">
        <v>118</v>
      </c>
      <c r="B127" s="246"/>
      <c r="C127" s="247"/>
      <c r="D127" s="244"/>
      <c r="E127" s="245"/>
    </row>
    <row r="128" spans="1:5">
      <c r="A128" s="154">
        <v>119</v>
      </c>
      <c r="B128" s="246"/>
      <c r="C128" s="247"/>
      <c r="D128" s="244"/>
      <c r="E128" s="245"/>
    </row>
    <row r="129" spans="1:5">
      <c r="A129" s="154">
        <v>120</v>
      </c>
      <c r="B129" s="246"/>
      <c r="C129" s="247"/>
      <c r="D129" s="244"/>
      <c r="E129" s="245"/>
    </row>
    <row r="130" spans="1:5">
      <c r="A130" s="154">
        <v>121</v>
      </c>
      <c r="B130" s="246"/>
      <c r="C130" s="247"/>
      <c r="D130" s="244"/>
      <c r="E130" s="245"/>
    </row>
    <row r="131" spans="1:5">
      <c r="A131" s="154">
        <v>122</v>
      </c>
      <c r="B131" s="246"/>
      <c r="C131" s="247"/>
      <c r="D131" s="244"/>
      <c r="E131" s="245"/>
    </row>
    <row r="132" spans="1:5">
      <c r="A132" s="154">
        <v>123</v>
      </c>
      <c r="B132" s="246"/>
      <c r="C132" s="247"/>
      <c r="D132" s="244"/>
      <c r="E132" s="245"/>
    </row>
    <row r="133" spans="1:5">
      <c r="A133" s="154">
        <v>124</v>
      </c>
      <c r="B133" s="246"/>
      <c r="C133" s="247"/>
      <c r="D133" s="244"/>
      <c r="E133" s="245"/>
    </row>
    <row r="134" spans="1:5">
      <c r="A134" s="154">
        <v>125</v>
      </c>
      <c r="B134" s="246"/>
      <c r="C134" s="247"/>
      <c r="D134" s="244"/>
      <c r="E134" s="245"/>
    </row>
    <row r="135" spans="1:5">
      <c r="A135" s="154">
        <v>126</v>
      </c>
      <c r="B135" s="246"/>
      <c r="C135" s="247"/>
      <c r="D135" s="244"/>
      <c r="E135" s="245"/>
    </row>
    <row r="136" spans="1:5">
      <c r="A136" s="154">
        <v>127</v>
      </c>
      <c r="B136" s="246"/>
      <c r="C136" s="247"/>
      <c r="D136" s="244"/>
      <c r="E136" s="245"/>
    </row>
    <row r="137" spans="1:5">
      <c r="A137" s="154">
        <v>128</v>
      </c>
      <c r="B137" s="246"/>
      <c r="C137" s="247"/>
      <c r="D137" s="244"/>
      <c r="E137" s="245"/>
    </row>
    <row r="138" spans="1:5">
      <c r="A138" s="154">
        <v>129</v>
      </c>
      <c r="B138" s="246"/>
      <c r="C138" s="247"/>
      <c r="D138" s="244"/>
      <c r="E138" s="245"/>
    </row>
    <row r="139" spans="1:5">
      <c r="A139" s="154">
        <v>130</v>
      </c>
      <c r="B139" s="246"/>
      <c r="C139" s="247"/>
      <c r="D139" s="244"/>
      <c r="E139" s="245"/>
    </row>
    <row r="140" spans="1:5">
      <c r="A140" s="154">
        <v>131</v>
      </c>
      <c r="B140" s="246"/>
      <c r="C140" s="247"/>
      <c r="D140" s="244"/>
      <c r="E140" s="245"/>
    </row>
    <row r="141" spans="1:5">
      <c r="A141" s="154">
        <v>132</v>
      </c>
      <c r="B141" s="246"/>
      <c r="C141" s="247"/>
      <c r="D141" s="244"/>
      <c r="E141" s="245"/>
    </row>
    <row r="142" spans="1:5">
      <c r="A142" s="154">
        <v>133</v>
      </c>
      <c r="B142" s="246"/>
      <c r="C142" s="247"/>
      <c r="D142" s="244"/>
      <c r="E142" s="245"/>
    </row>
    <row r="143" spans="1:5">
      <c r="A143" s="154">
        <v>134</v>
      </c>
      <c r="B143" s="246"/>
      <c r="C143" s="247"/>
      <c r="D143" s="244"/>
      <c r="E143" s="245"/>
    </row>
    <row r="144" spans="1:5">
      <c r="A144" s="154">
        <v>135</v>
      </c>
      <c r="B144" s="246"/>
      <c r="C144" s="247"/>
      <c r="D144" s="244"/>
      <c r="E144" s="245"/>
    </row>
    <row r="145" spans="1:5">
      <c r="A145" s="154">
        <v>136</v>
      </c>
      <c r="B145" s="246"/>
      <c r="C145" s="247"/>
      <c r="D145" s="244"/>
      <c r="E145" s="245"/>
    </row>
    <row r="146" spans="1:5">
      <c r="A146" s="154">
        <v>137</v>
      </c>
      <c r="B146" s="246"/>
      <c r="C146" s="247"/>
      <c r="D146" s="244"/>
      <c r="E146" s="245"/>
    </row>
    <row r="147" spans="1:5">
      <c r="A147" s="154">
        <v>138</v>
      </c>
      <c r="B147" s="246"/>
      <c r="C147" s="247"/>
      <c r="D147" s="244"/>
      <c r="E147" s="245"/>
    </row>
    <row r="148" spans="1:5">
      <c r="A148" s="154">
        <v>139</v>
      </c>
      <c r="B148" s="246"/>
      <c r="C148" s="247"/>
      <c r="D148" s="244"/>
      <c r="E148" s="245"/>
    </row>
    <row r="149" spans="1:5">
      <c r="A149" s="154">
        <v>140</v>
      </c>
      <c r="B149" s="246"/>
      <c r="C149" s="247"/>
      <c r="D149" s="244"/>
      <c r="E149" s="245"/>
    </row>
    <row r="150" spans="1:5">
      <c r="A150" s="154">
        <v>141</v>
      </c>
      <c r="B150" s="246"/>
      <c r="C150" s="247"/>
      <c r="D150" s="244"/>
      <c r="E150" s="245"/>
    </row>
    <row r="151" spans="1:5">
      <c r="A151" s="154">
        <v>142</v>
      </c>
      <c r="B151" s="246"/>
      <c r="C151" s="247"/>
      <c r="D151" s="244"/>
      <c r="E151" s="245"/>
    </row>
    <row r="152" spans="1:5">
      <c r="A152" s="154">
        <v>143</v>
      </c>
      <c r="B152" s="246"/>
      <c r="C152" s="247"/>
      <c r="D152" s="244"/>
      <c r="E152" s="245"/>
    </row>
    <row r="153" spans="1:5">
      <c r="A153" s="154">
        <v>144</v>
      </c>
      <c r="B153" s="246"/>
      <c r="C153" s="247"/>
      <c r="D153" s="244"/>
      <c r="E153" s="245"/>
    </row>
    <row r="154" spans="1:5">
      <c r="A154" s="154">
        <v>145</v>
      </c>
      <c r="B154" s="246"/>
      <c r="C154" s="247"/>
      <c r="D154" s="244"/>
      <c r="E154" s="245"/>
    </row>
    <row r="155" spans="1:5">
      <c r="A155" s="154">
        <v>146</v>
      </c>
      <c r="B155" s="246"/>
      <c r="C155" s="247"/>
      <c r="D155" s="244"/>
      <c r="E155" s="245"/>
    </row>
    <row r="156" spans="1:5">
      <c r="A156" s="154">
        <v>147</v>
      </c>
      <c r="B156" s="246"/>
      <c r="C156" s="247"/>
      <c r="D156" s="244"/>
      <c r="E156" s="245"/>
    </row>
    <row r="157" spans="1:5">
      <c r="A157" s="154">
        <v>148</v>
      </c>
      <c r="B157" s="246"/>
      <c r="C157" s="247"/>
      <c r="D157" s="244"/>
      <c r="E157" s="245"/>
    </row>
    <row r="158" spans="1:5">
      <c r="A158" s="154">
        <v>149</v>
      </c>
      <c r="B158" s="246"/>
      <c r="C158" s="247"/>
      <c r="D158" s="244"/>
      <c r="E158" s="245"/>
    </row>
    <row r="159" spans="1:5">
      <c r="A159" s="154">
        <v>150</v>
      </c>
      <c r="B159" s="246"/>
      <c r="C159" s="247"/>
      <c r="D159" s="244"/>
      <c r="E159" s="245"/>
    </row>
    <row r="160" spans="1:5">
      <c r="A160" s="154">
        <v>151</v>
      </c>
      <c r="B160" s="246"/>
      <c r="C160" s="247"/>
      <c r="D160" s="244"/>
      <c r="E160" s="245"/>
    </row>
    <row r="161" spans="1:5">
      <c r="A161" s="154">
        <v>152</v>
      </c>
      <c r="B161" s="246"/>
      <c r="C161" s="247"/>
      <c r="D161" s="244"/>
      <c r="E161" s="245"/>
    </row>
    <row r="162" spans="1:5">
      <c r="A162" s="154">
        <v>153</v>
      </c>
      <c r="B162" s="246"/>
      <c r="C162" s="247"/>
      <c r="D162" s="244"/>
      <c r="E162" s="245"/>
    </row>
    <row r="163" spans="1:5">
      <c r="A163" s="154">
        <v>154</v>
      </c>
      <c r="B163" s="246"/>
      <c r="C163" s="247"/>
      <c r="D163" s="244"/>
      <c r="E163" s="245"/>
    </row>
    <row r="164" spans="1:5">
      <c r="A164" s="154">
        <v>155</v>
      </c>
      <c r="B164" s="246"/>
      <c r="C164" s="247"/>
      <c r="D164" s="244"/>
      <c r="E164" s="245"/>
    </row>
    <row r="165" spans="1:5">
      <c r="A165" s="154">
        <v>156</v>
      </c>
      <c r="B165" s="246"/>
      <c r="C165" s="247"/>
      <c r="D165" s="244"/>
      <c r="E165" s="245"/>
    </row>
    <row r="166" spans="1:5">
      <c r="A166" s="154">
        <v>157</v>
      </c>
      <c r="B166" s="246"/>
      <c r="C166" s="247"/>
      <c r="D166" s="244"/>
      <c r="E166" s="245"/>
    </row>
    <row r="167" spans="1:5">
      <c r="A167" s="154">
        <v>158</v>
      </c>
      <c r="B167" s="246"/>
      <c r="C167" s="247"/>
      <c r="D167" s="244"/>
      <c r="E167" s="245"/>
    </row>
    <row r="168" spans="1:5">
      <c r="A168" s="154">
        <v>159</v>
      </c>
      <c r="B168" s="246"/>
      <c r="C168" s="247"/>
      <c r="D168" s="244"/>
      <c r="E168" s="245"/>
    </row>
    <row r="169" spans="1:5">
      <c r="A169" s="154">
        <v>160</v>
      </c>
      <c r="B169" s="246"/>
      <c r="C169" s="247"/>
      <c r="D169" s="244"/>
      <c r="E169" s="245"/>
    </row>
    <row r="170" spans="1:5">
      <c r="A170" s="154">
        <v>161</v>
      </c>
      <c r="B170" s="246"/>
      <c r="C170" s="247"/>
      <c r="D170" s="244"/>
      <c r="E170" s="245"/>
    </row>
    <row r="171" spans="1:5">
      <c r="A171" s="154">
        <v>162</v>
      </c>
      <c r="B171" s="246"/>
      <c r="C171" s="247"/>
      <c r="D171" s="244"/>
      <c r="E171" s="245"/>
    </row>
    <row r="172" spans="1:5">
      <c r="A172" s="154">
        <v>163</v>
      </c>
      <c r="B172" s="246"/>
      <c r="C172" s="247"/>
      <c r="D172" s="244"/>
      <c r="E172" s="245"/>
    </row>
    <row r="173" spans="1:5">
      <c r="A173" s="154">
        <v>164</v>
      </c>
      <c r="B173" s="246"/>
      <c r="C173" s="247"/>
      <c r="D173" s="244"/>
      <c r="E173" s="245"/>
    </row>
    <row r="174" spans="1:5">
      <c r="A174" s="154">
        <v>165</v>
      </c>
      <c r="B174" s="246"/>
      <c r="C174" s="247"/>
      <c r="D174" s="244"/>
      <c r="E174" s="245"/>
    </row>
    <row r="175" spans="1:5">
      <c r="A175" s="154">
        <v>166</v>
      </c>
      <c r="B175" s="246"/>
      <c r="C175" s="247"/>
      <c r="D175" s="244"/>
      <c r="E175" s="245"/>
    </row>
    <row r="176" spans="1:5">
      <c r="A176" s="154">
        <v>167</v>
      </c>
      <c r="B176" s="246"/>
      <c r="C176" s="247"/>
      <c r="D176" s="244"/>
      <c r="E176" s="245"/>
    </row>
    <row r="177" spans="1:5">
      <c r="A177" s="154">
        <v>168</v>
      </c>
      <c r="B177" s="246"/>
      <c r="C177" s="247"/>
      <c r="D177" s="244"/>
      <c r="E177" s="245"/>
    </row>
    <row r="178" spans="1:5">
      <c r="A178" s="154">
        <v>169</v>
      </c>
      <c r="B178" s="246"/>
      <c r="C178" s="247"/>
      <c r="D178" s="244"/>
      <c r="E178" s="245"/>
    </row>
    <row r="179" spans="1:5">
      <c r="A179" s="154">
        <v>170</v>
      </c>
      <c r="B179" s="246"/>
      <c r="C179" s="247"/>
      <c r="D179" s="244"/>
      <c r="E179" s="245"/>
    </row>
    <row r="180" spans="1:5">
      <c r="A180" s="154">
        <v>171</v>
      </c>
      <c r="B180" s="246"/>
      <c r="C180" s="247"/>
      <c r="D180" s="244"/>
      <c r="E180" s="245"/>
    </row>
    <row r="181" spans="1:5">
      <c r="A181" s="154">
        <v>172</v>
      </c>
      <c r="B181" s="246"/>
      <c r="C181" s="247"/>
      <c r="D181" s="244"/>
      <c r="E181" s="245"/>
    </row>
    <row r="182" spans="1:5">
      <c r="A182" s="154">
        <v>173</v>
      </c>
      <c r="B182" s="246"/>
      <c r="C182" s="247"/>
      <c r="D182" s="244"/>
      <c r="E182" s="245"/>
    </row>
    <row r="183" spans="1:5">
      <c r="A183" s="154">
        <v>174</v>
      </c>
      <c r="B183" s="246"/>
      <c r="C183" s="247"/>
      <c r="D183" s="244"/>
      <c r="E183" s="245"/>
    </row>
    <row r="184" spans="1:5">
      <c r="A184" s="154">
        <v>175</v>
      </c>
      <c r="B184" s="246"/>
      <c r="C184" s="247"/>
      <c r="D184" s="244"/>
      <c r="E184" s="245"/>
    </row>
    <row r="185" spans="1:5">
      <c r="A185" s="154">
        <v>176</v>
      </c>
      <c r="B185" s="246"/>
      <c r="C185" s="247"/>
      <c r="D185" s="244"/>
      <c r="E185" s="245"/>
    </row>
    <row r="186" spans="1:5">
      <c r="A186" s="154">
        <v>177</v>
      </c>
      <c r="B186" s="246"/>
      <c r="C186" s="247"/>
      <c r="D186" s="244"/>
      <c r="E186" s="245"/>
    </row>
    <row r="187" spans="1:5">
      <c r="A187" s="154">
        <v>178</v>
      </c>
      <c r="B187" s="246"/>
      <c r="C187" s="247"/>
      <c r="D187" s="244"/>
      <c r="E187" s="245"/>
    </row>
    <row r="188" spans="1:5">
      <c r="A188" s="154">
        <v>179</v>
      </c>
      <c r="B188" s="246"/>
      <c r="C188" s="247"/>
      <c r="D188" s="244"/>
      <c r="E188" s="245"/>
    </row>
    <row r="189" spans="1:5">
      <c r="A189" s="154">
        <v>180</v>
      </c>
      <c r="B189" s="246"/>
      <c r="C189" s="247"/>
      <c r="D189" s="244"/>
      <c r="E189" s="245"/>
    </row>
    <row r="190" spans="1:5">
      <c r="A190" s="154">
        <v>181</v>
      </c>
      <c r="B190" s="246"/>
      <c r="C190" s="247"/>
      <c r="D190" s="244"/>
      <c r="E190" s="245"/>
    </row>
    <row r="191" spans="1:5">
      <c r="A191" s="154">
        <v>182</v>
      </c>
      <c r="B191" s="246"/>
      <c r="C191" s="247"/>
      <c r="D191" s="244"/>
      <c r="E191" s="245"/>
    </row>
    <row r="192" spans="1:5">
      <c r="A192" s="154">
        <v>183</v>
      </c>
      <c r="B192" s="246"/>
      <c r="C192" s="247"/>
      <c r="D192" s="244"/>
      <c r="E192" s="245"/>
    </row>
    <row r="193" spans="1:5">
      <c r="A193" s="154">
        <v>184</v>
      </c>
      <c r="B193" s="246"/>
      <c r="C193" s="247"/>
      <c r="D193" s="244"/>
      <c r="E193" s="245"/>
    </row>
    <row r="194" spans="1:5">
      <c r="A194" s="154">
        <v>185</v>
      </c>
      <c r="B194" s="246"/>
      <c r="C194" s="247"/>
      <c r="D194" s="244"/>
      <c r="E194" s="245"/>
    </row>
    <row r="195" spans="1:5">
      <c r="A195" s="154">
        <v>186</v>
      </c>
      <c r="B195" s="246"/>
      <c r="C195" s="247"/>
      <c r="D195" s="244"/>
      <c r="E195" s="245"/>
    </row>
    <row r="196" spans="1:5">
      <c r="A196" s="154">
        <v>187</v>
      </c>
      <c r="B196" s="246"/>
      <c r="C196" s="247"/>
      <c r="D196" s="244"/>
      <c r="E196" s="245"/>
    </row>
    <row r="197" spans="1:5">
      <c r="A197" s="154">
        <v>188</v>
      </c>
      <c r="B197" s="246"/>
      <c r="C197" s="247"/>
      <c r="D197" s="244"/>
      <c r="E197" s="245"/>
    </row>
    <row r="198" spans="1:5">
      <c r="A198" s="154">
        <v>189</v>
      </c>
      <c r="B198" s="246"/>
      <c r="C198" s="247"/>
      <c r="D198" s="244"/>
      <c r="E198" s="245"/>
    </row>
    <row r="199" spans="1:5">
      <c r="A199" s="154">
        <v>190</v>
      </c>
      <c r="B199" s="246"/>
      <c r="C199" s="247"/>
      <c r="D199" s="244"/>
      <c r="E199" s="245"/>
    </row>
    <row r="200" spans="1:5">
      <c r="A200" s="154">
        <v>191</v>
      </c>
      <c r="B200" s="246"/>
      <c r="C200" s="247"/>
      <c r="D200" s="244"/>
      <c r="E200" s="245"/>
    </row>
    <row r="201" spans="1:5">
      <c r="A201" s="154">
        <v>192</v>
      </c>
      <c r="B201" s="246"/>
      <c r="C201" s="247"/>
      <c r="D201" s="244"/>
      <c r="E201" s="245"/>
    </row>
    <row r="202" spans="1:5">
      <c r="A202" s="154">
        <v>193</v>
      </c>
      <c r="B202" s="246"/>
      <c r="C202" s="247"/>
      <c r="D202" s="244"/>
      <c r="E202" s="245"/>
    </row>
    <row r="203" spans="1:5">
      <c r="A203" s="154">
        <v>194</v>
      </c>
      <c r="B203" s="246"/>
      <c r="C203" s="247"/>
      <c r="D203" s="244"/>
      <c r="E203" s="245"/>
    </row>
    <row r="204" spans="1:5">
      <c r="A204" s="154">
        <v>195</v>
      </c>
      <c r="B204" s="246"/>
      <c r="C204" s="247"/>
      <c r="D204" s="244"/>
      <c r="E204" s="245"/>
    </row>
    <row r="205" spans="1:5">
      <c r="A205" s="154">
        <v>196</v>
      </c>
      <c r="B205" s="246"/>
      <c r="C205" s="247"/>
      <c r="D205" s="244"/>
      <c r="E205" s="245"/>
    </row>
    <row r="206" spans="1:5">
      <c r="A206" s="154">
        <v>197</v>
      </c>
      <c r="B206" s="246"/>
      <c r="C206" s="247"/>
      <c r="D206" s="244"/>
      <c r="E206" s="245"/>
    </row>
    <row r="207" spans="1:5">
      <c r="A207" s="154">
        <v>198</v>
      </c>
      <c r="B207" s="246"/>
      <c r="C207" s="247"/>
      <c r="D207" s="244"/>
      <c r="E207" s="245"/>
    </row>
    <row r="208" spans="1:5">
      <c r="A208" s="154">
        <v>199</v>
      </c>
      <c r="B208" s="246"/>
      <c r="C208" s="247"/>
      <c r="D208" s="244"/>
      <c r="E208" s="245"/>
    </row>
    <row r="209" spans="1:5">
      <c r="A209" s="154">
        <v>200</v>
      </c>
      <c r="B209" s="246"/>
      <c r="C209" s="247"/>
      <c r="D209" s="244"/>
      <c r="E209" s="245"/>
    </row>
    <row r="210" spans="1:5">
      <c r="A210" s="154">
        <v>201</v>
      </c>
      <c r="B210" s="246"/>
      <c r="C210" s="247"/>
      <c r="D210" s="244"/>
      <c r="E210" s="245"/>
    </row>
    <row r="211" spans="1:5">
      <c r="A211" s="154">
        <v>202</v>
      </c>
      <c r="B211" s="246"/>
      <c r="C211" s="247"/>
      <c r="D211" s="244"/>
      <c r="E211" s="245"/>
    </row>
    <row r="212" spans="1:5">
      <c r="A212" s="154">
        <v>203</v>
      </c>
      <c r="B212" s="246"/>
      <c r="C212" s="247"/>
      <c r="D212" s="244"/>
      <c r="E212" s="245"/>
    </row>
    <row r="213" spans="1:5">
      <c r="A213" s="154">
        <v>204</v>
      </c>
      <c r="B213" s="246"/>
      <c r="C213" s="247"/>
      <c r="D213" s="244"/>
      <c r="E213" s="245"/>
    </row>
    <row r="214" spans="1:5">
      <c r="A214" s="154">
        <v>205</v>
      </c>
      <c r="B214" s="246"/>
      <c r="C214" s="247"/>
      <c r="D214" s="244"/>
      <c r="E214" s="245"/>
    </row>
    <row r="215" spans="1:5">
      <c r="A215" s="154">
        <v>206</v>
      </c>
      <c r="B215" s="246"/>
      <c r="C215" s="247"/>
      <c r="D215" s="244"/>
      <c r="E215" s="245"/>
    </row>
    <row r="216" spans="1:5">
      <c r="A216" s="154">
        <v>207</v>
      </c>
      <c r="B216" s="246"/>
      <c r="C216" s="247"/>
      <c r="D216" s="244"/>
      <c r="E216" s="245"/>
    </row>
    <row r="217" spans="1:5">
      <c r="A217" s="154">
        <v>208</v>
      </c>
      <c r="B217" s="246"/>
      <c r="C217" s="247"/>
      <c r="D217" s="244"/>
      <c r="E217" s="245"/>
    </row>
    <row r="218" spans="1:5">
      <c r="A218" s="154">
        <v>209</v>
      </c>
      <c r="B218" s="246"/>
      <c r="C218" s="247"/>
      <c r="D218" s="244"/>
      <c r="E218" s="245"/>
    </row>
    <row r="219" spans="1:5">
      <c r="A219" s="154">
        <v>210</v>
      </c>
      <c r="B219" s="246"/>
      <c r="C219" s="247"/>
      <c r="D219" s="244"/>
      <c r="E219" s="245"/>
    </row>
    <row r="220" spans="1:5">
      <c r="A220" s="154">
        <v>211</v>
      </c>
      <c r="B220" s="246"/>
      <c r="C220" s="247"/>
      <c r="D220" s="244"/>
      <c r="E220" s="245"/>
    </row>
    <row r="221" spans="1:5">
      <c r="A221" s="154">
        <v>212</v>
      </c>
      <c r="B221" s="246"/>
      <c r="C221" s="247"/>
      <c r="D221" s="244"/>
      <c r="E221" s="245"/>
    </row>
    <row r="222" spans="1:5">
      <c r="A222" s="154">
        <v>213</v>
      </c>
      <c r="B222" s="246"/>
      <c r="C222" s="247"/>
      <c r="D222" s="244"/>
      <c r="E222" s="245"/>
    </row>
    <row r="223" spans="1:5">
      <c r="A223" s="154">
        <v>214</v>
      </c>
      <c r="B223" s="246"/>
      <c r="C223" s="247"/>
      <c r="D223" s="244"/>
      <c r="E223" s="245"/>
    </row>
    <row r="224" spans="1:5">
      <c r="A224" s="154">
        <v>215</v>
      </c>
      <c r="B224" s="246"/>
      <c r="C224" s="247"/>
      <c r="D224" s="244"/>
      <c r="E224" s="245"/>
    </row>
    <row r="225" spans="1:5">
      <c r="A225" s="154">
        <v>216</v>
      </c>
      <c r="B225" s="246"/>
      <c r="C225" s="247"/>
      <c r="D225" s="244"/>
      <c r="E225" s="245"/>
    </row>
    <row r="226" spans="1:5">
      <c r="A226" s="154">
        <v>217</v>
      </c>
      <c r="B226" s="246"/>
      <c r="C226" s="247"/>
      <c r="D226" s="244"/>
      <c r="E226" s="245"/>
    </row>
    <row r="227" spans="1:5">
      <c r="A227" s="154">
        <v>218</v>
      </c>
      <c r="B227" s="246"/>
      <c r="C227" s="247"/>
      <c r="D227" s="244"/>
      <c r="E227" s="245"/>
    </row>
    <row r="228" spans="1:5">
      <c r="A228" s="154">
        <v>219</v>
      </c>
      <c r="B228" s="246"/>
      <c r="C228" s="247"/>
      <c r="D228" s="244"/>
      <c r="E228" s="245"/>
    </row>
    <row r="229" spans="1:5">
      <c r="A229" s="154">
        <v>220</v>
      </c>
      <c r="B229" s="246"/>
      <c r="C229" s="247"/>
      <c r="D229" s="244"/>
      <c r="E229" s="245"/>
    </row>
    <row r="230" spans="1:5">
      <c r="A230" s="154">
        <v>221</v>
      </c>
      <c r="B230" s="246"/>
      <c r="C230" s="247"/>
      <c r="D230" s="244"/>
      <c r="E230" s="245"/>
    </row>
    <row r="231" spans="1:5">
      <c r="A231" s="154">
        <v>222</v>
      </c>
      <c r="B231" s="246"/>
      <c r="C231" s="247"/>
      <c r="D231" s="244"/>
      <c r="E231" s="245"/>
    </row>
    <row r="232" spans="1:5">
      <c r="A232" s="154">
        <v>223</v>
      </c>
      <c r="B232" s="246"/>
      <c r="C232" s="247"/>
      <c r="D232" s="244"/>
      <c r="E232" s="245"/>
    </row>
    <row r="233" spans="1:5">
      <c r="A233" s="154">
        <v>224</v>
      </c>
      <c r="B233" s="246"/>
      <c r="C233" s="247"/>
      <c r="D233" s="244"/>
      <c r="E233" s="245"/>
    </row>
    <row r="234" spans="1:5">
      <c r="A234" s="154">
        <v>225</v>
      </c>
      <c r="B234" s="246"/>
      <c r="C234" s="247"/>
      <c r="D234" s="244"/>
      <c r="E234" s="245"/>
    </row>
    <row r="235" spans="1:5">
      <c r="A235" s="154">
        <v>226</v>
      </c>
      <c r="B235" s="246"/>
      <c r="C235" s="247"/>
      <c r="D235" s="244"/>
      <c r="E235" s="245"/>
    </row>
    <row r="236" spans="1:5">
      <c r="A236" s="154">
        <v>227</v>
      </c>
      <c r="B236" s="246"/>
      <c r="C236" s="247"/>
      <c r="D236" s="244"/>
      <c r="E236" s="245"/>
    </row>
    <row r="237" spans="1:5">
      <c r="A237" s="154">
        <v>228</v>
      </c>
      <c r="B237" s="246"/>
      <c r="C237" s="247"/>
      <c r="D237" s="244"/>
      <c r="E237" s="245"/>
    </row>
    <row r="238" spans="1:5">
      <c r="A238" s="154">
        <v>229</v>
      </c>
      <c r="B238" s="246"/>
      <c r="C238" s="247"/>
      <c r="D238" s="244"/>
      <c r="E238" s="245"/>
    </row>
    <row r="239" spans="1:5">
      <c r="A239" s="154">
        <v>230</v>
      </c>
      <c r="B239" s="246"/>
      <c r="C239" s="247"/>
      <c r="D239" s="244"/>
      <c r="E239" s="245"/>
    </row>
    <row r="240" spans="1:5">
      <c r="A240" s="154">
        <v>231</v>
      </c>
      <c r="B240" s="246"/>
      <c r="C240" s="247"/>
      <c r="D240" s="244"/>
      <c r="E240" s="245"/>
    </row>
    <row r="241" spans="1:5">
      <c r="A241" s="154">
        <v>232</v>
      </c>
      <c r="B241" s="246"/>
      <c r="C241" s="247"/>
      <c r="D241" s="244"/>
      <c r="E241" s="245"/>
    </row>
    <row r="242" spans="1:5">
      <c r="A242" s="154">
        <v>233</v>
      </c>
      <c r="B242" s="246"/>
      <c r="C242" s="247"/>
      <c r="D242" s="244"/>
      <c r="E242" s="245"/>
    </row>
    <row r="243" spans="1:5">
      <c r="A243" s="154">
        <v>234</v>
      </c>
      <c r="B243" s="246"/>
      <c r="C243" s="247"/>
      <c r="D243" s="244"/>
      <c r="E243" s="245"/>
    </row>
    <row r="244" spans="1:5">
      <c r="A244" s="154">
        <v>235</v>
      </c>
      <c r="B244" s="246"/>
      <c r="C244" s="247"/>
      <c r="D244" s="244"/>
      <c r="E244" s="245"/>
    </row>
    <row r="245" spans="1:5">
      <c r="A245" s="154">
        <v>236</v>
      </c>
      <c r="B245" s="246"/>
      <c r="C245" s="247"/>
      <c r="D245" s="244"/>
      <c r="E245" s="245"/>
    </row>
    <row r="246" spans="1:5">
      <c r="A246" s="154">
        <v>237</v>
      </c>
      <c r="B246" s="246"/>
      <c r="C246" s="247"/>
      <c r="D246" s="244"/>
      <c r="E246" s="245"/>
    </row>
    <row r="247" spans="1:5">
      <c r="A247" s="154">
        <v>238</v>
      </c>
      <c r="B247" s="246"/>
      <c r="C247" s="247"/>
      <c r="D247" s="244"/>
      <c r="E247" s="245"/>
    </row>
    <row r="248" spans="1:5">
      <c r="A248" s="154">
        <v>239</v>
      </c>
      <c r="B248" s="246"/>
      <c r="C248" s="247"/>
      <c r="D248" s="244"/>
      <c r="E248" s="245"/>
    </row>
    <row r="249" spans="1:5">
      <c r="A249" s="154">
        <v>240</v>
      </c>
      <c r="B249" s="246"/>
      <c r="C249" s="247"/>
      <c r="D249" s="244"/>
      <c r="E249" s="245"/>
    </row>
    <row r="250" spans="1:5">
      <c r="A250" s="154">
        <v>241</v>
      </c>
      <c r="B250" s="246"/>
      <c r="C250" s="247"/>
      <c r="D250" s="244"/>
      <c r="E250" s="245"/>
    </row>
    <row r="251" spans="1:5">
      <c r="A251" s="154">
        <v>242</v>
      </c>
      <c r="B251" s="246"/>
      <c r="C251" s="247"/>
      <c r="D251" s="244"/>
      <c r="E251" s="245"/>
    </row>
    <row r="252" spans="1:5">
      <c r="A252" s="154">
        <v>243</v>
      </c>
      <c r="B252" s="246"/>
      <c r="C252" s="247"/>
      <c r="D252" s="244"/>
      <c r="E252" s="245"/>
    </row>
    <row r="253" spans="1:5">
      <c r="A253" s="154">
        <v>244</v>
      </c>
      <c r="B253" s="246"/>
      <c r="C253" s="247"/>
      <c r="D253" s="244"/>
      <c r="E253" s="245"/>
    </row>
    <row r="254" spans="1:5">
      <c r="A254" s="154">
        <v>245</v>
      </c>
      <c r="B254" s="246"/>
      <c r="C254" s="247"/>
      <c r="D254" s="244"/>
      <c r="E254" s="245"/>
    </row>
    <row r="255" spans="1:5">
      <c r="A255" s="154">
        <v>246</v>
      </c>
      <c r="B255" s="246"/>
      <c r="C255" s="247"/>
      <c r="D255" s="244"/>
      <c r="E255" s="245"/>
    </row>
    <row r="256" spans="1:5">
      <c r="A256" s="154">
        <v>247</v>
      </c>
      <c r="B256" s="246"/>
      <c r="C256" s="247"/>
      <c r="D256" s="244"/>
      <c r="E256" s="245"/>
    </row>
    <row r="257" spans="1:5">
      <c r="A257" s="154">
        <v>248</v>
      </c>
      <c r="B257" s="246"/>
      <c r="C257" s="247"/>
      <c r="D257" s="244"/>
      <c r="E257" s="245"/>
    </row>
    <row r="258" spans="1:5">
      <c r="A258" s="154">
        <v>249</v>
      </c>
      <c r="B258" s="246"/>
      <c r="C258" s="247"/>
      <c r="D258" s="244"/>
      <c r="E258" s="245"/>
    </row>
    <row r="259" spans="1:5">
      <c r="A259" s="154">
        <v>250</v>
      </c>
      <c r="B259" s="246"/>
      <c r="C259" s="247"/>
      <c r="D259" s="244"/>
      <c r="E259" s="245"/>
    </row>
    <row r="260" spans="1:5">
      <c r="A260" s="154">
        <v>251</v>
      </c>
      <c r="B260" s="246"/>
      <c r="C260" s="247"/>
      <c r="D260" s="244"/>
      <c r="E260" s="245"/>
    </row>
    <row r="261" spans="1:5">
      <c r="A261" s="154">
        <v>252</v>
      </c>
      <c r="B261" s="246"/>
      <c r="C261" s="247"/>
      <c r="D261" s="244"/>
      <c r="E261" s="245"/>
    </row>
    <row r="262" spans="1:5">
      <c r="A262" s="154">
        <v>253</v>
      </c>
      <c r="B262" s="246"/>
      <c r="C262" s="247"/>
      <c r="D262" s="244"/>
      <c r="E262" s="245"/>
    </row>
    <row r="263" spans="1:5">
      <c r="A263" s="154">
        <v>254</v>
      </c>
      <c r="B263" s="246"/>
      <c r="C263" s="247"/>
      <c r="D263" s="244"/>
      <c r="E263" s="245"/>
    </row>
    <row r="264" spans="1:5">
      <c r="A264" s="154">
        <v>255</v>
      </c>
      <c r="B264" s="246"/>
      <c r="C264" s="247"/>
      <c r="D264" s="244"/>
      <c r="E264" s="245"/>
    </row>
    <row r="265" spans="1:5">
      <c r="A265" s="154">
        <v>256</v>
      </c>
      <c r="B265" s="246"/>
      <c r="C265" s="247"/>
      <c r="D265" s="244"/>
      <c r="E265" s="245"/>
    </row>
    <row r="266" spans="1:5">
      <c r="A266" s="154">
        <v>257</v>
      </c>
      <c r="B266" s="246"/>
      <c r="C266" s="247"/>
      <c r="D266" s="244"/>
      <c r="E266" s="245"/>
    </row>
    <row r="267" spans="1:5">
      <c r="A267" s="154">
        <v>258</v>
      </c>
      <c r="B267" s="246"/>
      <c r="C267" s="247"/>
      <c r="D267" s="244"/>
      <c r="E267" s="245"/>
    </row>
    <row r="268" spans="1:5">
      <c r="A268" s="154">
        <v>259</v>
      </c>
      <c r="B268" s="246"/>
      <c r="C268" s="247"/>
      <c r="D268" s="244"/>
      <c r="E268" s="245"/>
    </row>
    <row r="269" spans="1:5">
      <c r="A269" s="154">
        <v>260</v>
      </c>
      <c r="B269" s="246"/>
      <c r="C269" s="247"/>
      <c r="D269" s="244"/>
      <c r="E269" s="245"/>
    </row>
    <row r="270" spans="1:5">
      <c r="A270" s="154">
        <v>261</v>
      </c>
      <c r="B270" s="246"/>
      <c r="C270" s="247"/>
      <c r="D270" s="244"/>
      <c r="E270" s="245"/>
    </row>
    <row r="271" spans="1:5">
      <c r="A271" s="154">
        <v>262</v>
      </c>
      <c r="B271" s="246"/>
      <c r="C271" s="247"/>
      <c r="D271" s="244"/>
      <c r="E271" s="245"/>
    </row>
    <row r="272" spans="1:5">
      <c r="A272" s="154">
        <v>263</v>
      </c>
      <c r="B272" s="246"/>
      <c r="C272" s="247"/>
      <c r="D272" s="244"/>
      <c r="E272" s="245"/>
    </row>
    <row r="273" spans="1:5">
      <c r="A273" s="154">
        <v>264</v>
      </c>
      <c r="B273" s="246"/>
      <c r="C273" s="247"/>
      <c r="D273" s="244"/>
      <c r="E273" s="245"/>
    </row>
    <row r="274" spans="1:5">
      <c r="A274" s="154">
        <v>265</v>
      </c>
      <c r="B274" s="246"/>
      <c r="C274" s="247"/>
      <c r="D274" s="244"/>
      <c r="E274" s="245"/>
    </row>
    <row r="275" spans="1:5">
      <c r="A275" s="154">
        <v>266</v>
      </c>
      <c r="B275" s="246"/>
      <c r="C275" s="247"/>
      <c r="D275" s="244"/>
      <c r="E275" s="245"/>
    </row>
    <row r="276" spans="1:5">
      <c r="A276" s="154">
        <v>267</v>
      </c>
      <c r="B276" s="246"/>
      <c r="C276" s="247"/>
      <c r="D276" s="244"/>
      <c r="E276" s="245"/>
    </row>
    <row r="277" spans="1:5">
      <c r="A277" s="154">
        <v>268</v>
      </c>
      <c r="B277" s="246"/>
      <c r="C277" s="247"/>
      <c r="D277" s="244"/>
      <c r="E277" s="245"/>
    </row>
    <row r="278" spans="1:5">
      <c r="A278" s="154">
        <v>269</v>
      </c>
      <c r="B278" s="246"/>
      <c r="C278" s="247"/>
      <c r="D278" s="244"/>
      <c r="E278" s="245"/>
    </row>
    <row r="279" spans="1:5">
      <c r="A279" s="154">
        <v>270</v>
      </c>
      <c r="B279" s="246"/>
      <c r="C279" s="247"/>
      <c r="D279" s="244"/>
      <c r="E279" s="245"/>
    </row>
    <row r="280" spans="1:5">
      <c r="A280" s="154">
        <v>271</v>
      </c>
      <c r="B280" s="246"/>
      <c r="C280" s="247"/>
      <c r="D280" s="244"/>
      <c r="E280" s="245"/>
    </row>
    <row r="281" spans="1:5">
      <c r="A281" s="154">
        <v>272</v>
      </c>
      <c r="B281" s="246"/>
      <c r="C281" s="247"/>
      <c r="D281" s="244"/>
      <c r="E281" s="245"/>
    </row>
    <row r="282" spans="1:5">
      <c r="A282" s="154">
        <v>273</v>
      </c>
      <c r="B282" s="246"/>
      <c r="C282" s="247"/>
      <c r="D282" s="244"/>
      <c r="E282" s="245"/>
    </row>
    <row r="283" spans="1:5">
      <c r="A283" s="154">
        <v>274</v>
      </c>
      <c r="B283" s="246"/>
      <c r="C283" s="247"/>
      <c r="D283" s="244"/>
      <c r="E283" s="245"/>
    </row>
    <row r="284" spans="1:5">
      <c r="A284" s="154">
        <v>275</v>
      </c>
      <c r="B284" s="246"/>
      <c r="C284" s="247"/>
      <c r="D284" s="244"/>
      <c r="E284" s="245"/>
    </row>
    <row r="285" spans="1:5">
      <c r="A285" s="154">
        <v>276</v>
      </c>
      <c r="B285" s="246"/>
      <c r="C285" s="247"/>
      <c r="D285" s="244"/>
      <c r="E285" s="245"/>
    </row>
    <row r="286" spans="1:5">
      <c r="A286" s="154">
        <v>277</v>
      </c>
      <c r="B286" s="246"/>
      <c r="C286" s="247"/>
      <c r="D286" s="244"/>
      <c r="E286" s="245"/>
    </row>
    <row r="287" spans="1:5">
      <c r="A287" s="154">
        <v>278</v>
      </c>
      <c r="B287" s="246"/>
      <c r="C287" s="247"/>
      <c r="D287" s="244"/>
      <c r="E287" s="245"/>
    </row>
    <row r="288" spans="1:5">
      <c r="A288" s="154">
        <v>279</v>
      </c>
      <c r="B288" s="246"/>
      <c r="C288" s="247"/>
      <c r="D288" s="244"/>
      <c r="E288" s="245"/>
    </row>
    <row r="289" spans="1:5">
      <c r="A289" s="154">
        <v>280</v>
      </c>
      <c r="B289" s="246"/>
      <c r="C289" s="247"/>
      <c r="D289" s="244"/>
      <c r="E289" s="245"/>
    </row>
    <row r="290" spans="1:5">
      <c r="A290" s="154">
        <v>281</v>
      </c>
      <c r="B290" s="246"/>
      <c r="C290" s="247"/>
      <c r="D290" s="244"/>
      <c r="E290" s="245"/>
    </row>
    <row r="291" spans="1:5">
      <c r="A291" s="154">
        <v>282</v>
      </c>
      <c r="B291" s="246"/>
      <c r="C291" s="247"/>
      <c r="D291" s="244"/>
      <c r="E291" s="245"/>
    </row>
    <row r="292" spans="1:5">
      <c r="A292" s="154">
        <v>283</v>
      </c>
      <c r="B292" s="246"/>
      <c r="C292" s="247"/>
      <c r="D292" s="244"/>
      <c r="E292" s="245"/>
    </row>
    <row r="293" spans="1:5">
      <c r="A293" s="154">
        <v>284</v>
      </c>
      <c r="B293" s="246"/>
      <c r="C293" s="247"/>
      <c r="D293" s="244"/>
      <c r="E293" s="245"/>
    </row>
    <row r="294" spans="1:5">
      <c r="A294" s="154">
        <v>285</v>
      </c>
      <c r="B294" s="246"/>
      <c r="C294" s="247"/>
      <c r="D294" s="244"/>
      <c r="E294" s="245"/>
    </row>
    <row r="295" spans="1:5">
      <c r="A295" s="154">
        <v>286</v>
      </c>
      <c r="B295" s="246"/>
      <c r="C295" s="247"/>
      <c r="D295" s="244"/>
      <c r="E295" s="245"/>
    </row>
    <row r="296" spans="1:5">
      <c r="A296" s="154">
        <v>287</v>
      </c>
      <c r="B296" s="246"/>
      <c r="C296" s="247"/>
      <c r="D296" s="244"/>
      <c r="E296" s="245"/>
    </row>
    <row r="297" spans="1:5">
      <c r="A297" s="154">
        <v>288</v>
      </c>
      <c r="B297" s="246"/>
      <c r="C297" s="247"/>
      <c r="D297" s="244"/>
      <c r="E297" s="245"/>
    </row>
    <row r="298" spans="1:5">
      <c r="A298" s="154">
        <v>289</v>
      </c>
      <c r="B298" s="246"/>
      <c r="C298" s="247"/>
      <c r="D298" s="244"/>
      <c r="E298" s="245"/>
    </row>
    <row r="299" spans="1:5">
      <c r="A299" s="154">
        <v>290</v>
      </c>
      <c r="B299" s="246"/>
      <c r="C299" s="247"/>
      <c r="D299" s="244"/>
      <c r="E299" s="245"/>
    </row>
    <row r="300" spans="1:5">
      <c r="A300" s="154">
        <v>291</v>
      </c>
      <c r="B300" s="246"/>
      <c r="C300" s="247"/>
      <c r="D300" s="244"/>
      <c r="E300" s="245"/>
    </row>
    <row r="301" spans="1:5">
      <c r="A301" s="154">
        <v>292</v>
      </c>
      <c r="B301" s="246"/>
      <c r="C301" s="247"/>
      <c r="D301" s="244"/>
      <c r="E301" s="245"/>
    </row>
    <row r="302" spans="1:5">
      <c r="A302" s="154">
        <v>293</v>
      </c>
      <c r="B302" s="246"/>
      <c r="C302" s="247"/>
      <c r="D302" s="244"/>
      <c r="E302" s="245"/>
    </row>
    <row r="303" spans="1:5">
      <c r="A303" s="154">
        <v>294</v>
      </c>
      <c r="B303" s="246"/>
      <c r="C303" s="247"/>
      <c r="D303" s="244"/>
      <c r="E303" s="245"/>
    </row>
    <row r="304" spans="1:5">
      <c r="A304" s="154">
        <v>295</v>
      </c>
      <c r="B304" s="246"/>
      <c r="C304" s="247"/>
      <c r="D304" s="244"/>
      <c r="E304" s="245"/>
    </row>
    <row r="305" spans="1:5">
      <c r="A305" s="154">
        <v>296</v>
      </c>
      <c r="B305" s="246"/>
      <c r="C305" s="247"/>
      <c r="D305" s="244"/>
      <c r="E305" s="245"/>
    </row>
    <row r="306" spans="1:5">
      <c r="A306" s="154">
        <v>297</v>
      </c>
      <c r="B306" s="246"/>
      <c r="C306" s="247"/>
      <c r="D306" s="244"/>
      <c r="E306" s="245"/>
    </row>
    <row r="307" spans="1:5">
      <c r="A307" s="154">
        <v>298</v>
      </c>
      <c r="B307" s="246"/>
      <c r="C307" s="247"/>
      <c r="D307" s="244"/>
      <c r="E307" s="245"/>
    </row>
    <row r="308" spans="1:5">
      <c r="A308" s="154">
        <v>299</v>
      </c>
      <c r="B308" s="246"/>
      <c r="C308" s="247"/>
      <c r="D308" s="244"/>
      <c r="E308" s="245"/>
    </row>
    <row r="309" spans="1:5">
      <c r="A309" s="154">
        <v>300</v>
      </c>
      <c r="B309" s="246"/>
      <c r="C309" s="247"/>
      <c r="D309" s="244"/>
      <c r="E309" s="245"/>
    </row>
  </sheetData>
  <sheetProtection sheet="1" objects="1" scenarios="1" insertRows="0" deleteRows="0"/>
  <mergeCells count="607">
    <mergeCell ref="A8:B8"/>
    <mergeCell ref="D9:E9"/>
    <mergeCell ref="B9:C9"/>
    <mergeCell ref="B10:C10"/>
    <mergeCell ref="D10:E10"/>
    <mergeCell ref="A6:B6"/>
    <mergeCell ref="C6:E6"/>
    <mergeCell ref="B1:E1"/>
    <mergeCell ref="C8:D8"/>
    <mergeCell ref="B16:C16"/>
    <mergeCell ref="B17:C17"/>
    <mergeCell ref="B18:C18"/>
    <mergeCell ref="B19:C19"/>
    <mergeCell ref="B20:C20"/>
    <mergeCell ref="B11:C11"/>
    <mergeCell ref="B12:C12"/>
    <mergeCell ref="B13:C13"/>
    <mergeCell ref="B14:C14"/>
    <mergeCell ref="B15:C15"/>
    <mergeCell ref="B26:C26"/>
    <mergeCell ref="B27:C27"/>
    <mergeCell ref="B28:C28"/>
    <mergeCell ref="B29:C29"/>
    <mergeCell ref="B30:C30"/>
    <mergeCell ref="B21:C21"/>
    <mergeCell ref="B22:C22"/>
    <mergeCell ref="B23:C23"/>
    <mergeCell ref="B24:C24"/>
    <mergeCell ref="B25:C25"/>
    <mergeCell ref="B36:C36"/>
    <mergeCell ref="B37:C37"/>
    <mergeCell ref="B38:C38"/>
    <mergeCell ref="B39:C39"/>
    <mergeCell ref="B40:C40"/>
    <mergeCell ref="B31:C31"/>
    <mergeCell ref="B32:C32"/>
    <mergeCell ref="B33:C33"/>
    <mergeCell ref="B34:C34"/>
    <mergeCell ref="B35:C35"/>
    <mergeCell ref="B46:C46"/>
    <mergeCell ref="B47:C47"/>
    <mergeCell ref="B48:C48"/>
    <mergeCell ref="B49:C49"/>
    <mergeCell ref="B50:C50"/>
    <mergeCell ref="B41:C41"/>
    <mergeCell ref="B42:C42"/>
    <mergeCell ref="B43:C43"/>
    <mergeCell ref="B44:C44"/>
    <mergeCell ref="B45:C45"/>
    <mergeCell ref="B56:C56"/>
    <mergeCell ref="B57:C57"/>
    <mergeCell ref="B58:C58"/>
    <mergeCell ref="B59:C59"/>
    <mergeCell ref="B60:C60"/>
    <mergeCell ref="B51:C51"/>
    <mergeCell ref="B52:C52"/>
    <mergeCell ref="B53:C53"/>
    <mergeCell ref="B54:C54"/>
    <mergeCell ref="B55:C55"/>
    <mergeCell ref="B66:C66"/>
    <mergeCell ref="B67:C67"/>
    <mergeCell ref="B68:C68"/>
    <mergeCell ref="B69:C69"/>
    <mergeCell ref="B70:C70"/>
    <mergeCell ref="B61:C61"/>
    <mergeCell ref="B62:C62"/>
    <mergeCell ref="B63:C63"/>
    <mergeCell ref="B64:C64"/>
    <mergeCell ref="B65:C65"/>
    <mergeCell ref="B76:C76"/>
    <mergeCell ref="B77:C77"/>
    <mergeCell ref="B78:C78"/>
    <mergeCell ref="B79:C79"/>
    <mergeCell ref="B80:C80"/>
    <mergeCell ref="B71:C71"/>
    <mergeCell ref="B72:C72"/>
    <mergeCell ref="B73:C73"/>
    <mergeCell ref="B74:C74"/>
    <mergeCell ref="B75:C75"/>
    <mergeCell ref="B86:C86"/>
    <mergeCell ref="B87:C87"/>
    <mergeCell ref="B88:C88"/>
    <mergeCell ref="B89:C89"/>
    <mergeCell ref="B90:C90"/>
    <mergeCell ref="B81:C81"/>
    <mergeCell ref="B82:C82"/>
    <mergeCell ref="B83:C83"/>
    <mergeCell ref="B84:C84"/>
    <mergeCell ref="B85:C85"/>
    <mergeCell ref="B96:C96"/>
    <mergeCell ref="B97:C97"/>
    <mergeCell ref="B98:C98"/>
    <mergeCell ref="B99:C99"/>
    <mergeCell ref="B100:C100"/>
    <mergeCell ref="B91:C91"/>
    <mergeCell ref="B92:C92"/>
    <mergeCell ref="B93:C93"/>
    <mergeCell ref="B94:C94"/>
    <mergeCell ref="B95:C95"/>
    <mergeCell ref="B106:C106"/>
    <mergeCell ref="B107:C107"/>
    <mergeCell ref="B108:C108"/>
    <mergeCell ref="B109:C109"/>
    <mergeCell ref="B110:C110"/>
    <mergeCell ref="B101:C101"/>
    <mergeCell ref="B102:C102"/>
    <mergeCell ref="B103:C103"/>
    <mergeCell ref="B104:C104"/>
    <mergeCell ref="B105:C105"/>
    <mergeCell ref="B116:C116"/>
    <mergeCell ref="B117:C117"/>
    <mergeCell ref="B118:C118"/>
    <mergeCell ref="B119:C119"/>
    <mergeCell ref="B120:C120"/>
    <mergeCell ref="B111:C111"/>
    <mergeCell ref="B112:C112"/>
    <mergeCell ref="B113:C113"/>
    <mergeCell ref="B114:C114"/>
    <mergeCell ref="B115:C115"/>
    <mergeCell ref="B126:C126"/>
    <mergeCell ref="B127:C127"/>
    <mergeCell ref="B128:C128"/>
    <mergeCell ref="B129:C129"/>
    <mergeCell ref="B130:C130"/>
    <mergeCell ref="B121:C121"/>
    <mergeCell ref="B122:C122"/>
    <mergeCell ref="B123:C123"/>
    <mergeCell ref="B124:C124"/>
    <mergeCell ref="B125:C125"/>
    <mergeCell ref="B136:C136"/>
    <mergeCell ref="B137:C137"/>
    <mergeCell ref="B138:C138"/>
    <mergeCell ref="B139:C139"/>
    <mergeCell ref="B140:C140"/>
    <mergeCell ref="B131:C131"/>
    <mergeCell ref="B132:C132"/>
    <mergeCell ref="B133:C133"/>
    <mergeCell ref="B134:C134"/>
    <mergeCell ref="B135:C135"/>
    <mergeCell ref="B146:C146"/>
    <mergeCell ref="B147:C147"/>
    <mergeCell ref="B148:C148"/>
    <mergeCell ref="B149:C149"/>
    <mergeCell ref="B150:C150"/>
    <mergeCell ref="B141:C141"/>
    <mergeCell ref="B142:C142"/>
    <mergeCell ref="B143:C143"/>
    <mergeCell ref="B144:C144"/>
    <mergeCell ref="B145:C145"/>
    <mergeCell ref="B156:C156"/>
    <mergeCell ref="B157:C157"/>
    <mergeCell ref="B158:C158"/>
    <mergeCell ref="B159:C159"/>
    <mergeCell ref="B160:C160"/>
    <mergeCell ref="B151:C151"/>
    <mergeCell ref="B152:C152"/>
    <mergeCell ref="B153:C153"/>
    <mergeCell ref="B154:C154"/>
    <mergeCell ref="B155:C155"/>
    <mergeCell ref="B166:C166"/>
    <mergeCell ref="B167:C167"/>
    <mergeCell ref="B168:C168"/>
    <mergeCell ref="B169:C169"/>
    <mergeCell ref="B170:C170"/>
    <mergeCell ref="B161:C161"/>
    <mergeCell ref="B162:C162"/>
    <mergeCell ref="B163:C163"/>
    <mergeCell ref="B164:C164"/>
    <mergeCell ref="B165:C165"/>
    <mergeCell ref="B176:C176"/>
    <mergeCell ref="B177:C177"/>
    <mergeCell ref="B178:C178"/>
    <mergeCell ref="B179:C179"/>
    <mergeCell ref="B180:C180"/>
    <mergeCell ref="B171:C171"/>
    <mergeCell ref="B172:C172"/>
    <mergeCell ref="B173:C173"/>
    <mergeCell ref="B174:C174"/>
    <mergeCell ref="B175:C175"/>
    <mergeCell ref="B186:C186"/>
    <mergeCell ref="B187:C187"/>
    <mergeCell ref="B188:C188"/>
    <mergeCell ref="B189:C189"/>
    <mergeCell ref="B190:C190"/>
    <mergeCell ref="B181:C181"/>
    <mergeCell ref="B182:C182"/>
    <mergeCell ref="B183:C183"/>
    <mergeCell ref="B184:C184"/>
    <mergeCell ref="B185:C185"/>
    <mergeCell ref="B196:C196"/>
    <mergeCell ref="B197:C197"/>
    <mergeCell ref="B198:C198"/>
    <mergeCell ref="B199:C199"/>
    <mergeCell ref="B200:C200"/>
    <mergeCell ref="B191:C191"/>
    <mergeCell ref="B192:C192"/>
    <mergeCell ref="B193:C193"/>
    <mergeCell ref="B194:C194"/>
    <mergeCell ref="B195:C195"/>
    <mergeCell ref="B206:C206"/>
    <mergeCell ref="B207:C207"/>
    <mergeCell ref="B208:C208"/>
    <mergeCell ref="B209:C209"/>
    <mergeCell ref="B210:C210"/>
    <mergeCell ref="B201:C201"/>
    <mergeCell ref="B202:C202"/>
    <mergeCell ref="B203:C203"/>
    <mergeCell ref="B204:C204"/>
    <mergeCell ref="B205:C205"/>
    <mergeCell ref="B216:C216"/>
    <mergeCell ref="B217:C217"/>
    <mergeCell ref="B218:C218"/>
    <mergeCell ref="B219:C219"/>
    <mergeCell ref="B220:C220"/>
    <mergeCell ref="B211:C211"/>
    <mergeCell ref="B212:C212"/>
    <mergeCell ref="B213:C213"/>
    <mergeCell ref="B214:C214"/>
    <mergeCell ref="B215:C215"/>
    <mergeCell ref="B226:C226"/>
    <mergeCell ref="B227:C227"/>
    <mergeCell ref="B228:C228"/>
    <mergeCell ref="B229:C229"/>
    <mergeCell ref="B230:C230"/>
    <mergeCell ref="B221:C221"/>
    <mergeCell ref="B222:C222"/>
    <mergeCell ref="B223:C223"/>
    <mergeCell ref="B224:C224"/>
    <mergeCell ref="B225:C225"/>
    <mergeCell ref="B236:C236"/>
    <mergeCell ref="B237:C237"/>
    <mergeCell ref="B238:C238"/>
    <mergeCell ref="B239:C239"/>
    <mergeCell ref="B240:C240"/>
    <mergeCell ref="B231:C231"/>
    <mergeCell ref="B232:C232"/>
    <mergeCell ref="B233:C233"/>
    <mergeCell ref="B234:C234"/>
    <mergeCell ref="B235:C235"/>
    <mergeCell ref="B246:C246"/>
    <mergeCell ref="B247:C247"/>
    <mergeCell ref="B248:C248"/>
    <mergeCell ref="B249:C249"/>
    <mergeCell ref="B250:C250"/>
    <mergeCell ref="B241:C241"/>
    <mergeCell ref="B242:C242"/>
    <mergeCell ref="B243:C243"/>
    <mergeCell ref="B244:C244"/>
    <mergeCell ref="B245:C245"/>
    <mergeCell ref="B256:C256"/>
    <mergeCell ref="B257:C257"/>
    <mergeCell ref="B258:C258"/>
    <mergeCell ref="B259:C259"/>
    <mergeCell ref="B260:C260"/>
    <mergeCell ref="B251:C251"/>
    <mergeCell ref="B252:C252"/>
    <mergeCell ref="B253:C253"/>
    <mergeCell ref="B254:C254"/>
    <mergeCell ref="B255:C255"/>
    <mergeCell ref="B267:C267"/>
    <mergeCell ref="B268:C268"/>
    <mergeCell ref="B269:C269"/>
    <mergeCell ref="B270:C270"/>
    <mergeCell ref="B261:C261"/>
    <mergeCell ref="B262:C262"/>
    <mergeCell ref="B263:C263"/>
    <mergeCell ref="B264:C264"/>
    <mergeCell ref="B265:C265"/>
    <mergeCell ref="D20:E20"/>
    <mergeCell ref="D21:E21"/>
    <mergeCell ref="D22:E22"/>
    <mergeCell ref="B301:C301"/>
    <mergeCell ref="B302:C302"/>
    <mergeCell ref="B303:C303"/>
    <mergeCell ref="B304:C304"/>
    <mergeCell ref="B305:C305"/>
    <mergeCell ref="B296:C296"/>
    <mergeCell ref="B297:C297"/>
    <mergeCell ref="B298:C298"/>
    <mergeCell ref="B299:C299"/>
    <mergeCell ref="B300:C300"/>
    <mergeCell ref="B291:C291"/>
    <mergeCell ref="B292:C292"/>
    <mergeCell ref="B293:C293"/>
    <mergeCell ref="B294:C294"/>
    <mergeCell ref="B295:C295"/>
    <mergeCell ref="B286:C286"/>
    <mergeCell ref="B287:C287"/>
    <mergeCell ref="B288:C288"/>
    <mergeCell ref="B289:C289"/>
    <mergeCell ref="B290:C290"/>
    <mergeCell ref="B281:C281"/>
    <mergeCell ref="D11:E11"/>
    <mergeCell ref="D12:E12"/>
    <mergeCell ref="D13:E13"/>
    <mergeCell ref="D14:E14"/>
    <mergeCell ref="D15:E15"/>
    <mergeCell ref="D16:E16"/>
    <mergeCell ref="D17:E17"/>
    <mergeCell ref="D18:E18"/>
    <mergeCell ref="D19:E19"/>
    <mergeCell ref="D23:E23"/>
    <mergeCell ref="D24:E24"/>
    <mergeCell ref="D25:E25"/>
    <mergeCell ref="D26:E26"/>
    <mergeCell ref="D27:E27"/>
    <mergeCell ref="B306:C306"/>
    <mergeCell ref="B307:C307"/>
    <mergeCell ref="B308:C308"/>
    <mergeCell ref="B309:C309"/>
    <mergeCell ref="B282:C282"/>
    <mergeCell ref="B283:C283"/>
    <mergeCell ref="B284:C284"/>
    <mergeCell ref="B285:C285"/>
    <mergeCell ref="B276:C276"/>
    <mergeCell ref="B277:C277"/>
    <mergeCell ref="B278:C278"/>
    <mergeCell ref="B279:C279"/>
    <mergeCell ref="B280:C280"/>
    <mergeCell ref="B271:C271"/>
    <mergeCell ref="B272:C272"/>
    <mergeCell ref="B273:C273"/>
    <mergeCell ref="B274:C274"/>
    <mergeCell ref="B275:C275"/>
    <mergeCell ref="B266:C266"/>
    <mergeCell ref="D33:E33"/>
    <mergeCell ref="D34:E34"/>
    <mergeCell ref="D35:E35"/>
    <mergeCell ref="D36:E36"/>
    <mergeCell ref="D37:E37"/>
    <mergeCell ref="D28:E28"/>
    <mergeCell ref="D29:E29"/>
    <mergeCell ref="D30:E30"/>
    <mergeCell ref="D31:E31"/>
    <mergeCell ref="D32:E32"/>
    <mergeCell ref="D43:E43"/>
    <mergeCell ref="D44:E44"/>
    <mergeCell ref="D45:E45"/>
    <mergeCell ref="D46:E46"/>
    <mergeCell ref="D47:E47"/>
    <mergeCell ref="D38:E38"/>
    <mergeCell ref="D39:E39"/>
    <mergeCell ref="D40:E40"/>
    <mergeCell ref="D41:E41"/>
    <mergeCell ref="D42:E42"/>
    <mergeCell ref="D53:E53"/>
    <mergeCell ref="D54:E54"/>
    <mergeCell ref="D55:E55"/>
    <mergeCell ref="D56:E56"/>
    <mergeCell ref="D57:E57"/>
    <mergeCell ref="D48:E48"/>
    <mergeCell ref="D49:E49"/>
    <mergeCell ref="D50:E50"/>
    <mergeCell ref="D51:E51"/>
    <mergeCell ref="D52:E52"/>
    <mergeCell ref="D63:E63"/>
    <mergeCell ref="D64:E64"/>
    <mergeCell ref="D65:E65"/>
    <mergeCell ref="D66:E66"/>
    <mergeCell ref="D67:E67"/>
    <mergeCell ref="D58:E58"/>
    <mergeCell ref="D59:E59"/>
    <mergeCell ref="D60:E60"/>
    <mergeCell ref="D61:E61"/>
    <mergeCell ref="D62:E62"/>
    <mergeCell ref="D73:E73"/>
    <mergeCell ref="D74:E74"/>
    <mergeCell ref="D75:E75"/>
    <mergeCell ref="D76:E76"/>
    <mergeCell ref="D77:E77"/>
    <mergeCell ref="D68:E68"/>
    <mergeCell ref="D69:E69"/>
    <mergeCell ref="D70:E70"/>
    <mergeCell ref="D71:E71"/>
    <mergeCell ref="D72:E72"/>
    <mergeCell ref="D83:E83"/>
    <mergeCell ref="D84:E84"/>
    <mergeCell ref="D85:E85"/>
    <mergeCell ref="D86:E86"/>
    <mergeCell ref="D87:E87"/>
    <mergeCell ref="D78:E78"/>
    <mergeCell ref="D79:E79"/>
    <mergeCell ref="D80:E80"/>
    <mergeCell ref="D81:E81"/>
    <mergeCell ref="D82:E82"/>
    <mergeCell ref="D93:E93"/>
    <mergeCell ref="D94:E94"/>
    <mergeCell ref="D95:E95"/>
    <mergeCell ref="D96:E96"/>
    <mergeCell ref="D97:E97"/>
    <mergeCell ref="D88:E88"/>
    <mergeCell ref="D89:E89"/>
    <mergeCell ref="D90:E90"/>
    <mergeCell ref="D91:E91"/>
    <mergeCell ref="D92:E92"/>
    <mergeCell ref="D103:E103"/>
    <mergeCell ref="D104:E104"/>
    <mergeCell ref="D105:E105"/>
    <mergeCell ref="D106:E106"/>
    <mergeCell ref="D107:E107"/>
    <mergeCell ref="D98:E98"/>
    <mergeCell ref="D99:E99"/>
    <mergeCell ref="D100:E100"/>
    <mergeCell ref="D101:E101"/>
    <mergeCell ref="D102:E102"/>
    <mergeCell ref="D113:E113"/>
    <mergeCell ref="D114:E114"/>
    <mergeCell ref="D115:E115"/>
    <mergeCell ref="D116:E116"/>
    <mergeCell ref="D117:E117"/>
    <mergeCell ref="D108:E108"/>
    <mergeCell ref="D109:E109"/>
    <mergeCell ref="D110:E110"/>
    <mergeCell ref="D111:E111"/>
    <mergeCell ref="D112:E112"/>
    <mergeCell ref="D123:E123"/>
    <mergeCell ref="D124:E124"/>
    <mergeCell ref="D125:E125"/>
    <mergeCell ref="D126:E126"/>
    <mergeCell ref="D127:E127"/>
    <mergeCell ref="D118:E118"/>
    <mergeCell ref="D119:E119"/>
    <mergeCell ref="D120:E120"/>
    <mergeCell ref="D121:E121"/>
    <mergeCell ref="D122:E122"/>
    <mergeCell ref="D133:E133"/>
    <mergeCell ref="D134:E134"/>
    <mergeCell ref="D135:E135"/>
    <mergeCell ref="D136:E136"/>
    <mergeCell ref="D137:E137"/>
    <mergeCell ref="D128:E128"/>
    <mergeCell ref="D129:E129"/>
    <mergeCell ref="D130:E130"/>
    <mergeCell ref="D131:E131"/>
    <mergeCell ref="D132:E132"/>
    <mergeCell ref="D143:E143"/>
    <mergeCell ref="D144:E144"/>
    <mergeCell ref="D145:E145"/>
    <mergeCell ref="D146:E146"/>
    <mergeCell ref="D147:E147"/>
    <mergeCell ref="D138:E138"/>
    <mergeCell ref="D139:E139"/>
    <mergeCell ref="D140:E140"/>
    <mergeCell ref="D141:E141"/>
    <mergeCell ref="D142:E142"/>
    <mergeCell ref="D153:E153"/>
    <mergeCell ref="D154:E154"/>
    <mergeCell ref="D155:E155"/>
    <mergeCell ref="D156:E156"/>
    <mergeCell ref="D157:E157"/>
    <mergeCell ref="D148:E148"/>
    <mergeCell ref="D149:E149"/>
    <mergeCell ref="D150:E150"/>
    <mergeCell ref="D151:E151"/>
    <mergeCell ref="D152:E152"/>
    <mergeCell ref="D163:E163"/>
    <mergeCell ref="D164:E164"/>
    <mergeCell ref="D165:E165"/>
    <mergeCell ref="D166:E166"/>
    <mergeCell ref="D167:E167"/>
    <mergeCell ref="D158:E158"/>
    <mergeCell ref="D159:E159"/>
    <mergeCell ref="D160:E160"/>
    <mergeCell ref="D161:E161"/>
    <mergeCell ref="D162:E162"/>
    <mergeCell ref="D173:E173"/>
    <mergeCell ref="D174:E174"/>
    <mergeCell ref="D175:E175"/>
    <mergeCell ref="D176:E176"/>
    <mergeCell ref="D177:E177"/>
    <mergeCell ref="D168:E168"/>
    <mergeCell ref="D169:E169"/>
    <mergeCell ref="D170:E170"/>
    <mergeCell ref="D171:E171"/>
    <mergeCell ref="D172:E172"/>
    <mergeCell ref="D183:E183"/>
    <mergeCell ref="D184:E184"/>
    <mergeCell ref="D185:E185"/>
    <mergeCell ref="D186:E186"/>
    <mergeCell ref="D187:E187"/>
    <mergeCell ref="D178:E178"/>
    <mergeCell ref="D179:E179"/>
    <mergeCell ref="D180:E180"/>
    <mergeCell ref="D181:E181"/>
    <mergeCell ref="D182:E182"/>
    <mergeCell ref="D193:E193"/>
    <mergeCell ref="D194:E194"/>
    <mergeCell ref="D195:E195"/>
    <mergeCell ref="D196:E196"/>
    <mergeCell ref="D197:E197"/>
    <mergeCell ref="D188:E188"/>
    <mergeCell ref="D189:E189"/>
    <mergeCell ref="D190:E190"/>
    <mergeCell ref="D191:E191"/>
    <mergeCell ref="D192:E192"/>
    <mergeCell ref="D203:E203"/>
    <mergeCell ref="D204:E204"/>
    <mergeCell ref="D205:E205"/>
    <mergeCell ref="D206:E206"/>
    <mergeCell ref="D207:E207"/>
    <mergeCell ref="D198:E198"/>
    <mergeCell ref="D199:E199"/>
    <mergeCell ref="D200:E200"/>
    <mergeCell ref="D201:E201"/>
    <mergeCell ref="D202:E202"/>
    <mergeCell ref="D213:E213"/>
    <mergeCell ref="D214:E214"/>
    <mergeCell ref="D215:E215"/>
    <mergeCell ref="D216:E216"/>
    <mergeCell ref="D217:E217"/>
    <mergeCell ref="D208:E208"/>
    <mergeCell ref="D209:E209"/>
    <mergeCell ref="D210:E210"/>
    <mergeCell ref="D211:E211"/>
    <mergeCell ref="D212:E212"/>
    <mergeCell ref="D223:E223"/>
    <mergeCell ref="D224:E224"/>
    <mergeCell ref="D225:E225"/>
    <mergeCell ref="D226:E226"/>
    <mergeCell ref="D227:E227"/>
    <mergeCell ref="D218:E218"/>
    <mergeCell ref="D219:E219"/>
    <mergeCell ref="D220:E220"/>
    <mergeCell ref="D221:E221"/>
    <mergeCell ref="D222:E222"/>
    <mergeCell ref="D233:E233"/>
    <mergeCell ref="D234:E234"/>
    <mergeCell ref="D235:E235"/>
    <mergeCell ref="D236:E236"/>
    <mergeCell ref="D237:E237"/>
    <mergeCell ref="D228:E228"/>
    <mergeCell ref="D229:E229"/>
    <mergeCell ref="D230:E230"/>
    <mergeCell ref="D231:E231"/>
    <mergeCell ref="D232:E232"/>
    <mergeCell ref="D243:E243"/>
    <mergeCell ref="D244:E244"/>
    <mergeCell ref="D245:E245"/>
    <mergeCell ref="D246:E246"/>
    <mergeCell ref="D247:E247"/>
    <mergeCell ref="D238:E238"/>
    <mergeCell ref="D239:E239"/>
    <mergeCell ref="D240:E240"/>
    <mergeCell ref="D241:E241"/>
    <mergeCell ref="D242:E242"/>
    <mergeCell ref="D253:E253"/>
    <mergeCell ref="D254:E254"/>
    <mergeCell ref="D255:E255"/>
    <mergeCell ref="D256:E256"/>
    <mergeCell ref="D257:E257"/>
    <mergeCell ref="D248:E248"/>
    <mergeCell ref="D249:E249"/>
    <mergeCell ref="D250:E250"/>
    <mergeCell ref="D251:E251"/>
    <mergeCell ref="D252:E252"/>
    <mergeCell ref="D263:E263"/>
    <mergeCell ref="D264:E264"/>
    <mergeCell ref="D265:E265"/>
    <mergeCell ref="D266:E266"/>
    <mergeCell ref="D267:E267"/>
    <mergeCell ref="D258:E258"/>
    <mergeCell ref="D259:E259"/>
    <mergeCell ref="D260:E260"/>
    <mergeCell ref="D261:E261"/>
    <mergeCell ref="D262:E262"/>
    <mergeCell ref="D273:E273"/>
    <mergeCell ref="D274:E274"/>
    <mergeCell ref="D275:E275"/>
    <mergeCell ref="D276:E276"/>
    <mergeCell ref="D277:E277"/>
    <mergeCell ref="D268:E268"/>
    <mergeCell ref="D269:E269"/>
    <mergeCell ref="D270:E270"/>
    <mergeCell ref="D271:E271"/>
    <mergeCell ref="D272:E272"/>
    <mergeCell ref="D283:E283"/>
    <mergeCell ref="D284:E284"/>
    <mergeCell ref="D285:E285"/>
    <mergeCell ref="D286:E286"/>
    <mergeCell ref="D287:E287"/>
    <mergeCell ref="D278:E278"/>
    <mergeCell ref="D279:E279"/>
    <mergeCell ref="D280:E280"/>
    <mergeCell ref="D281:E281"/>
    <mergeCell ref="D282:E282"/>
    <mergeCell ref="D293:E293"/>
    <mergeCell ref="D294:E294"/>
    <mergeCell ref="D295:E295"/>
    <mergeCell ref="D296:E296"/>
    <mergeCell ref="D297:E297"/>
    <mergeCell ref="D288:E288"/>
    <mergeCell ref="D289:E289"/>
    <mergeCell ref="D290:E290"/>
    <mergeCell ref="D291:E291"/>
    <mergeCell ref="D292:E292"/>
    <mergeCell ref="D308:E308"/>
    <mergeCell ref="D309:E309"/>
    <mergeCell ref="D303:E303"/>
    <mergeCell ref="D304:E304"/>
    <mergeCell ref="D305:E305"/>
    <mergeCell ref="D306:E306"/>
    <mergeCell ref="D307:E307"/>
    <mergeCell ref="D298:E298"/>
    <mergeCell ref="D299:E299"/>
    <mergeCell ref="D300:E300"/>
    <mergeCell ref="D301:E301"/>
    <mergeCell ref="D302:E302"/>
  </mergeCells>
  <phoneticPr fontId="1"/>
  <pageMargins left="0.7" right="0.7" top="0.75" bottom="0.75" header="0.3" footer="0.3"/>
  <pageSetup paperSize="9" scale="1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CC"/>
    <pageSetUpPr fitToPage="1"/>
  </sheetPr>
  <dimension ref="A1:K22"/>
  <sheetViews>
    <sheetView showGridLines="0" view="pageBreakPreview" zoomScaleNormal="100" zoomScaleSheetLayoutView="100" workbookViewId="0">
      <selection activeCell="C3" sqref="C3"/>
    </sheetView>
  </sheetViews>
  <sheetFormatPr defaultColWidth="8.58203125" defaultRowHeight="13"/>
  <cols>
    <col min="1" max="1" width="4.33203125" style="110" customWidth="1"/>
    <col min="2" max="2" width="17.58203125" style="109" customWidth="1"/>
    <col min="3" max="3" width="18.08203125" style="109" customWidth="1"/>
    <col min="4" max="4" width="5.83203125" style="109" customWidth="1"/>
    <col min="5" max="5" width="17.58203125" style="109" customWidth="1"/>
    <col min="6" max="6" width="18.08203125" style="109" customWidth="1"/>
    <col min="7" max="7" width="9" style="109" customWidth="1"/>
    <col min="8" max="8" width="12.1640625" style="109" customWidth="1"/>
    <col min="9" max="9" width="12" style="109" customWidth="1"/>
    <col min="10" max="16384" width="8.58203125" style="109"/>
  </cols>
  <sheetData>
    <row r="1" spans="1:11" ht="20.149999999999999" customHeight="1">
      <c r="A1" s="145" t="s">
        <v>384</v>
      </c>
    </row>
    <row r="2" spans="1:11" ht="7.5" customHeight="1" thickBot="1"/>
    <row r="3" spans="1:11" ht="16" customHeight="1" thickBot="1">
      <c r="B3" s="118" t="s">
        <v>380</v>
      </c>
      <c r="C3" s="148"/>
      <c r="D3" s="111"/>
      <c r="E3" s="111"/>
    </row>
    <row r="4" spans="1:11" ht="4.5" customHeight="1"/>
    <row r="5" spans="1:11" ht="4.5" customHeight="1"/>
    <row r="6" spans="1:11" s="114" customFormat="1" ht="40" customHeight="1">
      <c r="A6" s="119"/>
      <c r="B6" s="119" t="s">
        <v>379</v>
      </c>
      <c r="C6" s="119" t="s">
        <v>378</v>
      </c>
      <c r="D6" s="263" t="s">
        <v>377</v>
      </c>
      <c r="E6" s="264"/>
      <c r="F6" s="265"/>
      <c r="G6" s="137" t="s">
        <v>381</v>
      </c>
      <c r="H6" s="138" t="s">
        <v>391</v>
      </c>
      <c r="I6" s="138" t="s">
        <v>392</v>
      </c>
    </row>
    <row r="7" spans="1:11" ht="13.5" customHeight="1">
      <c r="A7" s="139">
        <v>1</v>
      </c>
      <c r="B7" s="170"/>
      <c r="C7" s="171"/>
      <c r="D7" s="260"/>
      <c r="E7" s="261"/>
      <c r="F7" s="262"/>
      <c r="G7" s="168"/>
      <c r="H7" s="169"/>
      <c r="I7" s="169"/>
      <c r="K7" s="112"/>
    </row>
    <row r="8" spans="1:11" ht="13.5" customHeight="1">
      <c r="A8" s="139">
        <v>2</v>
      </c>
      <c r="B8" s="170"/>
      <c r="C8" s="171"/>
      <c r="D8" s="260"/>
      <c r="E8" s="261"/>
      <c r="F8" s="262"/>
      <c r="G8" s="168"/>
      <c r="H8" s="169"/>
      <c r="I8" s="169"/>
      <c r="K8" s="112"/>
    </row>
    <row r="9" spans="1:11" ht="13.5" customHeight="1">
      <c r="A9" s="139">
        <v>3</v>
      </c>
      <c r="B9" s="170"/>
      <c r="C9" s="171"/>
      <c r="D9" s="260"/>
      <c r="E9" s="261"/>
      <c r="F9" s="262"/>
      <c r="G9" s="168"/>
      <c r="H9" s="169"/>
      <c r="I9" s="169"/>
      <c r="K9" s="112"/>
    </row>
    <row r="10" spans="1:11" ht="13.5" customHeight="1">
      <c r="A10" s="139">
        <v>4</v>
      </c>
      <c r="B10" s="170"/>
      <c r="C10" s="171"/>
      <c r="D10" s="260"/>
      <c r="E10" s="261"/>
      <c r="F10" s="262"/>
      <c r="G10" s="168"/>
      <c r="H10" s="169"/>
      <c r="I10" s="169"/>
    </row>
    <row r="11" spans="1:11" ht="13.5" customHeight="1">
      <c r="A11" s="139">
        <v>5</v>
      </c>
      <c r="B11" s="170"/>
      <c r="C11" s="171"/>
      <c r="D11" s="260"/>
      <c r="E11" s="261"/>
      <c r="F11" s="262"/>
      <c r="G11" s="168"/>
      <c r="H11" s="169"/>
      <c r="I11" s="169"/>
    </row>
    <row r="12" spans="1:11" ht="13.5" customHeight="1">
      <c r="A12" s="139">
        <v>6</v>
      </c>
      <c r="B12" s="170"/>
      <c r="C12" s="171"/>
      <c r="D12" s="260"/>
      <c r="E12" s="261"/>
      <c r="F12" s="262"/>
      <c r="G12" s="168"/>
      <c r="H12" s="169"/>
      <c r="I12" s="169"/>
    </row>
    <row r="14" spans="1:11">
      <c r="A14" s="140" t="s">
        <v>376</v>
      </c>
    </row>
    <row r="15" spans="1:11" ht="15.65" customHeight="1">
      <c r="A15" s="140"/>
      <c r="B15" s="113" t="s">
        <v>375</v>
      </c>
      <c r="E15" s="113" t="s">
        <v>374</v>
      </c>
    </row>
    <row r="16" spans="1:11" ht="16" customHeight="1">
      <c r="B16" s="119" t="s">
        <v>373</v>
      </c>
      <c r="C16" s="141" t="s">
        <v>345</v>
      </c>
      <c r="D16" s="142"/>
      <c r="E16" s="119" t="s">
        <v>373</v>
      </c>
      <c r="F16" s="119" t="s">
        <v>372</v>
      </c>
      <c r="G16" s="143" t="s">
        <v>383</v>
      </c>
      <c r="H16" s="117"/>
      <c r="I16" s="117"/>
    </row>
    <row r="17" spans="2:9" ht="15" customHeight="1">
      <c r="B17" s="170"/>
      <c r="C17" s="172"/>
      <c r="D17" s="116"/>
      <c r="E17" s="170"/>
      <c r="F17" s="170"/>
      <c r="G17" s="266" t="s">
        <v>417</v>
      </c>
      <c r="H17" s="267"/>
      <c r="I17" s="267"/>
    </row>
    <row r="18" spans="2:9" ht="15" customHeight="1">
      <c r="B18" s="170"/>
      <c r="C18" s="172"/>
      <c r="D18" s="116"/>
      <c r="E18" s="170"/>
      <c r="F18" s="170"/>
      <c r="G18" s="268"/>
      <c r="H18" s="267"/>
      <c r="I18" s="267"/>
    </row>
    <row r="19" spans="2:9" ht="15" customHeight="1">
      <c r="B19" s="170"/>
      <c r="C19" s="172"/>
      <c r="D19" s="116"/>
      <c r="E19" s="115" t="s">
        <v>371</v>
      </c>
      <c r="F19" s="146"/>
      <c r="G19" s="268"/>
      <c r="H19" s="267"/>
      <c r="I19" s="267"/>
    </row>
    <row r="20" spans="2:9" ht="15" customHeight="1">
      <c r="B20" s="170"/>
      <c r="C20" s="172"/>
      <c r="D20" s="116"/>
      <c r="E20" s="116"/>
    </row>
    <row r="21" spans="2:9" ht="15" customHeight="1">
      <c r="B21" s="170"/>
      <c r="C21" s="172"/>
      <c r="D21" s="116"/>
      <c r="E21" s="144" t="s">
        <v>382</v>
      </c>
    </row>
    <row r="22" spans="2:9" ht="20" customHeight="1" thickBot="1">
      <c r="B22" s="115" t="s">
        <v>371</v>
      </c>
      <c r="C22" s="147"/>
      <c r="D22" s="116"/>
      <c r="E22" s="259"/>
      <c r="F22" s="259"/>
      <c r="G22" s="259"/>
      <c r="H22" s="259"/>
    </row>
  </sheetData>
  <sheetProtection sheet="1" objects="1" scenarios="1"/>
  <mergeCells count="9">
    <mergeCell ref="E22:H22"/>
    <mergeCell ref="D12:F12"/>
    <mergeCell ref="D6:F6"/>
    <mergeCell ref="D7:F7"/>
    <mergeCell ref="D8:F8"/>
    <mergeCell ref="D9:F9"/>
    <mergeCell ref="D10:F10"/>
    <mergeCell ref="D11:F11"/>
    <mergeCell ref="G17:I19"/>
  </mergeCells>
  <phoneticPr fontId="1"/>
  <dataValidations count="1">
    <dataValidation type="list" allowBlank="1" showInputMessage="1" showErrorMessage="1" sqref="G7:G12" xr:uid="{00000000-0002-0000-0300-000000000000}">
      <formula1>"月給,日給,時給"</formula1>
    </dataValidation>
  </dataValidations>
  <hyperlinks>
    <hyperlink ref="G17" r:id="rId1" xr:uid="{ACC2F10E-A98C-472F-8DC1-191E340D9442}"/>
  </hyperlinks>
  <pageMargins left="0.45" right="0.23" top="0.74803149606299213" bottom="0.74803149606299213" header="0.31496062992125984" footer="0.31496062992125984"/>
  <pageSetup paperSize="9"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theme="1" tint="4.9989318521683403E-2"/>
  </sheetPr>
  <dimension ref="A1:FL5"/>
  <sheetViews>
    <sheetView workbookViewId="0">
      <selection activeCell="EF4" sqref="EF4"/>
    </sheetView>
  </sheetViews>
  <sheetFormatPr defaultColWidth="8.75" defaultRowHeight="13"/>
  <cols>
    <col min="1" max="1" width="2.83203125" style="1" customWidth="1"/>
    <col min="2" max="2" width="3.25" style="1" customWidth="1"/>
    <col min="3" max="4" width="4.58203125" style="1" customWidth="1"/>
    <col min="5" max="16" width="8.75" style="1"/>
    <col min="17" max="17" width="9" style="1" bestFit="1" customWidth="1"/>
    <col min="18" max="18" width="9.75" style="1" bestFit="1" customWidth="1"/>
    <col min="19" max="29" width="8.75" style="1"/>
    <col min="30" max="30" width="12.33203125" style="1" customWidth="1"/>
    <col min="31" max="41" width="8.75" style="1"/>
    <col min="42" max="42" width="9.08203125" style="1" customWidth="1"/>
    <col min="43" max="117" width="8.75" style="1"/>
    <col min="118" max="118" width="10.83203125" style="1" bestFit="1" customWidth="1"/>
    <col min="119" max="119" width="10.33203125" style="1" bestFit="1" customWidth="1"/>
    <col min="120" max="16384" width="8.75" style="1"/>
  </cols>
  <sheetData>
    <row r="1" spans="1:168" s="5" customFormat="1" ht="19">
      <c r="A1" s="4" t="s">
        <v>315</v>
      </c>
    </row>
    <row r="2" spans="1:168" ht="27.4" customHeight="1" thickBot="1">
      <c r="C2" s="75" t="s">
        <v>291</v>
      </c>
      <c r="D2" s="2"/>
      <c r="E2" s="2"/>
      <c r="F2" s="2"/>
      <c r="G2" s="2"/>
      <c r="H2" s="2"/>
      <c r="I2" s="2"/>
      <c r="J2" s="2"/>
      <c r="K2" s="2"/>
      <c r="L2" s="2"/>
      <c r="M2" s="2"/>
      <c r="P2" s="76" t="s">
        <v>309</v>
      </c>
      <c r="Q2" s="76" t="s">
        <v>326</v>
      </c>
      <c r="R2" s="76" t="s">
        <v>326</v>
      </c>
      <c r="S2" s="76" t="s">
        <v>326</v>
      </c>
      <c r="T2" s="76" t="s">
        <v>326</v>
      </c>
      <c r="U2" s="76" t="s">
        <v>326</v>
      </c>
      <c r="DQ2" s="76" t="s">
        <v>309</v>
      </c>
      <c r="DR2" s="76" t="s">
        <v>309</v>
      </c>
      <c r="DS2" s="76" t="s">
        <v>309</v>
      </c>
      <c r="DU2" s="76" t="s">
        <v>309</v>
      </c>
    </row>
    <row r="3" spans="1:168" s="6" customFormat="1" ht="172.15" customHeight="1">
      <c r="A3" s="6" t="s">
        <v>9</v>
      </c>
      <c r="B3" s="7" t="s">
        <v>10</v>
      </c>
      <c r="C3" s="8" t="s">
        <v>98</v>
      </c>
      <c r="D3" s="8" t="s">
        <v>289</v>
      </c>
      <c r="E3" s="9" t="s">
        <v>11</v>
      </c>
      <c r="F3" s="9" t="s">
        <v>12</v>
      </c>
      <c r="G3" s="9" t="s">
        <v>13</v>
      </c>
      <c r="H3" s="9" t="s">
        <v>14</v>
      </c>
      <c r="I3" s="10" t="s">
        <v>15</v>
      </c>
      <c r="J3" s="11" t="s">
        <v>16</v>
      </c>
      <c r="K3" s="11" t="s">
        <v>97</v>
      </c>
      <c r="L3" s="12" t="s">
        <v>17</v>
      </c>
      <c r="M3" s="11" t="s">
        <v>18</v>
      </c>
      <c r="N3" s="13" t="s">
        <v>19</v>
      </c>
      <c r="O3" s="14" t="s">
        <v>20</v>
      </c>
      <c r="P3" s="14" t="s">
        <v>311</v>
      </c>
      <c r="Q3" s="18" t="s">
        <v>331</v>
      </c>
      <c r="R3" s="18" t="s">
        <v>330</v>
      </c>
      <c r="S3" s="18" t="s">
        <v>329</v>
      </c>
      <c r="T3" s="18" t="s">
        <v>328</v>
      </c>
      <c r="U3" s="80" t="s">
        <v>327</v>
      </c>
      <c r="V3" s="14" t="s">
        <v>21</v>
      </c>
      <c r="W3" s="14" t="s">
        <v>22</v>
      </c>
      <c r="X3" s="14" t="s">
        <v>23</v>
      </c>
      <c r="Y3" s="14" t="s">
        <v>106</v>
      </c>
      <c r="Z3" s="9" t="s">
        <v>24</v>
      </c>
      <c r="AA3" s="9" t="s">
        <v>25</v>
      </c>
      <c r="AB3" s="9" t="s">
        <v>26</v>
      </c>
      <c r="AC3" s="9" t="s">
        <v>27</v>
      </c>
      <c r="AD3" s="22" t="s">
        <v>99</v>
      </c>
      <c r="AE3" s="16" t="s">
        <v>28</v>
      </c>
      <c r="AF3" s="14" t="s">
        <v>29</v>
      </c>
      <c r="AG3" s="16" t="s">
        <v>30</v>
      </c>
      <c r="AH3" s="16" t="s">
        <v>31</v>
      </c>
      <c r="AI3" s="17" t="s">
        <v>32</v>
      </c>
      <c r="AJ3" s="14" t="s">
        <v>33</v>
      </c>
      <c r="AK3" s="18" t="s">
        <v>34</v>
      </c>
      <c r="AL3" s="18" t="s">
        <v>35</v>
      </c>
      <c r="AM3" s="18" t="s">
        <v>36</v>
      </c>
      <c r="AN3" s="10" t="s">
        <v>37</v>
      </c>
      <c r="AO3" s="11" t="s">
        <v>38</v>
      </c>
      <c r="AP3" s="10" t="s">
        <v>39</v>
      </c>
      <c r="AQ3" s="10" t="s">
        <v>40</v>
      </c>
      <c r="AR3" s="11" t="s">
        <v>41</v>
      </c>
      <c r="AS3" s="10" t="s">
        <v>42</v>
      </c>
      <c r="AT3" s="10" t="s">
        <v>43</v>
      </c>
      <c r="AU3" s="11" t="s">
        <v>44</v>
      </c>
      <c r="AV3" s="10" t="s">
        <v>45</v>
      </c>
      <c r="AW3" s="23" t="s">
        <v>333</v>
      </c>
      <c r="AX3" s="23" t="s">
        <v>100</v>
      </c>
      <c r="AY3" s="23" t="s">
        <v>332</v>
      </c>
      <c r="AZ3" s="23" t="s">
        <v>101</v>
      </c>
      <c r="BA3" s="16" t="s">
        <v>103</v>
      </c>
      <c r="BB3" s="16" t="s">
        <v>104</v>
      </c>
      <c r="BC3" s="16" t="s">
        <v>105</v>
      </c>
      <c r="BD3" s="15" t="s">
        <v>118</v>
      </c>
      <c r="BE3" s="24" t="s">
        <v>102</v>
      </c>
      <c r="BF3" s="16" t="s">
        <v>46</v>
      </c>
      <c r="BG3" s="16" t="s">
        <v>107</v>
      </c>
      <c r="BH3" s="50" t="s">
        <v>290</v>
      </c>
      <c r="BI3" s="16" t="s">
        <v>47</v>
      </c>
      <c r="BJ3" s="13" t="s">
        <v>48</v>
      </c>
      <c r="BK3" s="16" t="s">
        <v>49</v>
      </c>
      <c r="BL3" s="16" t="s">
        <v>108</v>
      </c>
      <c r="BM3" s="13" t="s">
        <v>50</v>
      </c>
      <c r="BN3" s="16" t="s">
        <v>51</v>
      </c>
      <c r="BO3" s="16" t="s">
        <v>109</v>
      </c>
      <c r="BP3" s="13" t="s">
        <v>52</v>
      </c>
      <c r="BQ3" s="18" t="s">
        <v>53</v>
      </c>
      <c r="BR3" s="18" t="s">
        <v>54</v>
      </c>
      <c r="BS3" s="10" t="s">
        <v>55</v>
      </c>
      <c r="BT3" s="10" t="s">
        <v>56</v>
      </c>
      <c r="BU3" s="19" t="s">
        <v>57</v>
      </c>
      <c r="BV3" s="16" t="s">
        <v>58</v>
      </c>
      <c r="BW3" s="13" t="s">
        <v>59</v>
      </c>
      <c r="BX3" s="10" t="s">
        <v>60</v>
      </c>
      <c r="BY3" s="10" t="s">
        <v>61</v>
      </c>
      <c r="BZ3" s="19" t="s">
        <v>62</v>
      </c>
      <c r="CA3" s="16" t="s">
        <v>63</v>
      </c>
      <c r="CB3" s="13" t="s">
        <v>64</v>
      </c>
      <c r="CC3" s="10" t="s">
        <v>65</v>
      </c>
      <c r="CD3" s="10" t="s">
        <v>66</v>
      </c>
      <c r="CE3" s="14" t="s">
        <v>67</v>
      </c>
      <c r="CF3" s="16" t="s">
        <v>68</v>
      </c>
      <c r="CG3" s="13" t="s">
        <v>69</v>
      </c>
      <c r="CH3" s="10" t="s">
        <v>70</v>
      </c>
      <c r="CI3" s="10" t="s">
        <v>71</v>
      </c>
      <c r="CJ3" s="20" t="s">
        <v>72</v>
      </c>
      <c r="CK3" s="16" t="s">
        <v>73</v>
      </c>
      <c r="CL3" s="13" t="s">
        <v>74</v>
      </c>
      <c r="CM3" s="10" t="s">
        <v>75</v>
      </c>
      <c r="CN3" s="10" t="s">
        <v>76</v>
      </c>
      <c r="CO3" s="14" t="s">
        <v>77</v>
      </c>
      <c r="CP3" s="16" t="s">
        <v>78</v>
      </c>
      <c r="CQ3" s="13" t="s">
        <v>79</v>
      </c>
      <c r="CR3" s="10" t="s">
        <v>80</v>
      </c>
      <c r="CS3" s="10" t="s">
        <v>81</v>
      </c>
      <c r="CT3" s="21" t="s">
        <v>82</v>
      </c>
      <c r="CU3" s="16" t="s">
        <v>83</v>
      </c>
      <c r="CV3" s="13" t="s">
        <v>84</v>
      </c>
      <c r="CW3" s="10" t="s">
        <v>85</v>
      </c>
      <c r="CX3" s="10" t="s">
        <v>86</v>
      </c>
      <c r="CY3" s="21" t="s">
        <v>87</v>
      </c>
      <c r="CZ3" s="16" t="s">
        <v>88</v>
      </c>
      <c r="DA3" s="13" t="s">
        <v>89</v>
      </c>
      <c r="DB3" s="10" t="s">
        <v>90</v>
      </c>
      <c r="DC3" s="10" t="s">
        <v>91</v>
      </c>
      <c r="DD3" s="21" t="s">
        <v>92</v>
      </c>
      <c r="DE3" s="16" t="s">
        <v>93</v>
      </c>
      <c r="DF3" s="13" t="s">
        <v>94</v>
      </c>
      <c r="DG3" s="14" t="s">
        <v>110</v>
      </c>
      <c r="DH3" s="14" t="s">
        <v>111</v>
      </c>
      <c r="DI3" s="14" t="s">
        <v>112</v>
      </c>
      <c r="DJ3" s="14" t="s">
        <v>113</v>
      </c>
      <c r="DK3" s="14" t="s">
        <v>114</v>
      </c>
      <c r="DL3" s="14" t="s">
        <v>115</v>
      </c>
      <c r="DM3" s="25" t="s">
        <v>95</v>
      </c>
      <c r="DN3" s="26" t="s">
        <v>116</v>
      </c>
      <c r="DO3" s="26" t="s">
        <v>117</v>
      </c>
      <c r="DP3" s="25" t="s">
        <v>96</v>
      </c>
      <c r="DQ3" s="14" t="s">
        <v>312</v>
      </c>
      <c r="DR3" s="14" t="s">
        <v>313</v>
      </c>
      <c r="DS3" s="78" t="s">
        <v>314</v>
      </c>
      <c r="DT3" s="16" t="s">
        <v>119</v>
      </c>
      <c r="DU3" s="77" t="s">
        <v>310</v>
      </c>
      <c r="DV3" s="51"/>
      <c r="DW3" s="52"/>
      <c r="DX3" s="52"/>
      <c r="DY3" s="52"/>
      <c r="DZ3" s="53"/>
      <c r="EA3" s="53"/>
      <c r="EB3" s="54"/>
      <c r="EC3" s="55"/>
      <c r="ED3" s="83"/>
      <c r="EE3" s="55"/>
      <c r="EF3" s="54"/>
      <c r="EG3" s="56"/>
      <c r="EH3" s="52"/>
      <c r="EI3" s="57"/>
      <c r="EJ3" s="59"/>
      <c r="EK3" s="58"/>
      <c r="EL3" s="58"/>
      <c r="EM3" s="70"/>
      <c r="EN3" s="58"/>
      <c r="EO3" s="58"/>
      <c r="EP3" s="58"/>
      <c r="EQ3" s="58"/>
      <c r="ER3" s="58"/>
      <c r="ES3" s="58"/>
      <c r="ET3" s="71"/>
      <c r="EU3" s="58"/>
      <c r="EV3" s="58"/>
      <c r="EW3" s="58"/>
      <c r="EX3" s="58"/>
      <c r="EY3" s="58"/>
      <c r="EZ3" s="58"/>
      <c r="FA3" s="59"/>
      <c r="FB3" s="59"/>
      <c r="FC3" s="59"/>
      <c r="FD3" s="59"/>
      <c r="FE3" s="59"/>
      <c r="FF3" s="59"/>
      <c r="FG3" s="72"/>
      <c r="FH3" s="60"/>
      <c r="FI3" s="60"/>
      <c r="FJ3" s="60"/>
      <c r="FK3" s="61"/>
      <c r="FL3" s="62"/>
    </row>
    <row r="4" spans="1:168" s="27" customFormat="1" ht="43.5" customHeight="1">
      <c r="E4" s="27" t="e">
        <f>#REF!</f>
        <v>#REF!</v>
      </c>
      <c r="F4" s="27" t="e">
        <f>#REF!</f>
        <v>#REF!</v>
      </c>
      <c r="G4" s="27" t="e">
        <f>#REF!</f>
        <v>#REF!</v>
      </c>
      <c r="H4" s="27" t="e">
        <f>#REF!</f>
        <v>#REF!</v>
      </c>
      <c r="I4" s="27" t="e">
        <f>#REF!</f>
        <v>#REF!</v>
      </c>
      <c r="J4" s="27" t="e">
        <f>IF((#REF!)="○","Ⅰ．A1",IF((#REF!)="○","Ⅰ．A2",IF((#REF!)="○","Ⅰ．A3",IF((#REF!)="○","Ⅰ．B1",IF((#REF!)="○","Ⅰ．B2",IF((#REF!)="○","Ⅰ．B3",IF((#REF!)="○","Ⅱ．①",IF((#REF!)="○","Ⅱ．②",IF((#REF!)="○","Ⅱ．③",IF((#REF!)="○","Ⅲ．①",IF((#REF!)="○","Ⅲ．②",IF((#REF!)="○","Ⅲ．③",IF((#REF!)="○","Ⅲ．④",IF((#REF!)="○","Ⅲ．⑤",IF((#REF!)="○","Ⅲ．⑥",IF((#REF!)="○","Ⅲ．⑦",IF((#REF!)="○","Ⅲ．⑧",IF((#REF!)="○","Ⅲ．⑨",IF((#REF!)="○","Ⅳ．","-")))))))))))))))))))</f>
        <v>#REF!</v>
      </c>
      <c r="K4" s="27" t="e">
        <f>IF((#REF!)="○","Ⅲ．①",IF((#REF!)="○","Ⅲ．②",IF((#REF!)="○","Ⅲ．③",IF((#REF!)="○","Ⅲ．④",""))))</f>
        <v>#REF!</v>
      </c>
      <c r="L4" s="27" t="e">
        <f>IF((#REF!)="○","競争力・ｾﾞﾛｴﾐ（中小）",IF((#REF!)="○","競争力・ｾﾞﾛｴﾐ（中小ｾﾞﾛｴﾐ）",IF((#REF!)="○","競争力・ｾﾞﾛｴﾐ（中小賃上）",IF((#REF!)="○","競争力・ｾﾞﾛｴﾐ（小規模）",IF((#REF!)="○","競争力・ｾﾞﾛｴﾐ（小規模ｾﾞﾛｴﾐ）",IF((#REF!)="○","競争力・ｾﾞﾛｴﾐ（小規模賃上）",IF((#REF!)="○","ＤＸ推進（IoT・AI）",IF((#REF!)="○","ＤＸ推進（ロボット）",IF((#REF!)="○","ＤＸ推進（その他）",IF((#REF!)="○","イノベーション（防災・減災・災害）",IF((#REF!)="○","イノベーション（インフラメンテナンス）",IF((#REF!)="○","イノベーション（安心・安全の確保）",IF((#REF!)="○","イノベーション（スポーツ振興・障害者スポーツ）",IF((#REF!)="○","イノベーション（子育て・高齢者・障害者等）",IF((#REF!)="○","イノベーション（医療・健康）",IF((#REF!)="○","イノベーション（環境・エネルギー）",IF((#REF!)="○","イノベーション（国際的な観光・金融都市の実現）",IF((#REF!)="○","イノベーション（交通・物流・サプライチェーン）",IF((#REF!)="○","後継者チャレンジ","-")))))))))))))))))))</f>
        <v>#REF!</v>
      </c>
      <c r="M4" s="27" t="e">
        <f>IF((#REF!)="○","Ⅰ．A1 競争力・ｾﾞﾛｴﾐ（中小）",IF((#REF!)="○","Ⅰ．A2 競争力・ｾﾞﾛｴﾐ（中小ｾﾞﾛｴﾐ）",IF((#REF!)="○","Ⅰ．A3 競争力・ｾﾞﾛｴﾐ（中小賃上）",IF((#REF!)="○","Ⅰ．B1 競争力・ｾﾞﾛｴﾐ（小規模）",IF((#REF!)="○","Ⅰ．B2 競争力・ｾﾞﾛｴﾐ（小規模ｾﾞﾛｴﾐ）",IF((#REF!)="○","Ⅰ．B3 競争力・ｾﾞﾛｴﾐ（小規模賃上）",IF((#REF!)="○","Ⅱ．ＤＸ推進",IF((#REF!)="○","Ⅲ．イノベーション",IF((#REF!)="○","Ⅳ．後継者チャレンジ","-")))))))))</f>
        <v>#REF!</v>
      </c>
      <c r="N4" s="27" t="e">
        <f>IF((#REF!)="○","1/2以内",IF((#REF!)="○","3/4以内",IF((#REF!)="○","3/4以内",IF((#REF!)="○","2/3以内",IF((#REF!)="○","3/4以内",IF((#REF!)="○","3/4以内",IF((#REF!)="○","2/3以内",IF((#REF!)="○","2/3以内",IF((#REF!)="○","2/3以内","")))))))))</f>
        <v>#REF!</v>
      </c>
      <c r="O4" s="27" t="e">
        <f>#REF!</f>
        <v>#REF!</v>
      </c>
      <c r="P4" s="27" t="e">
        <f>#REF!</f>
        <v>#REF!</v>
      </c>
      <c r="Q4" s="28" t="e">
        <f>#REF!</f>
        <v>#REF!</v>
      </c>
      <c r="R4" s="28" t="e">
        <f>#REF!+#REF!</f>
        <v>#REF!</v>
      </c>
      <c r="S4" s="27" t="e">
        <f>#REF!</f>
        <v>#REF!</v>
      </c>
      <c r="T4" s="27" t="e">
        <f>#REF!</f>
        <v>#REF!</v>
      </c>
      <c r="U4" s="27" t="e">
        <f>#REF!</f>
        <v>#REF!</v>
      </c>
      <c r="V4" s="27" t="e">
        <f>#REF!</f>
        <v>#REF!</v>
      </c>
      <c r="W4" s="27" t="e">
        <f>#REF!</f>
        <v>#REF!</v>
      </c>
      <c r="X4" s="27" t="e">
        <f>#REF!</f>
        <v>#REF!</v>
      </c>
      <c r="Y4" s="27" t="e">
        <f>#REF!</f>
        <v>#REF!</v>
      </c>
      <c r="Z4" s="27" t="e">
        <f>IF(#REF!="",#REF!,#REF!)</f>
        <v>#REF!</v>
      </c>
      <c r="AA4" s="27" t="e">
        <f>IF(#REF!="",#REF!,#REF!)</f>
        <v>#REF!</v>
      </c>
      <c r="AB4" s="27" t="e">
        <f>IF(#REF!="",#REF!,#REF!)</f>
        <v>#REF!</v>
      </c>
      <c r="AC4" s="27" t="e">
        <f>#REF!</f>
        <v>#REF!</v>
      </c>
      <c r="AD4" s="27" t="e">
        <f>#REF!</f>
        <v>#REF!</v>
      </c>
      <c r="AE4" s="27" t="e">
        <f>#REF!</f>
        <v>#REF!</v>
      </c>
      <c r="AF4" s="27" t="e">
        <f>#REF!</f>
        <v>#REF!</v>
      </c>
      <c r="AG4" s="27" t="e">
        <f>#REF!</f>
        <v>#REF!</v>
      </c>
      <c r="AH4" s="48" t="e">
        <f>#REF!</f>
        <v>#REF!</v>
      </c>
      <c r="AI4" s="27" t="e">
        <f>#REF!</f>
        <v>#REF!</v>
      </c>
      <c r="AJ4" s="27" t="e">
        <f>#REF!</f>
        <v>#REF!</v>
      </c>
      <c r="AK4" s="27" t="e">
        <f>VLOOKUP(AH4,'入力規則(改変禁止)'!$A$44:$D$154,3,0)</f>
        <v>#REF!</v>
      </c>
      <c r="AL4" s="27" t="e">
        <f>VLOOKUP(AH4,'入力規則(改変禁止)'!$A$44:$D$154,4,0)</f>
        <v>#REF!</v>
      </c>
      <c r="AM4" s="27" t="e">
        <f>IF(OR(AE4&lt;=AK4,AJ4&lt;=AL4),"○","×")</f>
        <v>#REF!</v>
      </c>
      <c r="AN4" s="27" t="e">
        <f>#REF!</f>
        <v>#REF!</v>
      </c>
      <c r="AO4" s="27" t="e">
        <f>IF((#REF!)="○","都内",IF((#REF!)="○","都外",""))</f>
        <v>#REF!</v>
      </c>
      <c r="AP4" s="27" t="e">
        <f>CONCATENATE(#REF!,#REF!)</f>
        <v>#REF!</v>
      </c>
      <c r="AQ4" s="27" t="e">
        <f>#REF!&amp;""</f>
        <v>#REF!</v>
      </c>
      <c r="AR4" s="27" t="e">
        <f>IF((#REF!)="○","都内",IF((#REF!)="○","都外",""))</f>
        <v>#REF!</v>
      </c>
      <c r="AS4" s="27" t="e">
        <f>CONCATENATE(#REF!,#REF!)</f>
        <v>#REF!</v>
      </c>
      <c r="AT4" s="27" t="e">
        <f>IF(#REF!=0,"",#REF!)</f>
        <v>#REF!</v>
      </c>
      <c r="AU4" s="27" t="e">
        <f>IF((#REF!)="○","都内",IF((#REF!)="○","都外",""))</f>
        <v>#REF!</v>
      </c>
      <c r="AV4" s="27" t="e">
        <f>CONCATENATE(#REF!,#REF!)</f>
        <v>#REF!</v>
      </c>
      <c r="AW4" s="27" t="e">
        <f>IF(AND(#REF!="",#REF!=""),"無","加点有")</f>
        <v>#REF!</v>
      </c>
      <c r="AX4" s="27" t="e">
        <f>IF(#REF!="","無","加点有")</f>
        <v>#REF!</v>
      </c>
      <c r="AY4" s="27" t="e">
        <f>IF(#REF!="","無","加点有")</f>
        <v>#REF!</v>
      </c>
      <c r="AZ4" s="27" t="e">
        <f>IF(#REF!="","無","資料有")</f>
        <v>#REF!</v>
      </c>
      <c r="BA4" s="81" t="e">
        <f>#REF!</f>
        <v>#REF!</v>
      </c>
      <c r="BB4" s="81" t="e">
        <f>#REF!</f>
        <v>#REF!</v>
      </c>
      <c r="BC4" s="81" t="e">
        <f>#REF!</f>
        <v>#REF!</v>
      </c>
      <c r="BD4" s="82" t="e">
        <f>IF(OR(#REF!="○"),(#REF!="○"),(#REF!="○"))</f>
        <v>#REF!</v>
      </c>
      <c r="BE4" s="27" t="e">
        <f>#REF!</f>
        <v>#REF!</v>
      </c>
      <c r="BF4" s="27" t="e">
        <f>IF((#REF!)="該当",#REF!,#REF!)</f>
        <v>#REF!</v>
      </c>
      <c r="BG4" s="27" t="e">
        <f>IF((#REF!)="該当",#REF!,#REF!)</f>
        <v>#REF!</v>
      </c>
      <c r="BH4" s="27" t="e">
        <f>BF4+BG4</f>
        <v>#REF!</v>
      </c>
      <c r="BI4" s="27" t="e">
        <f>#REF!</f>
        <v>#REF!</v>
      </c>
      <c r="BJ4" s="27" t="e">
        <f>#REF!</f>
        <v>#REF!</v>
      </c>
      <c r="BK4" s="27" t="e">
        <f>IF((#REF!)="該当",#REF!,#REF!)</f>
        <v>#REF!</v>
      </c>
      <c r="BL4" s="27" t="e">
        <f>IF((#REF!)="該当",#REF!,#REF!)</f>
        <v>#REF!</v>
      </c>
      <c r="BM4" s="27" t="e">
        <f>#REF!</f>
        <v>#REF!</v>
      </c>
      <c r="BN4" s="27" t="e">
        <f>IF((#REF!)="該当",#REF!,#REF!)</f>
        <v>#REF!</v>
      </c>
      <c r="BO4" s="27" t="e">
        <f>IF((#REF!)="該当",#REF!,#REF!)</f>
        <v>#REF!</v>
      </c>
      <c r="BP4" s="27" t="e">
        <f>#REF!</f>
        <v>#REF!</v>
      </c>
      <c r="BQ4" s="27" t="e">
        <f>EXACT(O4,BM4)</f>
        <v>#REF!</v>
      </c>
      <c r="BR4" s="27" t="e">
        <f>EXACT(P4,BP4)</f>
        <v>#REF!</v>
      </c>
      <c r="BS4" s="27" t="e">
        <f>#REF!&amp;""</f>
        <v>#REF!</v>
      </c>
      <c r="BT4" s="27" t="e">
        <f>#REF!&amp;""</f>
        <v>#REF!</v>
      </c>
      <c r="BU4" s="28" t="e">
        <f>#REF!&amp;""</f>
        <v>#REF!</v>
      </c>
      <c r="BV4" s="27" t="e">
        <f>#REF!&amp;""</f>
        <v>#REF!</v>
      </c>
      <c r="BW4" s="28" t="e">
        <f>#REF!&amp;""</f>
        <v>#REF!</v>
      </c>
      <c r="BX4" s="27" t="e">
        <f>#REF!&amp;""</f>
        <v>#REF!</v>
      </c>
      <c r="BY4" s="27" t="e">
        <f>#REF!&amp;""</f>
        <v>#REF!</v>
      </c>
      <c r="BZ4" s="28" t="e">
        <f>#REF!&amp;""</f>
        <v>#REF!</v>
      </c>
      <c r="CA4" s="27" t="e">
        <f>#REF!&amp;""</f>
        <v>#REF!</v>
      </c>
      <c r="CB4" s="28" t="e">
        <f>#REF!&amp;""</f>
        <v>#REF!</v>
      </c>
      <c r="CC4" s="27" t="e">
        <f>#REF!&amp;""</f>
        <v>#REF!</v>
      </c>
      <c r="CD4" s="27" t="e">
        <f>#REF!&amp;""</f>
        <v>#REF!</v>
      </c>
      <c r="CE4" s="28" t="e">
        <f>#REF!&amp;""</f>
        <v>#REF!</v>
      </c>
      <c r="CF4" s="27" t="e">
        <f>#REF!&amp;""</f>
        <v>#REF!</v>
      </c>
      <c r="CG4" s="28" t="e">
        <f>#REF!&amp;""</f>
        <v>#REF!</v>
      </c>
      <c r="CH4" s="27" t="e">
        <f>#REF!&amp;""</f>
        <v>#REF!</v>
      </c>
      <c r="CI4" s="27" t="e">
        <f>#REF!&amp;""</f>
        <v>#REF!</v>
      </c>
      <c r="CJ4" s="28" t="e">
        <f>#REF!&amp;""</f>
        <v>#REF!</v>
      </c>
      <c r="CK4" s="27" t="e">
        <f>#REF!&amp;""</f>
        <v>#REF!</v>
      </c>
      <c r="CL4" s="28" t="e">
        <f>#REF!&amp;""</f>
        <v>#REF!</v>
      </c>
      <c r="CM4" s="27" t="e">
        <f>#REF!&amp;""</f>
        <v>#REF!</v>
      </c>
      <c r="CN4" s="27" t="e">
        <f>#REF!&amp;""</f>
        <v>#REF!</v>
      </c>
      <c r="CO4" s="28" t="e">
        <f>#REF!&amp;""</f>
        <v>#REF!</v>
      </c>
      <c r="CP4" s="27" t="e">
        <f>#REF!&amp;""</f>
        <v>#REF!</v>
      </c>
      <c r="CQ4" s="28" t="e">
        <f>#REF!&amp;""</f>
        <v>#REF!</v>
      </c>
      <c r="CR4" s="27" t="e">
        <f>#REF!&amp;""</f>
        <v>#REF!</v>
      </c>
      <c r="CS4" s="27" t="e">
        <f>#REF!&amp;""</f>
        <v>#REF!</v>
      </c>
      <c r="CT4" s="28" t="e">
        <f>#REF!&amp;""</f>
        <v>#REF!</v>
      </c>
      <c r="CU4" s="27" t="e">
        <f>#REF!&amp;""</f>
        <v>#REF!</v>
      </c>
      <c r="CV4" s="28" t="e">
        <f>#REF!&amp;""</f>
        <v>#REF!</v>
      </c>
      <c r="CW4" s="27" t="e">
        <f>#REF!&amp;""</f>
        <v>#REF!</v>
      </c>
      <c r="CX4" s="27" t="e">
        <f>#REF!&amp;""</f>
        <v>#REF!</v>
      </c>
      <c r="CY4" s="28" t="e">
        <f>#REF!&amp;""</f>
        <v>#REF!</v>
      </c>
      <c r="CZ4" s="27" t="e">
        <f>#REF!&amp;""</f>
        <v>#REF!</v>
      </c>
      <c r="DA4" s="28" t="e">
        <f>#REF!&amp;""</f>
        <v>#REF!</v>
      </c>
      <c r="DB4" s="27" t="e">
        <f>#REF!&amp;""</f>
        <v>#REF!</v>
      </c>
      <c r="DC4" s="27" t="e">
        <f>#REF!&amp;""</f>
        <v>#REF!</v>
      </c>
      <c r="DD4" s="28" t="e">
        <f>#REF!&amp;""</f>
        <v>#REF!</v>
      </c>
      <c r="DE4" s="27" t="e">
        <f>#REF!&amp;""</f>
        <v>#REF!</v>
      </c>
      <c r="DF4" s="28" t="e">
        <f>#REF!&amp;""</f>
        <v>#REF!</v>
      </c>
      <c r="DG4" s="27" t="e">
        <f>(#REF!)+(#REF!)</f>
        <v>#REF!</v>
      </c>
      <c r="DH4" s="27" t="e">
        <f>(#REF!)</f>
        <v>#REF!</v>
      </c>
      <c r="DI4" s="27" t="e">
        <f>(#REF!)</f>
        <v>#REF!</v>
      </c>
      <c r="DJ4" s="28" t="e">
        <f>(#REF!)</f>
        <v>#REF!</v>
      </c>
      <c r="DK4" s="28" t="e">
        <f>(#REF!)</f>
        <v>#REF!</v>
      </c>
      <c r="DL4" s="28" t="e">
        <f>(#REF!)</f>
        <v>#REF!</v>
      </c>
      <c r="DM4" s="28" t="e">
        <f>BW4+CB4+CG4+CL4+CQ4+CV4+DA4+DF4</f>
        <v>#REF!</v>
      </c>
      <c r="DN4" s="47" t="e">
        <f ca="1">IF(INDIRECT("機械設備計画!B14")="合計","No","Yes")</f>
        <v>#REF!</v>
      </c>
      <c r="DO4" s="49" t="e">
        <f ca="1">IF(DN4="Yes",SUM(#REF!)-O4,0)</f>
        <v>#REF!</v>
      </c>
      <c r="DP4" s="28" t="e">
        <f>DJ4+DK4+DL4</f>
        <v>#REF!</v>
      </c>
      <c r="DQ4" s="27" t="e">
        <f>#REF!</f>
        <v>#REF!</v>
      </c>
      <c r="DR4" s="27" t="e">
        <f>#REF!</f>
        <v>#REF!</v>
      </c>
      <c r="DS4" s="79"/>
      <c r="DT4" s="27" t="e">
        <f>#REF!</f>
        <v>#REF!</v>
      </c>
      <c r="DU4" s="63" t="e">
        <f>#REF!&amp;""</f>
        <v>#REF!</v>
      </c>
      <c r="DV4" s="3"/>
      <c r="DW4" s="64"/>
      <c r="DX4" s="64"/>
      <c r="DY4" s="64"/>
      <c r="DZ4" s="65"/>
      <c r="EA4" s="66"/>
      <c r="EB4" s="67">
        <f>DZ4+EA4</f>
        <v>0</v>
      </c>
      <c r="EC4" s="67" t="e">
        <f>IF(OR(AW4="加点有",AX4="加点有",AY4="加点有"),5,"0")</f>
        <v>#REF!</v>
      </c>
      <c r="ED4" s="67">
        <v>0</v>
      </c>
      <c r="EE4" s="67" t="e">
        <f>IF(AY4="加点有",1,"0")</f>
        <v>#REF!</v>
      </c>
      <c r="EF4" s="67" t="e">
        <f>EB4+EC4+ED4+EE4</f>
        <v>#REF!</v>
      </c>
      <c r="EG4" s="64" t="e">
        <f>IF(EI4="辞退","-",IF(EF4&gt;=50,"○",IF(EF4="","","×")))</f>
        <v>#REF!</v>
      </c>
      <c r="EH4" s="64"/>
      <c r="EI4" s="64"/>
      <c r="EJ4" s="64"/>
      <c r="EK4" s="68"/>
      <c r="EL4" s="68"/>
      <c r="EM4" s="68"/>
      <c r="EN4" s="68"/>
      <c r="EO4" s="68"/>
      <c r="EP4" s="68"/>
      <c r="EQ4" s="68"/>
      <c r="ER4" s="68"/>
      <c r="ES4" s="68">
        <f>SUM(EN4:ER4)</f>
        <v>0</v>
      </c>
      <c r="ET4" s="68"/>
      <c r="EU4" s="68"/>
      <c r="EV4" s="68"/>
      <c r="EW4" s="68"/>
      <c r="EX4" s="68"/>
      <c r="EY4" s="68"/>
      <c r="EZ4" s="68">
        <f>SUM(EU4:EY4)</f>
        <v>0</v>
      </c>
      <c r="FA4" s="64" t="str">
        <f>IF(OR(EM9="不適",ET9="不適"),"不適","適")</f>
        <v>適</v>
      </c>
      <c r="FB4" s="68">
        <f t="shared" ref="FB4:FG4" si="0">EN4+EU4</f>
        <v>0</v>
      </c>
      <c r="FC4" s="68">
        <f t="shared" si="0"/>
        <v>0</v>
      </c>
      <c r="FD4" s="68">
        <f t="shared" si="0"/>
        <v>0</v>
      </c>
      <c r="FE4" s="68">
        <f t="shared" si="0"/>
        <v>0</v>
      </c>
      <c r="FF4" s="68">
        <f t="shared" si="0"/>
        <v>0</v>
      </c>
      <c r="FG4" s="68">
        <f t="shared" si="0"/>
        <v>0</v>
      </c>
      <c r="FH4" s="68">
        <f>EM4</f>
        <v>0</v>
      </c>
      <c r="FI4" s="68">
        <f>ET4</f>
        <v>0</v>
      </c>
      <c r="FJ4" s="68" t="str">
        <f>IF(OR(EM4="不適",ET4="不適"),"不適","適")</f>
        <v>適</v>
      </c>
      <c r="FK4" s="68">
        <f>RANK(FG4,FG4:FG1000)</f>
        <v>1</v>
      </c>
      <c r="FL4" s="69"/>
    </row>
    <row r="5" spans="1:168">
      <c r="R5" s="45"/>
      <c r="AK5" s="27"/>
      <c r="DO5" s="46"/>
    </row>
  </sheetData>
  <phoneticPr fontId="1"/>
  <dataValidations count="3">
    <dataValidation allowBlank="1" showInputMessage="1" showErrorMessage="1" errorTitle="交付申請額" error="100万以上1億以下" sqref="P3 FL3 DQ3:DR3" xr:uid="{00000000-0002-0000-0400-000000000000}"/>
    <dataValidation allowBlank="1" showInputMessage="1" showErrorMessage="1" promptTitle="フリガナ" prompt="株式会社、有限会社等はフリガナからのぞいてください" sqref="F3" xr:uid="{00000000-0002-0000-0400-000001000000}"/>
    <dataValidation type="whole" allowBlank="1" showInputMessage="1" showErrorMessage="1" errorTitle="交付申請額" error="100万以上1億以下" sqref="FL4" xr:uid="{00000000-0002-0000-0400-000002000000}">
      <formula1>1000000</formula1>
      <formula2>100000000</formula2>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theme="1" tint="4.9989318521683403E-2"/>
  </sheetPr>
  <dimension ref="A1:G154"/>
  <sheetViews>
    <sheetView topLeftCell="A18" workbookViewId="0">
      <selection activeCell="B29" sqref="B29"/>
    </sheetView>
  </sheetViews>
  <sheetFormatPr defaultRowHeight="18"/>
  <cols>
    <col min="1" max="1" width="18.5" style="40" customWidth="1"/>
    <col min="2" max="2" width="45.5" customWidth="1"/>
    <col min="3" max="4" width="12.75" customWidth="1"/>
    <col min="5" max="5" width="23.25" customWidth="1"/>
    <col min="6" max="6" width="37.5" customWidth="1"/>
  </cols>
  <sheetData>
    <row r="1" spans="1:7" s="5" customFormat="1" ht="19">
      <c r="A1" s="37" t="s">
        <v>315</v>
      </c>
    </row>
    <row r="2" spans="1:7" ht="36">
      <c r="A2" s="38" t="s">
        <v>120</v>
      </c>
      <c r="B2" s="29" t="s">
        <v>121</v>
      </c>
      <c r="C2" s="73" t="s">
        <v>292</v>
      </c>
      <c r="E2" s="74"/>
      <c r="F2" s="74"/>
      <c r="G2" s="74"/>
    </row>
    <row r="3" spans="1:7">
      <c r="A3" s="39" t="s">
        <v>293</v>
      </c>
      <c r="B3" s="30" t="s">
        <v>297</v>
      </c>
      <c r="D3" t="s">
        <v>305</v>
      </c>
      <c r="F3" t="s">
        <v>305</v>
      </c>
    </row>
    <row r="4" spans="1:7">
      <c r="A4" s="39" t="s">
        <v>294</v>
      </c>
      <c r="B4" s="30" t="s">
        <v>298</v>
      </c>
      <c r="D4" t="s">
        <v>306</v>
      </c>
      <c r="F4" t="s">
        <v>306</v>
      </c>
    </row>
    <row r="5" spans="1:7">
      <c r="A5" s="39" t="s">
        <v>317</v>
      </c>
      <c r="B5" s="30" t="s">
        <v>319</v>
      </c>
      <c r="D5" t="s">
        <v>322</v>
      </c>
      <c r="F5" t="s">
        <v>322</v>
      </c>
    </row>
    <row r="6" spans="1:7">
      <c r="A6" s="39" t="s">
        <v>295</v>
      </c>
      <c r="B6" s="30" t="s">
        <v>299</v>
      </c>
      <c r="D6" t="s">
        <v>307</v>
      </c>
      <c r="F6" t="s">
        <v>307</v>
      </c>
    </row>
    <row r="7" spans="1:7">
      <c r="A7" s="39" t="s">
        <v>296</v>
      </c>
      <c r="B7" s="30" t="s">
        <v>300</v>
      </c>
      <c r="D7" t="s">
        <v>308</v>
      </c>
      <c r="F7" t="s">
        <v>308</v>
      </c>
    </row>
    <row r="8" spans="1:7">
      <c r="A8" s="39" t="s">
        <v>318</v>
      </c>
      <c r="B8" s="30" t="s">
        <v>320</v>
      </c>
      <c r="D8" t="s">
        <v>321</v>
      </c>
      <c r="F8" t="s">
        <v>321</v>
      </c>
    </row>
    <row r="9" spans="1:7">
      <c r="A9" s="39" t="s">
        <v>122</v>
      </c>
      <c r="B9" s="30" t="s">
        <v>123</v>
      </c>
      <c r="D9" t="s">
        <v>124</v>
      </c>
      <c r="F9" t="s">
        <v>123</v>
      </c>
    </row>
    <row r="10" spans="1:7">
      <c r="A10" s="39" t="s">
        <v>125</v>
      </c>
      <c r="B10" s="30" t="s">
        <v>126</v>
      </c>
      <c r="D10" t="s">
        <v>127</v>
      </c>
      <c r="F10" t="s">
        <v>126</v>
      </c>
    </row>
    <row r="11" spans="1:7">
      <c r="A11" s="39" t="s">
        <v>128</v>
      </c>
      <c r="B11" s="30" t="s">
        <v>129</v>
      </c>
      <c r="D11" t="s">
        <v>130</v>
      </c>
      <c r="F11" t="s">
        <v>129</v>
      </c>
    </row>
    <row r="12" spans="1:7">
      <c r="A12" s="39" t="s">
        <v>131</v>
      </c>
      <c r="B12" s="30" t="s">
        <v>132</v>
      </c>
      <c r="D12" t="s">
        <v>133</v>
      </c>
      <c r="F12" t="s">
        <v>132</v>
      </c>
    </row>
    <row r="13" spans="1:7">
      <c r="A13" s="39" t="s">
        <v>134</v>
      </c>
      <c r="B13" s="30" t="s">
        <v>135</v>
      </c>
      <c r="D13" t="s">
        <v>136</v>
      </c>
      <c r="F13" t="s">
        <v>135</v>
      </c>
    </row>
    <row r="14" spans="1:7">
      <c r="A14" s="39" t="s">
        <v>137</v>
      </c>
      <c r="B14" s="30" t="s">
        <v>138</v>
      </c>
      <c r="D14" t="s">
        <v>139</v>
      </c>
      <c r="F14" t="s">
        <v>138</v>
      </c>
    </row>
    <row r="15" spans="1:7">
      <c r="A15" s="39" t="s">
        <v>140</v>
      </c>
      <c r="B15" s="30" t="s">
        <v>141</v>
      </c>
      <c r="D15" t="s">
        <v>142</v>
      </c>
      <c r="F15" t="s">
        <v>141</v>
      </c>
    </row>
    <row r="16" spans="1:7">
      <c r="A16" s="39" t="s">
        <v>143</v>
      </c>
      <c r="B16" s="30" t="s">
        <v>144</v>
      </c>
      <c r="D16" t="s">
        <v>145</v>
      </c>
      <c r="F16" t="s">
        <v>144</v>
      </c>
    </row>
    <row r="17" spans="1:6">
      <c r="A17" s="39" t="s">
        <v>146</v>
      </c>
      <c r="B17" s="30" t="s">
        <v>147</v>
      </c>
      <c r="D17" t="s">
        <v>148</v>
      </c>
      <c r="F17" t="s">
        <v>147</v>
      </c>
    </row>
    <row r="18" spans="1:6">
      <c r="A18" s="39" t="s">
        <v>149</v>
      </c>
      <c r="B18" s="30" t="s">
        <v>150</v>
      </c>
      <c r="D18" t="s">
        <v>151</v>
      </c>
      <c r="F18" t="s">
        <v>150</v>
      </c>
    </row>
    <row r="19" spans="1:6">
      <c r="A19" s="39" t="s">
        <v>152</v>
      </c>
      <c r="B19" s="30" t="s">
        <v>153</v>
      </c>
      <c r="D19" t="s">
        <v>154</v>
      </c>
      <c r="F19" t="s">
        <v>153</v>
      </c>
    </row>
    <row r="20" spans="1:6">
      <c r="A20" s="39" t="s">
        <v>155</v>
      </c>
      <c r="B20" s="30" t="s">
        <v>156</v>
      </c>
      <c r="D20" t="s">
        <v>157</v>
      </c>
      <c r="F20" t="s">
        <v>156</v>
      </c>
    </row>
    <row r="21" spans="1:6">
      <c r="A21" s="39" t="s">
        <v>158</v>
      </c>
      <c r="B21" s="30" t="s">
        <v>0</v>
      </c>
    </row>
    <row r="22" spans="1:6" ht="27.65" customHeight="1"/>
    <row r="23" spans="1:6" ht="36">
      <c r="A23" s="38" t="s">
        <v>120</v>
      </c>
      <c r="B23" s="29" t="s">
        <v>159</v>
      </c>
    </row>
    <row r="24" spans="1:6">
      <c r="A24" s="39" t="s">
        <v>131</v>
      </c>
      <c r="B24" s="30" t="s">
        <v>160</v>
      </c>
      <c r="D24" t="s">
        <v>133</v>
      </c>
      <c r="F24" t="s">
        <v>160</v>
      </c>
    </row>
    <row r="25" spans="1:6">
      <c r="A25" s="39" t="s">
        <v>134</v>
      </c>
      <c r="B25" s="30" t="s">
        <v>161</v>
      </c>
      <c r="D25" t="s">
        <v>162</v>
      </c>
      <c r="F25" t="s">
        <v>161</v>
      </c>
    </row>
    <row r="26" spans="1:6">
      <c r="A26" s="39" t="s">
        <v>137</v>
      </c>
      <c r="B26" s="30" t="s">
        <v>163</v>
      </c>
      <c r="D26" t="s">
        <v>164</v>
      </c>
      <c r="F26" t="s">
        <v>163</v>
      </c>
    </row>
    <row r="27" spans="1:6">
      <c r="A27" s="39" t="s">
        <v>140</v>
      </c>
      <c r="B27" s="30" t="s">
        <v>165</v>
      </c>
      <c r="D27" t="s">
        <v>166</v>
      </c>
      <c r="F27" t="s">
        <v>165</v>
      </c>
    </row>
    <row r="28" spans="1:6" ht="22.15" customHeight="1"/>
    <row r="29" spans="1:6">
      <c r="A29" s="41" t="s">
        <v>18</v>
      </c>
      <c r="B29" s="31" t="s">
        <v>167</v>
      </c>
    </row>
    <row r="30" spans="1:6">
      <c r="A30" s="39" t="s">
        <v>301</v>
      </c>
      <c r="B30" s="30" t="s">
        <v>168</v>
      </c>
    </row>
    <row r="31" spans="1:6">
      <c r="A31" s="39" t="s">
        <v>302</v>
      </c>
      <c r="B31" s="30" t="s">
        <v>316</v>
      </c>
    </row>
    <row r="32" spans="1:6">
      <c r="A32" s="39" t="s">
        <v>324</v>
      </c>
      <c r="B32" s="30" t="s">
        <v>323</v>
      </c>
    </row>
    <row r="33" spans="1:5">
      <c r="A33" s="39" t="s">
        <v>303</v>
      </c>
      <c r="B33" s="30" t="s">
        <v>169</v>
      </c>
    </row>
    <row r="34" spans="1:5">
      <c r="A34" s="39" t="s">
        <v>304</v>
      </c>
      <c r="B34" s="30" t="s">
        <v>316</v>
      </c>
    </row>
    <row r="35" spans="1:5">
      <c r="A35" s="39" t="s">
        <v>325</v>
      </c>
      <c r="B35" s="30" t="s">
        <v>323</v>
      </c>
    </row>
    <row r="36" spans="1:5">
      <c r="A36" s="39" t="s">
        <v>170</v>
      </c>
      <c r="B36" s="30" t="s">
        <v>169</v>
      </c>
    </row>
    <row r="37" spans="1:5">
      <c r="A37" s="39" t="s">
        <v>171</v>
      </c>
      <c r="B37" s="30" t="s">
        <v>169</v>
      </c>
    </row>
    <row r="38" spans="1:5">
      <c r="A38" s="39" t="s">
        <v>172</v>
      </c>
      <c r="B38" s="30" t="s">
        <v>169</v>
      </c>
    </row>
    <row r="43" spans="1:5" ht="43.15" customHeight="1">
      <c r="A43" s="42" t="s">
        <v>173</v>
      </c>
      <c r="B43" s="32" t="s">
        <v>174</v>
      </c>
      <c r="C43" s="33" t="s">
        <v>175</v>
      </c>
      <c r="D43" s="33" t="s">
        <v>176</v>
      </c>
      <c r="E43" s="33" t="s">
        <v>177</v>
      </c>
    </row>
    <row r="44" spans="1:5">
      <c r="A44" s="44" t="s">
        <v>280</v>
      </c>
      <c r="B44" s="34" t="s">
        <v>178</v>
      </c>
      <c r="C44" s="30">
        <v>300000</v>
      </c>
      <c r="D44" s="30">
        <v>300</v>
      </c>
      <c r="E44" s="30">
        <v>20</v>
      </c>
    </row>
    <row r="45" spans="1:5">
      <c r="A45" s="44" t="s">
        <v>281</v>
      </c>
      <c r="B45" s="34" t="s">
        <v>179</v>
      </c>
      <c r="C45" s="30">
        <v>300000</v>
      </c>
      <c r="D45" s="30">
        <v>300</v>
      </c>
      <c r="E45" s="30">
        <v>20</v>
      </c>
    </row>
    <row r="46" spans="1:5">
      <c r="A46" s="44" t="s">
        <v>282</v>
      </c>
      <c r="B46" s="34" t="s">
        <v>180</v>
      </c>
      <c r="C46" s="30">
        <v>300000</v>
      </c>
      <c r="D46" s="30">
        <v>300</v>
      </c>
      <c r="E46" s="30">
        <v>20</v>
      </c>
    </row>
    <row r="47" spans="1:5">
      <c r="A47" s="44" t="s">
        <v>283</v>
      </c>
      <c r="B47" s="34" t="s">
        <v>181</v>
      </c>
      <c r="C47" s="30">
        <v>300000</v>
      </c>
      <c r="D47" s="30">
        <v>300</v>
      </c>
      <c r="E47" s="30">
        <v>20</v>
      </c>
    </row>
    <row r="48" spans="1:5">
      <c r="A48" s="44" t="s">
        <v>284</v>
      </c>
      <c r="B48" s="34" t="s">
        <v>182</v>
      </c>
      <c r="C48" s="30">
        <v>300000</v>
      </c>
      <c r="D48" s="30">
        <v>300</v>
      </c>
      <c r="E48" s="30">
        <v>20</v>
      </c>
    </row>
    <row r="49" spans="1:5">
      <c r="A49" s="44" t="s">
        <v>285</v>
      </c>
      <c r="B49" s="34" t="s">
        <v>183</v>
      </c>
      <c r="C49" s="30">
        <v>300000</v>
      </c>
      <c r="D49" s="30">
        <v>300</v>
      </c>
      <c r="E49" s="30">
        <v>20</v>
      </c>
    </row>
    <row r="50" spans="1:5">
      <c r="A50" s="44" t="s">
        <v>286</v>
      </c>
      <c r="B50" s="34" t="s">
        <v>184</v>
      </c>
      <c r="C50" s="30">
        <v>300000</v>
      </c>
      <c r="D50" s="30">
        <v>300</v>
      </c>
      <c r="E50" s="30">
        <v>20</v>
      </c>
    </row>
    <row r="51" spans="1:5">
      <c r="A51" s="44" t="s">
        <v>287</v>
      </c>
      <c r="B51" s="34" t="s">
        <v>185</v>
      </c>
      <c r="C51" s="30">
        <v>300000</v>
      </c>
      <c r="D51" s="30">
        <v>300</v>
      </c>
      <c r="E51" s="30">
        <v>20</v>
      </c>
    </row>
    <row r="52" spans="1:5">
      <c r="A52" s="44" t="s">
        <v>288</v>
      </c>
      <c r="B52" s="34" t="s">
        <v>186</v>
      </c>
      <c r="C52" s="30">
        <v>300000</v>
      </c>
      <c r="D52" s="30">
        <v>300</v>
      </c>
      <c r="E52" s="30">
        <v>20</v>
      </c>
    </row>
    <row r="53" spans="1:5">
      <c r="A53" s="43">
        <v>10</v>
      </c>
      <c r="B53" s="34" t="s">
        <v>187</v>
      </c>
      <c r="C53" s="30">
        <v>300000</v>
      </c>
      <c r="D53" s="30">
        <v>300</v>
      </c>
      <c r="E53" s="30">
        <v>20</v>
      </c>
    </row>
    <row r="54" spans="1:5">
      <c r="A54" s="43">
        <v>11</v>
      </c>
      <c r="B54" s="34" t="s">
        <v>188</v>
      </c>
      <c r="C54" s="30">
        <v>300000</v>
      </c>
      <c r="D54" s="30">
        <v>300</v>
      </c>
      <c r="E54" s="30">
        <v>20</v>
      </c>
    </row>
    <row r="55" spans="1:5">
      <c r="A55" s="43">
        <v>12</v>
      </c>
      <c r="B55" s="34" t="s">
        <v>189</v>
      </c>
      <c r="C55" s="30">
        <v>300000</v>
      </c>
      <c r="D55" s="30">
        <v>300</v>
      </c>
      <c r="E55" s="30">
        <v>20</v>
      </c>
    </row>
    <row r="56" spans="1:5">
      <c r="A56" s="43">
        <v>13</v>
      </c>
      <c r="B56" s="34" t="s">
        <v>190</v>
      </c>
      <c r="C56" s="30">
        <v>300000</v>
      </c>
      <c r="D56" s="30">
        <v>300</v>
      </c>
      <c r="E56" s="30">
        <v>20</v>
      </c>
    </row>
    <row r="57" spans="1:5">
      <c r="A57" s="43">
        <v>14</v>
      </c>
      <c r="B57" s="34" t="s">
        <v>191</v>
      </c>
      <c r="C57" s="30">
        <v>300000</v>
      </c>
      <c r="D57" s="30">
        <v>300</v>
      </c>
      <c r="E57" s="30">
        <v>20</v>
      </c>
    </row>
    <row r="58" spans="1:5">
      <c r="A58" s="43">
        <v>15</v>
      </c>
      <c r="B58" s="34" t="s">
        <v>192</v>
      </c>
      <c r="C58" s="30">
        <v>300000</v>
      </c>
      <c r="D58" s="30">
        <v>300</v>
      </c>
      <c r="E58" s="30">
        <v>20</v>
      </c>
    </row>
    <row r="59" spans="1:5">
      <c r="A59" s="43">
        <v>16</v>
      </c>
      <c r="B59" s="34" t="s">
        <v>193</v>
      </c>
      <c r="C59" s="30">
        <v>300000</v>
      </c>
      <c r="D59" s="30">
        <v>300</v>
      </c>
      <c r="E59" s="30">
        <v>20</v>
      </c>
    </row>
    <row r="60" spans="1:5">
      <c r="A60" s="43">
        <v>17</v>
      </c>
      <c r="B60" s="34" t="s">
        <v>194</v>
      </c>
      <c r="C60" s="30">
        <v>300000</v>
      </c>
      <c r="D60" s="30">
        <v>300</v>
      </c>
      <c r="E60" s="30">
        <v>20</v>
      </c>
    </row>
    <row r="61" spans="1:5">
      <c r="A61" s="43">
        <v>18</v>
      </c>
      <c r="B61" s="34" t="s">
        <v>195</v>
      </c>
      <c r="C61" s="30">
        <v>300000</v>
      </c>
      <c r="D61" s="30">
        <v>300</v>
      </c>
      <c r="E61" s="30">
        <v>20</v>
      </c>
    </row>
    <row r="62" spans="1:5">
      <c r="A62" s="43">
        <v>19</v>
      </c>
      <c r="B62" s="34" t="s">
        <v>196</v>
      </c>
      <c r="C62" s="30">
        <v>300000</v>
      </c>
      <c r="D62" s="30">
        <v>300</v>
      </c>
      <c r="E62" s="30">
        <v>20</v>
      </c>
    </row>
    <row r="63" spans="1:5">
      <c r="A63" s="43">
        <v>20</v>
      </c>
      <c r="B63" s="34" t="s">
        <v>197</v>
      </c>
      <c r="C63" s="30">
        <v>300000</v>
      </c>
      <c r="D63" s="30">
        <v>300</v>
      </c>
      <c r="E63" s="30">
        <v>20</v>
      </c>
    </row>
    <row r="64" spans="1:5">
      <c r="A64" s="43">
        <v>21</v>
      </c>
      <c r="B64" s="34" t="s">
        <v>198</v>
      </c>
      <c r="C64" s="30">
        <v>300000</v>
      </c>
      <c r="D64" s="30">
        <v>300</v>
      </c>
      <c r="E64" s="30">
        <v>20</v>
      </c>
    </row>
    <row r="65" spans="1:5">
      <c r="A65" s="43">
        <v>22</v>
      </c>
      <c r="B65" s="34" t="s">
        <v>199</v>
      </c>
      <c r="C65" s="30">
        <v>300000</v>
      </c>
      <c r="D65" s="30">
        <v>300</v>
      </c>
      <c r="E65" s="30">
        <v>20</v>
      </c>
    </row>
    <row r="66" spans="1:5">
      <c r="A66" s="43">
        <v>23</v>
      </c>
      <c r="B66" s="34" t="s">
        <v>200</v>
      </c>
      <c r="C66" s="30">
        <v>300000</v>
      </c>
      <c r="D66" s="30">
        <v>300</v>
      </c>
      <c r="E66" s="30">
        <v>20</v>
      </c>
    </row>
    <row r="67" spans="1:5">
      <c r="A67" s="43">
        <v>24</v>
      </c>
      <c r="B67" s="34" t="s">
        <v>201</v>
      </c>
      <c r="C67" s="30">
        <v>300000</v>
      </c>
      <c r="D67" s="30">
        <v>300</v>
      </c>
      <c r="E67" s="30">
        <v>20</v>
      </c>
    </row>
    <row r="68" spans="1:5">
      <c r="A68" s="43">
        <v>25</v>
      </c>
      <c r="B68" s="34" t="s">
        <v>202</v>
      </c>
      <c r="C68" s="30">
        <v>300000</v>
      </c>
      <c r="D68" s="30">
        <v>300</v>
      </c>
      <c r="E68" s="30">
        <v>20</v>
      </c>
    </row>
    <row r="69" spans="1:5">
      <c r="A69" s="43">
        <v>26</v>
      </c>
      <c r="B69" s="34" t="s">
        <v>203</v>
      </c>
      <c r="C69" s="30">
        <v>300000</v>
      </c>
      <c r="D69" s="30">
        <v>300</v>
      </c>
      <c r="E69" s="30">
        <v>20</v>
      </c>
    </row>
    <row r="70" spans="1:5">
      <c r="A70" s="43">
        <v>27</v>
      </c>
      <c r="B70" s="34" t="s">
        <v>204</v>
      </c>
      <c r="C70" s="30">
        <v>300000</v>
      </c>
      <c r="D70" s="30">
        <v>300</v>
      </c>
      <c r="E70" s="30">
        <v>20</v>
      </c>
    </row>
    <row r="71" spans="1:5">
      <c r="A71" s="43">
        <v>28</v>
      </c>
      <c r="B71" s="34" t="s">
        <v>205</v>
      </c>
      <c r="C71" s="30">
        <v>300000</v>
      </c>
      <c r="D71" s="30">
        <v>300</v>
      </c>
      <c r="E71" s="30">
        <v>20</v>
      </c>
    </row>
    <row r="72" spans="1:5">
      <c r="A72" s="43">
        <v>29</v>
      </c>
      <c r="B72" s="34" t="s">
        <v>206</v>
      </c>
      <c r="C72" s="30">
        <v>300000</v>
      </c>
      <c r="D72" s="30">
        <v>300</v>
      </c>
      <c r="E72" s="30">
        <v>20</v>
      </c>
    </row>
    <row r="73" spans="1:5">
      <c r="A73" s="43">
        <v>30</v>
      </c>
      <c r="B73" s="34" t="s">
        <v>207</v>
      </c>
      <c r="C73" s="30">
        <v>300000</v>
      </c>
      <c r="D73" s="30">
        <v>300</v>
      </c>
      <c r="E73" s="30">
        <v>20</v>
      </c>
    </row>
    <row r="74" spans="1:5">
      <c r="A74" s="43">
        <v>31</v>
      </c>
      <c r="B74" s="34" t="s">
        <v>208</v>
      </c>
      <c r="C74" s="30">
        <v>300000</v>
      </c>
      <c r="D74" s="30">
        <v>300</v>
      </c>
      <c r="E74" s="30">
        <v>20</v>
      </c>
    </row>
    <row r="75" spans="1:5">
      <c r="A75" s="43">
        <v>32</v>
      </c>
      <c r="B75" s="34" t="s">
        <v>209</v>
      </c>
      <c r="C75" s="30">
        <v>300000</v>
      </c>
      <c r="D75" s="30">
        <v>300</v>
      </c>
      <c r="E75" s="30">
        <v>20</v>
      </c>
    </row>
    <row r="76" spans="1:5">
      <c r="A76" s="43">
        <v>33</v>
      </c>
      <c r="B76" s="34" t="s">
        <v>210</v>
      </c>
      <c r="C76" s="30">
        <v>300000</v>
      </c>
      <c r="D76" s="30">
        <v>300</v>
      </c>
      <c r="E76" s="30">
        <v>20</v>
      </c>
    </row>
    <row r="77" spans="1:5">
      <c r="A77" s="43">
        <v>34</v>
      </c>
      <c r="B77" s="34" t="s">
        <v>211</v>
      </c>
      <c r="C77" s="30">
        <v>300000</v>
      </c>
      <c r="D77" s="30">
        <v>300</v>
      </c>
      <c r="E77" s="30">
        <v>20</v>
      </c>
    </row>
    <row r="78" spans="1:5">
      <c r="A78" s="43">
        <v>35</v>
      </c>
      <c r="B78" s="34" t="s">
        <v>212</v>
      </c>
      <c r="C78" s="30">
        <v>300000</v>
      </c>
      <c r="D78" s="30">
        <v>300</v>
      </c>
      <c r="E78" s="30">
        <v>20</v>
      </c>
    </row>
    <row r="79" spans="1:5">
      <c r="A79" s="43">
        <v>36</v>
      </c>
      <c r="B79" s="34" t="s">
        <v>213</v>
      </c>
      <c r="C79" s="30">
        <v>300000</v>
      </c>
      <c r="D79" s="30">
        <v>300</v>
      </c>
      <c r="E79" s="30">
        <v>20</v>
      </c>
    </row>
    <row r="80" spans="1:5">
      <c r="A80" s="43">
        <v>37</v>
      </c>
      <c r="B80" s="34" t="s">
        <v>214</v>
      </c>
      <c r="C80" s="30">
        <v>300000</v>
      </c>
      <c r="D80" s="30">
        <v>300</v>
      </c>
      <c r="E80" s="30">
        <v>20</v>
      </c>
    </row>
    <row r="81" spans="1:5">
      <c r="A81" s="43">
        <v>38</v>
      </c>
      <c r="B81" s="34" t="s">
        <v>215</v>
      </c>
      <c r="C81" s="30">
        <v>50000</v>
      </c>
      <c r="D81" s="30">
        <v>100</v>
      </c>
      <c r="E81" s="30">
        <v>5</v>
      </c>
    </row>
    <row r="82" spans="1:5">
      <c r="A82" s="43">
        <v>39</v>
      </c>
      <c r="B82" s="34" t="s">
        <v>216</v>
      </c>
      <c r="C82" s="30">
        <v>300000</v>
      </c>
      <c r="D82" s="30">
        <v>300</v>
      </c>
      <c r="E82" s="30">
        <v>20</v>
      </c>
    </row>
    <row r="83" spans="1:5">
      <c r="A83" s="43">
        <v>40</v>
      </c>
      <c r="B83" s="34" t="s">
        <v>217</v>
      </c>
      <c r="C83" s="30">
        <v>300000</v>
      </c>
      <c r="D83" s="30">
        <v>300</v>
      </c>
      <c r="E83" s="30">
        <v>20</v>
      </c>
    </row>
    <row r="84" spans="1:5">
      <c r="A84" s="43">
        <v>41</v>
      </c>
      <c r="B84" s="34" t="s">
        <v>218</v>
      </c>
      <c r="C84" s="30">
        <v>300000</v>
      </c>
      <c r="D84" s="30">
        <v>300</v>
      </c>
      <c r="E84" s="30">
        <v>20</v>
      </c>
    </row>
    <row r="85" spans="1:5">
      <c r="A85" s="43">
        <v>410</v>
      </c>
      <c r="B85" s="34" t="s">
        <v>219</v>
      </c>
      <c r="C85" s="30">
        <v>300000</v>
      </c>
      <c r="D85" s="30">
        <v>300</v>
      </c>
      <c r="E85" s="30">
        <v>20</v>
      </c>
    </row>
    <row r="86" spans="1:5">
      <c r="A86" s="43">
        <v>411</v>
      </c>
      <c r="B86" s="34" t="s">
        <v>1</v>
      </c>
      <c r="C86" s="30">
        <v>50000</v>
      </c>
      <c r="D86" s="30">
        <v>100</v>
      </c>
      <c r="E86" s="30">
        <v>5</v>
      </c>
    </row>
    <row r="87" spans="1:5">
      <c r="A87" s="43">
        <v>412</v>
      </c>
      <c r="B87" s="34" t="s">
        <v>2</v>
      </c>
      <c r="C87" s="30">
        <v>50000</v>
      </c>
      <c r="D87" s="30">
        <v>100</v>
      </c>
      <c r="E87" s="30">
        <v>5</v>
      </c>
    </row>
    <row r="88" spans="1:5">
      <c r="A88" s="43">
        <v>413</v>
      </c>
      <c r="B88" s="34" t="s">
        <v>3</v>
      </c>
      <c r="C88" s="30">
        <v>300000</v>
      </c>
      <c r="D88" s="30">
        <v>300</v>
      </c>
      <c r="E88" s="30">
        <v>20</v>
      </c>
    </row>
    <row r="89" spans="1:5">
      <c r="A89" s="43">
        <v>414</v>
      </c>
      <c r="B89" s="34" t="s">
        <v>4</v>
      </c>
      <c r="C89" s="30">
        <v>300000</v>
      </c>
      <c r="D89" s="30">
        <v>300</v>
      </c>
      <c r="E89" s="30">
        <v>20</v>
      </c>
    </row>
    <row r="90" spans="1:5">
      <c r="A90" s="43">
        <v>415</v>
      </c>
      <c r="B90" s="34" t="s">
        <v>5</v>
      </c>
      <c r="C90" s="30">
        <v>50000</v>
      </c>
      <c r="D90" s="30">
        <v>100</v>
      </c>
      <c r="E90" s="30">
        <v>5</v>
      </c>
    </row>
    <row r="91" spans="1:5">
      <c r="A91" s="43">
        <v>416</v>
      </c>
      <c r="B91" s="34" t="s">
        <v>6</v>
      </c>
      <c r="C91" s="30">
        <v>50000</v>
      </c>
      <c r="D91" s="30">
        <v>100</v>
      </c>
      <c r="E91" s="30">
        <v>5</v>
      </c>
    </row>
    <row r="92" spans="1:5">
      <c r="A92" s="43">
        <v>42</v>
      </c>
      <c r="B92" s="34" t="s">
        <v>220</v>
      </c>
      <c r="C92" s="30">
        <v>300000</v>
      </c>
      <c r="D92" s="30">
        <v>300</v>
      </c>
      <c r="E92" s="30">
        <v>20</v>
      </c>
    </row>
    <row r="93" spans="1:5">
      <c r="A93" s="43">
        <v>43</v>
      </c>
      <c r="B93" s="34" t="s">
        <v>221</v>
      </c>
      <c r="C93" s="30">
        <v>300000</v>
      </c>
      <c r="D93" s="30">
        <v>300</v>
      </c>
      <c r="E93" s="30">
        <v>20</v>
      </c>
    </row>
    <row r="94" spans="1:5">
      <c r="A94" s="43">
        <v>44</v>
      </c>
      <c r="B94" s="34" t="s">
        <v>222</v>
      </c>
      <c r="C94" s="30">
        <v>300000</v>
      </c>
      <c r="D94" s="30">
        <v>300</v>
      </c>
      <c r="E94" s="30">
        <v>20</v>
      </c>
    </row>
    <row r="95" spans="1:5">
      <c r="A95" s="43">
        <v>45</v>
      </c>
      <c r="B95" s="34" t="s">
        <v>223</v>
      </c>
      <c r="C95" s="30">
        <v>300000</v>
      </c>
      <c r="D95" s="30">
        <v>300</v>
      </c>
      <c r="E95" s="30">
        <v>20</v>
      </c>
    </row>
    <row r="96" spans="1:5">
      <c r="A96" s="43">
        <v>46</v>
      </c>
      <c r="B96" s="34" t="s">
        <v>224</v>
      </c>
      <c r="C96" s="30">
        <v>300000</v>
      </c>
      <c r="D96" s="30">
        <v>300</v>
      </c>
      <c r="E96" s="30">
        <v>20</v>
      </c>
    </row>
    <row r="97" spans="1:5">
      <c r="A97" s="43">
        <v>47</v>
      </c>
      <c r="B97" s="34" t="s">
        <v>225</v>
      </c>
      <c r="C97" s="30">
        <v>300000</v>
      </c>
      <c r="D97" s="30">
        <v>300</v>
      </c>
      <c r="E97" s="30">
        <v>20</v>
      </c>
    </row>
    <row r="98" spans="1:5">
      <c r="A98" s="43">
        <v>48</v>
      </c>
      <c r="B98" s="34" t="s">
        <v>226</v>
      </c>
      <c r="C98" s="30">
        <v>300000</v>
      </c>
      <c r="D98" s="30">
        <v>300</v>
      </c>
      <c r="E98" s="30">
        <v>20</v>
      </c>
    </row>
    <row r="99" spans="1:5">
      <c r="A99" s="43">
        <v>49</v>
      </c>
      <c r="B99" s="34" t="s">
        <v>227</v>
      </c>
      <c r="C99" s="30">
        <v>300000</v>
      </c>
      <c r="D99" s="30">
        <v>300</v>
      </c>
      <c r="E99" s="30">
        <v>20</v>
      </c>
    </row>
    <row r="100" spans="1:5">
      <c r="A100" s="43">
        <v>50</v>
      </c>
      <c r="B100" s="34" t="s">
        <v>228</v>
      </c>
      <c r="C100" s="30">
        <v>100000</v>
      </c>
      <c r="D100" s="30">
        <v>100</v>
      </c>
      <c r="E100" s="30">
        <v>5</v>
      </c>
    </row>
    <row r="101" spans="1:5">
      <c r="A101" s="43">
        <v>51</v>
      </c>
      <c r="B101" s="34" t="s">
        <v>229</v>
      </c>
      <c r="C101" s="30">
        <v>100000</v>
      </c>
      <c r="D101" s="30">
        <v>100</v>
      </c>
      <c r="E101" s="30">
        <v>5</v>
      </c>
    </row>
    <row r="102" spans="1:5">
      <c r="A102" s="43">
        <v>52</v>
      </c>
      <c r="B102" s="34" t="s">
        <v>230</v>
      </c>
      <c r="C102" s="30">
        <v>100000</v>
      </c>
      <c r="D102" s="30">
        <v>100</v>
      </c>
      <c r="E102" s="30">
        <v>5</v>
      </c>
    </row>
    <row r="103" spans="1:5">
      <c r="A103" s="43">
        <v>53</v>
      </c>
      <c r="B103" s="34" t="s">
        <v>231</v>
      </c>
      <c r="C103" s="30">
        <v>100000</v>
      </c>
      <c r="D103" s="30">
        <v>100</v>
      </c>
      <c r="E103" s="30">
        <v>5</v>
      </c>
    </row>
    <row r="104" spans="1:5">
      <c r="A104" s="43">
        <v>54</v>
      </c>
      <c r="B104" s="34" t="s">
        <v>232</v>
      </c>
      <c r="C104" s="30">
        <v>100000</v>
      </c>
      <c r="D104" s="30">
        <v>100</v>
      </c>
      <c r="E104" s="30">
        <v>5</v>
      </c>
    </row>
    <row r="105" spans="1:5">
      <c r="A105" s="43">
        <v>55</v>
      </c>
      <c r="B105" s="34" t="s">
        <v>233</v>
      </c>
      <c r="C105" s="30">
        <v>100000</v>
      </c>
      <c r="D105" s="30">
        <v>100</v>
      </c>
      <c r="E105" s="30">
        <v>5</v>
      </c>
    </row>
    <row r="106" spans="1:5">
      <c r="A106" s="43">
        <v>56</v>
      </c>
      <c r="B106" s="35" t="s">
        <v>234</v>
      </c>
      <c r="C106" s="36">
        <v>50000</v>
      </c>
      <c r="D106" s="36">
        <v>50</v>
      </c>
      <c r="E106" s="36">
        <v>5</v>
      </c>
    </row>
    <row r="107" spans="1:5">
      <c r="A107" s="43">
        <v>57</v>
      </c>
      <c r="B107" s="35" t="s">
        <v>235</v>
      </c>
      <c r="C107" s="36">
        <v>50000</v>
      </c>
      <c r="D107" s="36">
        <v>50</v>
      </c>
      <c r="E107" s="36">
        <v>5</v>
      </c>
    </row>
    <row r="108" spans="1:5">
      <c r="A108" s="43">
        <v>58</v>
      </c>
      <c r="B108" s="35" t="s">
        <v>236</v>
      </c>
      <c r="C108" s="36">
        <v>50000</v>
      </c>
      <c r="D108" s="36">
        <v>50</v>
      </c>
      <c r="E108" s="36">
        <v>5</v>
      </c>
    </row>
    <row r="109" spans="1:5">
      <c r="A109" s="43">
        <v>59</v>
      </c>
      <c r="B109" s="35" t="s">
        <v>237</v>
      </c>
      <c r="C109" s="36">
        <v>50000</v>
      </c>
      <c r="D109" s="36">
        <v>50</v>
      </c>
      <c r="E109" s="36">
        <v>5</v>
      </c>
    </row>
    <row r="110" spans="1:5">
      <c r="A110" s="43">
        <v>60</v>
      </c>
      <c r="B110" s="35" t="s">
        <v>238</v>
      </c>
      <c r="C110" s="36">
        <v>50000</v>
      </c>
      <c r="D110" s="36">
        <v>50</v>
      </c>
      <c r="E110" s="36">
        <v>5</v>
      </c>
    </row>
    <row r="111" spans="1:5">
      <c r="A111" s="43">
        <v>61</v>
      </c>
      <c r="B111" s="35" t="s">
        <v>239</v>
      </c>
      <c r="C111" s="36">
        <v>50000</v>
      </c>
      <c r="D111" s="36">
        <v>50</v>
      </c>
      <c r="E111" s="36">
        <v>5</v>
      </c>
    </row>
    <row r="112" spans="1:5">
      <c r="A112" s="43">
        <v>62</v>
      </c>
      <c r="B112" s="34" t="s">
        <v>240</v>
      </c>
      <c r="C112" s="30">
        <v>300000</v>
      </c>
      <c r="D112" s="30">
        <v>300</v>
      </c>
      <c r="E112" s="30">
        <v>20</v>
      </c>
    </row>
    <row r="113" spans="1:5">
      <c r="A113" s="43">
        <v>63</v>
      </c>
      <c r="B113" s="34" t="s">
        <v>241</v>
      </c>
      <c r="C113" s="30">
        <v>300000</v>
      </c>
      <c r="D113" s="30">
        <v>300</v>
      </c>
      <c r="E113" s="30">
        <v>20</v>
      </c>
    </row>
    <row r="114" spans="1:5">
      <c r="A114" s="43">
        <v>64</v>
      </c>
      <c r="B114" s="34" t="s">
        <v>242</v>
      </c>
      <c r="C114" s="30">
        <v>300000</v>
      </c>
      <c r="D114" s="30">
        <v>300</v>
      </c>
      <c r="E114" s="30">
        <v>20</v>
      </c>
    </row>
    <row r="115" spans="1:5">
      <c r="A115" s="43">
        <v>65</v>
      </c>
      <c r="B115" s="34" t="s">
        <v>243</v>
      </c>
      <c r="C115" s="30">
        <v>300000</v>
      </c>
      <c r="D115" s="30">
        <v>300</v>
      </c>
      <c r="E115" s="30">
        <v>20</v>
      </c>
    </row>
    <row r="116" spans="1:5">
      <c r="A116" s="43">
        <v>66</v>
      </c>
      <c r="B116" s="34" t="s">
        <v>244</v>
      </c>
      <c r="C116" s="30">
        <v>300000</v>
      </c>
      <c r="D116" s="30">
        <v>300</v>
      </c>
      <c r="E116" s="30">
        <v>20</v>
      </c>
    </row>
    <row r="117" spans="1:5">
      <c r="A117" s="43">
        <v>67</v>
      </c>
      <c r="B117" s="34" t="s">
        <v>245</v>
      </c>
      <c r="C117" s="30">
        <v>300000</v>
      </c>
      <c r="D117" s="30">
        <v>300</v>
      </c>
      <c r="E117" s="30">
        <v>20</v>
      </c>
    </row>
    <row r="118" spans="1:5">
      <c r="A118" s="43">
        <v>68</v>
      </c>
      <c r="B118" s="34" t="s">
        <v>246</v>
      </c>
      <c r="C118" s="30">
        <v>300000</v>
      </c>
      <c r="D118" s="30">
        <v>300</v>
      </c>
      <c r="E118" s="30">
        <v>20</v>
      </c>
    </row>
    <row r="119" spans="1:5">
      <c r="A119" s="43">
        <v>69</v>
      </c>
      <c r="B119" s="34" t="s">
        <v>247</v>
      </c>
      <c r="C119" s="30">
        <v>300000</v>
      </c>
      <c r="D119" s="30">
        <v>300</v>
      </c>
      <c r="E119" s="30">
        <v>20</v>
      </c>
    </row>
    <row r="120" spans="1:5">
      <c r="A120" s="43">
        <v>690</v>
      </c>
      <c r="B120" s="34" t="s">
        <v>219</v>
      </c>
      <c r="C120" s="30">
        <v>300000</v>
      </c>
      <c r="D120" s="30">
        <v>300</v>
      </c>
      <c r="E120" s="30">
        <v>20</v>
      </c>
    </row>
    <row r="121" spans="1:5">
      <c r="A121" s="43">
        <v>691</v>
      </c>
      <c r="B121" s="34" t="s">
        <v>248</v>
      </c>
      <c r="C121" s="30">
        <v>300000</v>
      </c>
      <c r="D121" s="30">
        <v>300</v>
      </c>
      <c r="E121" s="30">
        <v>20</v>
      </c>
    </row>
    <row r="122" spans="1:5">
      <c r="A122" s="43">
        <v>692</v>
      </c>
      <c r="B122" s="34" t="s">
        <v>249</v>
      </c>
      <c r="C122" s="30">
        <v>300000</v>
      </c>
      <c r="D122" s="30">
        <v>300</v>
      </c>
      <c r="E122" s="30">
        <v>20</v>
      </c>
    </row>
    <row r="123" spans="1:5">
      <c r="A123" s="43">
        <v>693</v>
      </c>
      <c r="B123" s="34" t="s">
        <v>7</v>
      </c>
      <c r="C123" s="30">
        <v>50000</v>
      </c>
      <c r="D123" s="30">
        <v>100</v>
      </c>
      <c r="E123" s="30">
        <v>5</v>
      </c>
    </row>
    <row r="124" spans="1:5">
      <c r="A124" s="43">
        <v>694</v>
      </c>
      <c r="B124" s="34" t="s">
        <v>8</v>
      </c>
      <c r="C124" s="30">
        <v>300000</v>
      </c>
      <c r="D124" s="30">
        <v>300</v>
      </c>
      <c r="E124" s="30">
        <v>20</v>
      </c>
    </row>
    <row r="125" spans="1:5">
      <c r="A125" s="43">
        <v>70</v>
      </c>
      <c r="B125" s="34" t="s">
        <v>250</v>
      </c>
      <c r="C125" s="30">
        <v>50000</v>
      </c>
      <c r="D125" s="30">
        <v>100</v>
      </c>
      <c r="E125" s="30">
        <v>5</v>
      </c>
    </row>
    <row r="126" spans="1:5">
      <c r="A126" s="43">
        <v>71</v>
      </c>
      <c r="B126" s="34" t="s">
        <v>251</v>
      </c>
      <c r="C126" s="30">
        <v>50000</v>
      </c>
      <c r="D126" s="30">
        <v>100</v>
      </c>
      <c r="E126" s="30">
        <v>5</v>
      </c>
    </row>
    <row r="127" spans="1:5">
      <c r="A127" s="43">
        <v>72</v>
      </c>
      <c r="B127" s="34" t="s">
        <v>252</v>
      </c>
      <c r="C127" s="30">
        <v>50000</v>
      </c>
      <c r="D127" s="30">
        <v>100</v>
      </c>
      <c r="E127" s="30">
        <v>5</v>
      </c>
    </row>
    <row r="128" spans="1:5">
      <c r="A128" s="43">
        <v>73</v>
      </c>
      <c r="B128" s="34" t="s">
        <v>253</v>
      </c>
      <c r="C128" s="30">
        <v>50000</v>
      </c>
      <c r="D128" s="30">
        <v>100</v>
      </c>
      <c r="E128" s="30">
        <v>5</v>
      </c>
    </row>
    <row r="129" spans="1:5">
      <c r="A129" s="43">
        <v>74</v>
      </c>
      <c r="B129" s="34" t="s">
        <v>254</v>
      </c>
      <c r="C129" s="30">
        <v>50000</v>
      </c>
      <c r="D129" s="30">
        <v>100</v>
      </c>
      <c r="E129" s="30">
        <v>5</v>
      </c>
    </row>
    <row r="130" spans="1:5">
      <c r="A130" s="43">
        <v>75</v>
      </c>
      <c r="B130" s="34" t="s">
        <v>255</v>
      </c>
      <c r="C130" s="30">
        <v>50000</v>
      </c>
      <c r="D130" s="30">
        <v>100</v>
      </c>
      <c r="E130" s="30">
        <v>5</v>
      </c>
    </row>
    <row r="131" spans="1:5">
      <c r="A131" s="43">
        <v>76</v>
      </c>
      <c r="B131" s="35" t="s">
        <v>256</v>
      </c>
      <c r="C131" s="36">
        <v>50000</v>
      </c>
      <c r="D131" s="36">
        <v>50</v>
      </c>
      <c r="E131" s="36">
        <v>5</v>
      </c>
    </row>
    <row r="132" spans="1:5">
      <c r="A132" s="43">
        <v>77</v>
      </c>
      <c r="B132" s="35" t="s">
        <v>257</v>
      </c>
      <c r="C132" s="36">
        <v>50000</v>
      </c>
      <c r="D132" s="36">
        <v>50</v>
      </c>
      <c r="E132" s="36">
        <v>5</v>
      </c>
    </row>
    <row r="133" spans="1:5">
      <c r="A133" s="43">
        <v>78</v>
      </c>
      <c r="B133" s="34" t="s">
        <v>258</v>
      </c>
      <c r="C133" s="30">
        <v>50000</v>
      </c>
      <c r="D133" s="30">
        <v>100</v>
      </c>
      <c r="E133" s="30">
        <v>5</v>
      </c>
    </row>
    <row r="134" spans="1:5">
      <c r="A134" s="43">
        <v>79</v>
      </c>
      <c r="B134" s="34" t="s">
        <v>259</v>
      </c>
      <c r="C134" s="30">
        <v>50000</v>
      </c>
      <c r="D134" s="30">
        <v>100</v>
      </c>
      <c r="E134" s="30">
        <v>5</v>
      </c>
    </row>
    <row r="135" spans="1:5">
      <c r="A135" s="43">
        <v>80</v>
      </c>
      <c r="B135" s="34" t="s">
        <v>260</v>
      </c>
      <c r="C135" s="30">
        <v>50000</v>
      </c>
      <c r="D135" s="30">
        <v>100</v>
      </c>
      <c r="E135" s="30">
        <v>5</v>
      </c>
    </row>
    <row r="136" spans="1:5">
      <c r="A136" s="43">
        <v>81</v>
      </c>
      <c r="B136" s="34" t="s">
        <v>261</v>
      </c>
      <c r="C136" s="30">
        <v>50000</v>
      </c>
      <c r="D136" s="30">
        <v>100</v>
      </c>
      <c r="E136" s="30">
        <v>5</v>
      </c>
    </row>
    <row r="137" spans="1:5">
      <c r="A137" s="43">
        <v>82</v>
      </c>
      <c r="B137" s="34" t="s">
        <v>262</v>
      </c>
      <c r="C137" s="30">
        <v>50000</v>
      </c>
      <c r="D137" s="30">
        <v>100</v>
      </c>
      <c r="E137" s="30">
        <v>5</v>
      </c>
    </row>
    <row r="138" spans="1:5">
      <c r="A138" s="43">
        <v>83</v>
      </c>
      <c r="B138" s="34" t="s">
        <v>263</v>
      </c>
      <c r="C138" s="30">
        <v>50000</v>
      </c>
      <c r="D138" s="30">
        <v>100</v>
      </c>
      <c r="E138" s="30">
        <v>5</v>
      </c>
    </row>
    <row r="139" spans="1:5">
      <c r="A139" s="43">
        <v>84</v>
      </c>
      <c r="B139" s="34" t="s">
        <v>264</v>
      </c>
      <c r="C139" s="30">
        <v>50000</v>
      </c>
      <c r="D139" s="30">
        <v>100</v>
      </c>
      <c r="E139" s="30">
        <v>5</v>
      </c>
    </row>
    <row r="140" spans="1:5">
      <c r="A140" s="43">
        <v>85</v>
      </c>
      <c r="B140" s="34" t="s">
        <v>265</v>
      </c>
      <c r="C140" s="30">
        <v>50000</v>
      </c>
      <c r="D140" s="30">
        <v>100</v>
      </c>
      <c r="E140" s="30">
        <v>5</v>
      </c>
    </row>
    <row r="141" spans="1:5">
      <c r="A141" s="43">
        <v>86</v>
      </c>
      <c r="B141" s="34" t="s">
        <v>266</v>
      </c>
      <c r="C141" s="30">
        <v>50000</v>
      </c>
      <c r="D141" s="30">
        <v>100</v>
      </c>
      <c r="E141" s="30">
        <v>5</v>
      </c>
    </row>
    <row r="142" spans="1:5">
      <c r="A142" s="43">
        <v>87</v>
      </c>
      <c r="B142" s="34" t="s">
        <v>267</v>
      </c>
      <c r="C142" s="30">
        <v>50000</v>
      </c>
      <c r="D142" s="30">
        <v>100</v>
      </c>
      <c r="E142" s="30">
        <v>5</v>
      </c>
    </row>
    <row r="143" spans="1:5">
      <c r="A143" s="43">
        <v>88</v>
      </c>
      <c r="B143" s="34" t="s">
        <v>268</v>
      </c>
      <c r="C143" s="30">
        <v>50000</v>
      </c>
      <c r="D143" s="30">
        <v>100</v>
      </c>
      <c r="E143" s="30">
        <v>5</v>
      </c>
    </row>
    <row r="144" spans="1:5">
      <c r="A144" s="43">
        <v>89</v>
      </c>
      <c r="B144" s="34" t="s">
        <v>269</v>
      </c>
      <c r="C144" s="30">
        <v>50000</v>
      </c>
      <c r="D144" s="30">
        <v>100</v>
      </c>
      <c r="E144" s="30">
        <v>5</v>
      </c>
    </row>
    <row r="145" spans="1:5">
      <c r="A145" s="43">
        <v>90</v>
      </c>
      <c r="B145" s="34" t="s">
        <v>270</v>
      </c>
      <c r="C145" s="30">
        <v>50000</v>
      </c>
      <c r="D145" s="30">
        <v>100</v>
      </c>
      <c r="E145" s="30">
        <v>5</v>
      </c>
    </row>
    <row r="146" spans="1:5">
      <c r="A146" s="43">
        <v>91</v>
      </c>
      <c r="B146" s="34" t="s">
        <v>271</v>
      </c>
      <c r="C146" s="30">
        <v>50000</v>
      </c>
      <c r="D146" s="30">
        <v>100</v>
      </c>
      <c r="E146" s="30">
        <v>5</v>
      </c>
    </row>
    <row r="147" spans="1:5">
      <c r="A147" s="43">
        <v>92</v>
      </c>
      <c r="B147" s="34" t="s">
        <v>272</v>
      </c>
      <c r="C147" s="30">
        <v>50000</v>
      </c>
      <c r="D147" s="30">
        <v>100</v>
      </c>
      <c r="E147" s="30">
        <v>5</v>
      </c>
    </row>
    <row r="148" spans="1:5">
      <c r="A148" s="43">
        <v>93</v>
      </c>
      <c r="B148" s="34" t="s">
        <v>273</v>
      </c>
      <c r="C148" s="30">
        <v>50000</v>
      </c>
      <c r="D148" s="30">
        <v>100</v>
      </c>
      <c r="E148" s="30">
        <v>5</v>
      </c>
    </row>
    <row r="149" spans="1:5">
      <c r="A149" s="43">
        <v>94</v>
      </c>
      <c r="B149" s="34" t="s">
        <v>274</v>
      </c>
      <c r="C149" s="30">
        <v>50000</v>
      </c>
      <c r="D149" s="30">
        <v>100</v>
      </c>
      <c r="E149" s="30">
        <v>5</v>
      </c>
    </row>
    <row r="150" spans="1:5">
      <c r="A150" s="43">
        <v>95</v>
      </c>
      <c r="B150" s="34" t="s">
        <v>275</v>
      </c>
      <c r="C150" s="30">
        <v>50000</v>
      </c>
      <c r="D150" s="30">
        <v>100</v>
      </c>
      <c r="E150" s="30">
        <v>5</v>
      </c>
    </row>
    <row r="151" spans="1:5">
      <c r="A151" s="43">
        <v>96</v>
      </c>
      <c r="B151" s="34" t="s">
        <v>276</v>
      </c>
      <c r="C151" s="30">
        <v>50000</v>
      </c>
      <c r="D151" s="30">
        <v>100</v>
      </c>
      <c r="E151" s="30">
        <v>5</v>
      </c>
    </row>
    <row r="152" spans="1:5">
      <c r="A152" s="43">
        <v>97</v>
      </c>
      <c r="B152" s="34" t="s">
        <v>277</v>
      </c>
      <c r="C152" s="30">
        <v>300000</v>
      </c>
      <c r="D152" s="30">
        <v>300</v>
      </c>
      <c r="E152" s="30">
        <v>20</v>
      </c>
    </row>
    <row r="153" spans="1:5">
      <c r="A153" s="43">
        <v>98</v>
      </c>
      <c r="B153" s="34" t="s">
        <v>278</v>
      </c>
      <c r="C153" s="30">
        <v>300000</v>
      </c>
      <c r="D153" s="30">
        <v>300</v>
      </c>
      <c r="E153" s="30">
        <v>20</v>
      </c>
    </row>
    <row r="154" spans="1:5">
      <c r="A154" s="43">
        <v>99</v>
      </c>
      <c r="B154" s="34" t="s">
        <v>279</v>
      </c>
      <c r="C154" s="30">
        <v>300000</v>
      </c>
      <c r="D154" s="30">
        <v>300</v>
      </c>
      <c r="E154" s="30">
        <v>20</v>
      </c>
    </row>
  </sheetData>
  <phoneticPr fontId="1"/>
  <pageMargins left="0.7" right="0.7" top="0.75" bottom="0.75" header="0.3" footer="0.3"/>
  <pageSetup paperSize="0" orientation="portrait" horizontalDpi="0" verticalDpi="0" copies="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賃金引上げ計画の誓約書</vt:lpstr>
      <vt:lpstr>賃金引上げ計画書</vt:lpstr>
      <vt:lpstr>基準給与支給総額</vt:lpstr>
      <vt:lpstr>事業内最低賃金者名簿</vt:lpstr>
      <vt:lpstr>使用不可公社専用</vt:lpstr>
      <vt:lpstr>入力規則(改変禁止)</vt:lpstr>
      <vt:lpstr>事業内最低賃金者名簿!Print_Area</vt:lpstr>
      <vt:lpstr>賃金引上げ計画の誓約書!Print_Area</vt:lpstr>
      <vt:lpstr>賃金引上げ計画書!Print_Area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2023-05-15T05:32:39Z</dcterms:created>
  <dcterms:modified xsi:type="dcterms:W3CDTF">2025-12-25T05:42:59Z</dcterms:modified>
</cp:coreProperties>
</file>