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codeName="ThisWorkbook"/>
  <xr:revisionPtr revIDLastSave="0" documentId="13_ncr:1_{CDA1442B-6480-4330-BF63-A990D3D2ACC9}" xr6:coauthVersionLast="47" xr6:coauthVersionMax="47" xr10:uidLastSave="{00000000-0000-0000-0000-000000000000}"/>
  <bookViews>
    <workbookView xWindow="-110" yWindow="-110" windowWidth="19420" windowHeight="10300" xr2:uid="{00000000-000D-0000-FFFF-FFFF00000000}"/>
  </bookViews>
  <sheets>
    <sheet name="1" sheetId="49" r:id="rId1"/>
    <sheet name="2" sheetId="52" r:id="rId2"/>
    <sheet name="3" sheetId="53" r:id="rId3"/>
    <sheet name="4" sheetId="48" r:id="rId4"/>
    <sheet name="5" sheetId="50" r:id="rId5"/>
    <sheet name="6" sheetId="54" r:id="rId6"/>
    <sheet name="7" sheetId="55" r:id="rId7"/>
    <sheet name="８" sheetId="66" r:id="rId8"/>
    <sheet name="9" sheetId="57" r:id="rId9"/>
    <sheet name="10" sheetId="59" r:id="rId10"/>
    <sheet name="別紙_クラウド" sheetId="63" r:id="rId11"/>
    <sheet name="別紙_ポータブル電源・NAS等" sheetId="65" r:id="rId12"/>
    <sheet name="参考_非常用・防災用備品リスト" sheetId="64" r:id="rId13"/>
    <sheet name="【公社専用】改変禁止" sheetId="60" state="hidden" r:id="rId14"/>
    <sheet name="【使用不可】公社専用" sheetId="44" state="hidden" r:id="rId15"/>
  </sheets>
  <externalReferences>
    <externalReference r:id="rId16"/>
    <externalReference r:id="rId17"/>
    <externalReference r:id="rId18"/>
    <externalReference r:id="rId19"/>
    <externalReference r:id="rId20"/>
  </externalReferences>
  <definedNames>
    <definedName name="C_鉱業_採石業_砂利採取業">'1'!$AN$40</definedName>
    <definedName name="D_建設業">'1'!$AO$40:$AO$42</definedName>
    <definedName name="E_製造業">'1'!$AP$40:$AP$63</definedName>
    <definedName name="F_電気_ガス_熱供給_水道業">'1'!$AQ$40:$AQ$43</definedName>
    <definedName name="G_情報通信業">'1'!$AR$40:$AR$55</definedName>
    <definedName name="H_運輸業_郵便業">'1'!$AS$40:$AS$47</definedName>
    <definedName name="I_卸売業_小売業">'1'!$AT$40:$AT$51</definedName>
    <definedName name="J_金融業_保険業">'1'!$AU$40</definedName>
    <definedName name="K_不動産業_物品賃貸業">'1'!$AV$40:$AV$46</definedName>
    <definedName name="kaidai" localSheetId="12">#REF!</definedName>
    <definedName name="kaidai" localSheetId="10">#REF!</definedName>
    <definedName name="kaidai" localSheetId="11">#REF!</definedName>
    <definedName name="kaidai２" localSheetId="12">#REF!</definedName>
    <definedName name="kaidai２" localSheetId="11">#REF!</definedName>
    <definedName name="kaidai３" localSheetId="12">#REF!</definedName>
    <definedName name="kaidai３" localSheetId="11">#REF!</definedName>
    <definedName name="koukoku" localSheetId="12">#REF!</definedName>
    <definedName name="koukoku" localSheetId="10">#REF!</definedName>
    <definedName name="koukoku" localSheetId="11">#REF!</definedName>
    <definedName name="koukoku２" localSheetId="12">#REF!</definedName>
    <definedName name="koukoku２" localSheetId="11">#REF!</definedName>
    <definedName name="koukoku３" localSheetId="12">#REF!</definedName>
    <definedName name="koukoku３" localSheetId="11">#REF!</definedName>
    <definedName name="L_学術研究_専門・技術サービス業">'1'!$AW$40:$AW$45</definedName>
    <definedName name="M_宿泊業_飲食サービス業">'1'!$AX$40:$AX$42</definedName>
    <definedName name="N_生活関連サービス業_娯楽業">'1'!$AY$40:$AY$43</definedName>
    <definedName name="O_教育_学習支援業">'1'!$AZ$40:$AZ$41</definedName>
    <definedName name="P_医療_福祉">'1'!$BA$40:$BA$53</definedName>
    <definedName name="_xlnm.Print_Area" localSheetId="0">'1'!$A$1:$AL$35</definedName>
    <definedName name="_xlnm.Print_Area" localSheetId="9">'10'!$A$1:$AH$30</definedName>
    <definedName name="_xlnm.Print_Area" localSheetId="1">'2'!$A$1:$J$42</definedName>
    <definedName name="_xlnm.Print_Area" localSheetId="2">'3'!$A$1:$AE$3</definedName>
    <definedName name="_xlnm.Print_Area" localSheetId="4">'5'!$A$1:$F$39</definedName>
    <definedName name="_xlnm.Print_Area" localSheetId="5">'6'!$A$1:$AE$23</definedName>
    <definedName name="_xlnm.Print_Area" localSheetId="6">'7'!$A$1:$AE$31</definedName>
    <definedName name="_xlnm.Print_Area" localSheetId="7">'８'!$A$1:$K$44</definedName>
    <definedName name="_xlnm.Print_Area" localSheetId="8">'9'!$A$1:$I$32</definedName>
    <definedName name="_xlnm.Print_Area" localSheetId="10">別紙_クラウド!$A$1:$AI$13</definedName>
    <definedName name="_xlnm.Print_Area" localSheetId="11">別紙_ポータブル電源・NAS等!$A$1:$J$28</definedName>
    <definedName name="_xlnm.Print_Titles" localSheetId="3">'4'!$1:$8</definedName>
    <definedName name="_xlnm.Print_Titles" localSheetId="4">'5'!$1:$5</definedName>
    <definedName name="Q_複合サービス事業">'1'!$BB$40:$BB$41</definedName>
    <definedName name="R_サービス業_他に分類されないもの">'1'!$BC$40:$BC$45</definedName>
    <definedName name="T_分類不能の産業">'1'!$BD$40</definedName>
    <definedName name="海外" localSheetId="12">#REF!</definedName>
    <definedName name="海外" localSheetId="10">#REF!</definedName>
    <definedName name="海外" localSheetId="11">#REF!</definedName>
    <definedName name="海外２" localSheetId="12">#REF!</definedName>
    <definedName name="海外２" localSheetId="11">#REF!</definedName>
    <definedName name="海外３" localSheetId="12">#REF!</definedName>
    <definedName name="海外３" localSheetId="11">#REF!</definedName>
    <definedName name="種別" localSheetId="12">#REF!</definedName>
    <definedName name="種別" localSheetId="10">#REF!</definedName>
    <definedName name="種別" localSheetId="11">#REF!</definedName>
    <definedName name="種別２" localSheetId="12">#REF!</definedName>
    <definedName name="種別２" localSheetId="11">#REF!</definedName>
    <definedName name="種別３" localSheetId="12">#REF!</definedName>
    <definedName name="種別３" localSheetId="11">#REF!</definedName>
    <definedName name="大分類" localSheetId="13">'[1]2'!$AN$39:$BD$39</definedName>
    <definedName name="大分類" localSheetId="1">'2'!$M$5:$AC$5</definedName>
    <definedName name="大分類" localSheetId="7">'[2]2'!$AN$39:$BD$39</definedName>
    <definedName name="大分類" localSheetId="12">'[3]2'!$AN$39:$BD$39</definedName>
    <definedName name="大分類" localSheetId="10">'[4]2'!$AN$39:$BD$39</definedName>
    <definedName name="大分類" localSheetId="11">'[5]2'!$AN$39:$BD$39</definedName>
    <definedName name="大分類">'1'!$AN$39:$BD$39</definedName>
    <definedName name="大分類２">'[3]2'!$AN$39:$BD$39</definedName>
    <definedName name="中分類">'1'!$AN$39:$BD$39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66" l="1"/>
  <c r="C24" i="66"/>
  <c r="C23" i="66"/>
  <c r="C22" i="66"/>
  <c r="C21" i="66"/>
  <c r="C20" i="66"/>
  <c r="C19" i="66"/>
  <c r="C18" i="66"/>
  <c r="C17" i="66"/>
  <c r="C16" i="66"/>
  <c r="C15" i="66"/>
  <c r="C14" i="66"/>
  <c r="C13" i="66"/>
  <c r="C12" i="66"/>
  <c r="C11" i="66"/>
  <c r="C10" i="66"/>
  <c r="C9" i="66"/>
  <c r="C8" i="66"/>
  <c r="C7" i="66"/>
  <c r="C6" i="66"/>
  <c r="I6" i="66" l="1"/>
  <c r="L6" i="66" s="1"/>
  <c r="I7" i="66"/>
  <c r="L7" i="66" s="1"/>
  <c r="I8" i="66"/>
  <c r="L8" i="66"/>
  <c r="I9" i="66"/>
  <c r="L9" i="66" s="1"/>
  <c r="I10" i="66"/>
  <c r="L10" i="66"/>
  <c r="I11" i="66"/>
  <c r="L11" i="66" s="1"/>
  <c r="I12" i="66"/>
  <c r="L12" i="66"/>
  <c r="I13" i="66"/>
  <c r="L13" i="66"/>
  <c r="I14" i="66"/>
  <c r="L14" i="66"/>
  <c r="I15" i="66"/>
  <c r="L15" i="66" s="1"/>
  <c r="I16" i="66"/>
  <c r="L16" i="66" s="1"/>
  <c r="I17" i="66"/>
  <c r="L17" i="66" s="1"/>
  <c r="I18" i="66"/>
  <c r="L18" i="66"/>
  <c r="I19" i="66"/>
  <c r="L19" i="66" s="1"/>
  <c r="I20" i="66"/>
  <c r="L20" i="66"/>
  <c r="I21" i="66"/>
  <c r="L21" i="66" s="1"/>
  <c r="I22" i="66"/>
  <c r="L22" i="66"/>
  <c r="I23" i="66"/>
  <c r="L23" i="66" s="1"/>
  <c r="I24" i="66"/>
  <c r="L24" i="66" s="1"/>
  <c r="I25" i="66"/>
  <c r="L25" i="66" s="1"/>
  <c r="J26" i="66"/>
  <c r="I32" i="66"/>
  <c r="I42" i="66" s="1"/>
  <c r="L32" i="66"/>
  <c r="I33" i="66"/>
  <c r="L33" i="66"/>
  <c r="I34" i="66"/>
  <c r="L34" i="66"/>
  <c r="I35" i="66"/>
  <c r="L35" i="66"/>
  <c r="I36" i="66"/>
  <c r="L36" i="66"/>
  <c r="I37" i="66"/>
  <c r="L37" i="66"/>
  <c r="I38" i="66"/>
  <c r="L38" i="66"/>
  <c r="I39" i="66"/>
  <c r="L39" i="66"/>
  <c r="I40" i="66"/>
  <c r="L40" i="66"/>
  <c r="I41" i="66"/>
  <c r="L41" i="66"/>
  <c r="G44" i="66"/>
  <c r="L42" i="66" l="1"/>
  <c r="I26" i="66"/>
  <c r="I44" i="66" s="1"/>
  <c r="R5" i="59" s="1"/>
  <c r="L26" i="66"/>
  <c r="I2" i="65"/>
  <c r="B5" i="65"/>
  <c r="C6" i="65"/>
  <c r="D6" i="65"/>
  <c r="E6" i="65"/>
  <c r="F6" i="65"/>
  <c r="G6" i="65"/>
  <c r="H6" i="65"/>
  <c r="H7" i="65"/>
  <c r="H8" i="65"/>
  <c r="H9" i="65"/>
  <c r="H10" i="65"/>
  <c r="H11" i="65"/>
  <c r="H12" i="65"/>
  <c r="H13" i="65"/>
  <c r="H14" i="65"/>
  <c r="B17" i="65"/>
  <c r="C18" i="65"/>
  <c r="D18" i="65"/>
  <c r="E18" i="65"/>
  <c r="G18" i="65"/>
  <c r="G19" i="65"/>
  <c r="G21" i="65" s="1"/>
  <c r="G20" i="65"/>
  <c r="B23" i="65"/>
  <c r="C24" i="65"/>
  <c r="E24" i="65"/>
  <c r="F24" i="65"/>
  <c r="G24" i="65"/>
  <c r="I24" i="65"/>
  <c r="G25" i="65"/>
  <c r="G27" i="65" s="1"/>
  <c r="G26" i="65"/>
  <c r="H15" i="65" l="1"/>
  <c r="L44" i="66"/>
  <c r="J5" i="59" s="1"/>
  <c r="E39" i="50"/>
  <c r="T11" i="49" l="1"/>
  <c r="T12" i="49"/>
  <c r="L3" i="60" l="1"/>
  <c r="BT3" i="60" l="1"/>
  <c r="BS3" i="60"/>
  <c r="BR3" i="60"/>
  <c r="BQ3" i="60"/>
  <c r="BP3" i="60"/>
  <c r="BO3" i="60"/>
  <c r="BN3" i="60"/>
  <c r="BM3" i="60"/>
  <c r="BL3" i="60"/>
  <c r="BF3" i="60"/>
  <c r="AJ3" i="60"/>
  <c r="Q3" i="60" l="1"/>
  <c r="P3" i="60"/>
  <c r="O3" i="60"/>
  <c r="N3" i="60"/>
  <c r="M3" i="60"/>
  <c r="K3" i="60"/>
  <c r="J3" i="60"/>
  <c r="I3" i="60"/>
  <c r="G3" i="60"/>
  <c r="B3" i="60"/>
  <c r="J20" i="59" l="1"/>
  <c r="G31" i="57"/>
  <c r="G30" i="57"/>
  <c r="G29" i="57"/>
  <c r="G28" i="57"/>
  <c r="G27" i="57"/>
  <c r="G26" i="57"/>
  <c r="G25" i="57"/>
  <c r="G24" i="57"/>
  <c r="G23" i="57"/>
  <c r="G22" i="57"/>
  <c r="G17" i="57"/>
  <c r="G16" i="57"/>
  <c r="G15" i="57"/>
  <c r="G14" i="57"/>
  <c r="G13" i="57"/>
  <c r="G12" i="57"/>
  <c r="G11" i="57"/>
  <c r="G10" i="57"/>
  <c r="G9" i="57"/>
  <c r="G8" i="57"/>
  <c r="G7" i="57"/>
  <c r="G6" i="57"/>
  <c r="G5" i="57"/>
  <c r="G4" i="57"/>
  <c r="G3" i="57"/>
  <c r="G32" i="57" l="1"/>
  <c r="R7" i="59" s="1"/>
  <c r="J7" i="59" s="1"/>
  <c r="G18" i="57"/>
  <c r="R6" i="59" s="1"/>
  <c r="J6" i="59" s="1"/>
  <c r="R8" i="59" l="1"/>
  <c r="BE3" i="60" s="1"/>
  <c r="J8" i="59"/>
  <c r="J10" i="59" s="1"/>
  <c r="BD3" i="60" s="1"/>
  <c r="A10" i="50"/>
  <c r="Z8" i="59" l="1"/>
  <c r="A17" i="48"/>
  <c r="A9" i="48"/>
  <c r="A10" i="48"/>
  <c r="A11" i="48"/>
  <c r="A12" i="48"/>
  <c r="A13" i="48"/>
  <c r="A19" i="48"/>
  <c r="A15" i="48"/>
  <c r="A16" i="48"/>
  <c r="A21" i="48"/>
  <c r="A14" i="48"/>
  <c r="A18" i="48"/>
  <c r="A20" i="48"/>
  <c r="A22" i="48"/>
  <c r="A23" i="48"/>
  <c r="A24" i="48"/>
  <c r="AH8" i="59" l="1"/>
  <c r="BG3" i="60"/>
  <c r="A8" i="50"/>
  <c r="A9" i="50"/>
  <c r="A11" i="50"/>
  <c r="A12" i="50"/>
  <c r="A7" i="50" l="1"/>
  <c r="A6" i="50"/>
  <c r="A13" i="50"/>
  <c r="A26" i="50" l="1"/>
  <c r="A27" i="50"/>
  <c r="A22" i="50"/>
  <c r="A23" i="50"/>
  <c r="A24" i="50"/>
  <c r="A25" i="50"/>
  <c r="A28" i="50"/>
  <c r="A29" i="50"/>
  <c r="A14" i="50"/>
  <c r="A15" i="50"/>
  <c r="A16" i="50"/>
  <c r="A17" i="50"/>
  <c r="A18" i="50"/>
  <c r="A19" i="50"/>
  <c r="A38" i="50"/>
  <c r="A37" i="50"/>
  <c r="A36" i="50"/>
  <c r="A35" i="50"/>
  <c r="A34" i="50"/>
  <c r="A33" i="50"/>
  <c r="A32" i="50"/>
  <c r="A31" i="50"/>
  <c r="A30" i="50"/>
  <c r="A21" i="50"/>
  <c r="A20" i="50"/>
  <c r="AH15" i="49"/>
  <c r="R3" i="60" s="1"/>
  <c r="E25" i="48" l="1"/>
  <c r="F14" i="48" l="1"/>
  <c r="F23" i="48"/>
  <c r="F20" i="48"/>
  <c r="F17" i="48"/>
  <c r="F15" i="48"/>
  <c r="F24" i="48"/>
  <c r="F16" i="48"/>
  <c r="F9" i="48"/>
  <c r="F18" i="48"/>
  <c r="F21" i="48"/>
  <c r="F10" i="48"/>
  <c r="F19" i="48"/>
  <c r="F11" i="48"/>
  <c r="F12" i="48"/>
  <c r="F13" i="48"/>
  <c r="F22" i="48"/>
  <c r="F25" i="48" l="1"/>
  <c r="BM4" i="44"/>
  <c r="BL4" i="44"/>
  <c r="BK4" i="44"/>
  <c r="BJ4" i="44"/>
  <c r="BI4" i="44"/>
  <c r="BH4" i="44"/>
  <c r="BG4" i="44"/>
  <c r="BF4" i="44"/>
  <c r="BE4" i="44"/>
  <c r="AG4" i="44"/>
  <c r="AF4" i="44"/>
  <c r="AE4" i="44"/>
  <c r="AD4" i="44"/>
  <c r="AC4" i="44"/>
  <c r="AB4" i="44"/>
  <c r="AA4" i="44"/>
  <c r="V4" i="44"/>
  <c r="U4" i="44"/>
  <c r="I4" i="44"/>
  <c r="T4" i="44"/>
  <c r="S4" i="44"/>
  <c r="R4" i="44"/>
  <c r="Q4" i="44"/>
  <c r="P4" i="44"/>
  <c r="O4" i="44"/>
  <c r="N4" i="44"/>
  <c r="M4" i="44"/>
  <c r="L4" i="44"/>
  <c r="K4" i="44"/>
  <c r="J4" i="44" l="1"/>
  <c r="H4" i="44"/>
  <c r="B4" i="44"/>
  <c r="F4" i="44" l="1"/>
  <c r="AZ4" i="44" l="1"/>
  <c r="AY4" i="44" l="1"/>
  <c r="AX4" i="44" l="1"/>
  <c r="BA4"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700-000001000000}">
      <text>
        <r>
          <rPr>
            <sz val="9"/>
            <color indexed="81"/>
            <rFont val="MS P ゴシック"/>
            <family val="3"/>
            <charset val="128"/>
          </rPr>
          <t xml:space="preserve">
非常用・防災用備蓄品リストに記載の番号を入力してください
</t>
        </r>
      </text>
    </comment>
  </commentList>
</comments>
</file>

<file path=xl/sharedStrings.xml><?xml version="1.0" encoding="utf-8"?>
<sst xmlns="http://schemas.openxmlformats.org/spreadsheetml/2006/main" count="1034" uniqueCount="463">
  <si>
    <t>〒</t>
    <phoneticPr fontId="2"/>
  </si>
  <si>
    <t>名称</t>
    <rPh sb="0" eb="2">
      <t>メイショウ</t>
    </rPh>
    <phoneticPr fontId="2"/>
  </si>
  <si>
    <t>代表者</t>
    <rPh sb="0" eb="3">
      <t>ダイヒョウシャ</t>
    </rPh>
    <phoneticPr fontId="2"/>
  </si>
  <si>
    <t>資本金</t>
    <rPh sb="0" eb="3">
      <t>シホンキン</t>
    </rPh>
    <phoneticPr fontId="2"/>
  </si>
  <si>
    <t>本店所在地</t>
    <rPh sb="0" eb="2">
      <t>ホンテン</t>
    </rPh>
    <rPh sb="2" eb="5">
      <t>ショザイチ</t>
    </rPh>
    <phoneticPr fontId="2"/>
  </si>
  <si>
    <t>氏名</t>
    <rPh sb="0" eb="2">
      <t>シメイ</t>
    </rPh>
    <phoneticPr fontId="2"/>
  </si>
  <si>
    <t>万円</t>
    <rPh sb="0" eb="2">
      <t>マンエン</t>
    </rPh>
    <phoneticPr fontId="2"/>
  </si>
  <si>
    <t>（フリガナ）</t>
    <phoneticPr fontId="2"/>
  </si>
  <si>
    <t>役職名</t>
    <rPh sb="0" eb="2">
      <t>ヤクショク</t>
    </rPh>
    <rPh sb="2" eb="3">
      <t>メイ</t>
    </rPh>
    <phoneticPr fontId="2"/>
  </si>
  <si>
    <t>合計</t>
    <rPh sb="0" eb="2">
      <t>ゴウケイ</t>
    </rPh>
    <phoneticPr fontId="2"/>
  </si>
  <si>
    <t>従業員数</t>
    <rPh sb="0" eb="3">
      <t>ジュウギョウイン</t>
    </rPh>
    <rPh sb="3" eb="4">
      <t>スウ</t>
    </rPh>
    <phoneticPr fontId="2"/>
  </si>
  <si>
    <t>正社員</t>
    <rPh sb="0" eb="3">
      <t>セイシャイン</t>
    </rPh>
    <phoneticPr fontId="2"/>
  </si>
  <si>
    <t>（西暦）</t>
    <rPh sb="1" eb="3">
      <t>セイレキ</t>
    </rPh>
    <phoneticPr fontId="2"/>
  </si>
  <si>
    <t>事業所名</t>
    <rPh sb="0" eb="3">
      <t>ジギョウショ</t>
    </rPh>
    <rPh sb="3" eb="4">
      <t>メイ</t>
    </rPh>
    <phoneticPr fontId="2"/>
  </si>
  <si>
    <t>※アルバイト・パート等は正社員以外で解雇の予告が必要な者の人数を記入してください</t>
    <rPh sb="10" eb="11">
      <t>トウ</t>
    </rPh>
    <rPh sb="12" eb="15">
      <t>セイシャイン</t>
    </rPh>
    <rPh sb="15" eb="17">
      <t>イガイ</t>
    </rPh>
    <rPh sb="18" eb="20">
      <t>カイコ</t>
    </rPh>
    <rPh sb="21" eb="23">
      <t>ヨコク</t>
    </rPh>
    <rPh sb="24" eb="26">
      <t>ヒツヨウ</t>
    </rPh>
    <rPh sb="27" eb="28">
      <t>モノ</t>
    </rPh>
    <rPh sb="29" eb="31">
      <t>ニンズウ</t>
    </rPh>
    <rPh sb="32" eb="34">
      <t>キニュウ</t>
    </rPh>
    <phoneticPr fontId="2"/>
  </si>
  <si>
    <t>会社の事業概要</t>
    <rPh sb="0" eb="2">
      <t>カイシャ</t>
    </rPh>
    <rPh sb="3" eb="5">
      <t>ジギョウ</t>
    </rPh>
    <rPh sb="5" eb="7">
      <t>ガイヨウ</t>
    </rPh>
    <phoneticPr fontId="2"/>
  </si>
  <si>
    <t>名称</t>
    <rPh sb="0" eb="1">
      <t>メイ</t>
    </rPh>
    <rPh sb="1" eb="2">
      <t>ショウ</t>
    </rPh>
    <phoneticPr fontId="2"/>
  </si>
  <si>
    <t>所在地（市区町村まで）</t>
    <rPh sb="0" eb="3">
      <t>ショザイチ</t>
    </rPh>
    <rPh sb="4" eb="6">
      <t>シク</t>
    </rPh>
    <rPh sb="6" eb="8">
      <t>チョウソン</t>
    </rPh>
    <phoneticPr fontId="2"/>
  </si>
  <si>
    <t>営業に必要な
許認可</t>
    <rPh sb="0" eb="2">
      <t>エイギョウ</t>
    </rPh>
    <rPh sb="3" eb="5">
      <t>ヒツヨウ</t>
    </rPh>
    <rPh sb="7" eb="10">
      <t>キョニンカ</t>
    </rPh>
    <phoneticPr fontId="2"/>
  </si>
  <si>
    <t>建物の
所有形態</t>
    <rPh sb="0" eb="2">
      <t>タテモノ</t>
    </rPh>
    <rPh sb="4" eb="8">
      <t>ショユウケイタイ</t>
    </rPh>
    <phoneticPr fontId="2"/>
  </si>
  <si>
    <t>業種コード一覧</t>
    <rPh sb="0" eb="2">
      <t>ギョウシュ</t>
    </rPh>
    <rPh sb="5" eb="7">
      <t>イチラン</t>
    </rPh>
    <phoneticPr fontId="2"/>
  </si>
  <si>
    <t>　業種コード</t>
    <rPh sb="1" eb="3">
      <t>ギョウシュ</t>
    </rPh>
    <phoneticPr fontId="2"/>
  </si>
  <si>
    <t>主たる業種</t>
    <rPh sb="0" eb="1">
      <t>シュ</t>
    </rPh>
    <rPh sb="3" eb="5">
      <t>ギョウシュ</t>
    </rPh>
    <phoneticPr fontId="2"/>
  </si>
  <si>
    <t>大分類</t>
    <rPh sb="0" eb="3">
      <t>ダイブンルイ</t>
    </rPh>
    <phoneticPr fontId="2"/>
  </si>
  <si>
    <t>中分類</t>
    <rPh sb="0" eb="3">
      <t>チュウブンルイ</t>
    </rPh>
    <phoneticPr fontId="2"/>
  </si>
  <si>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</si>
  <si>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</si>
  <si>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</si>
  <si>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</si>
  <si>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</si>
  <si>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</si>
  <si>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</si>
  <si>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</si>
  <si>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</si>
  <si>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</si>
  <si>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</si>
  <si>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</si>
  <si>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</si>
  <si>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</si>
  <si>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複合サービス事業</t>
  </si>
  <si>
    <t>R　サービス業（他に分類されないもの）</t>
  </si>
  <si>
    <t>T　分類不能の産業</t>
  </si>
  <si>
    <t>現住所</t>
    <rPh sb="0" eb="3">
      <t>ゲンジュウショ</t>
    </rPh>
    <phoneticPr fontId="2"/>
  </si>
  <si>
    <t>役職</t>
    <rPh sb="0" eb="2">
      <t>ヤクショク</t>
    </rPh>
    <phoneticPr fontId="2"/>
  </si>
  <si>
    <t>　★警告）本シートは東京都中小企業振興公社　設備支援課　事務局が使用する専用のsheetです　：使用不可（操作禁止）</t>
    <rPh sb="2" eb="4">
      <t>ケイコク</t>
    </rPh>
    <rPh sb="5" eb="6">
      <t>ホン</t>
    </rPh>
    <rPh sb="10" eb="13">
      <t>トウキョウト</t>
    </rPh>
    <rPh sb="13" eb="15">
      <t>チュウショウ</t>
    </rPh>
    <rPh sb="15" eb="17">
      <t>キギョウ</t>
    </rPh>
    <rPh sb="17" eb="21">
      <t>シンコウコウシャ</t>
    </rPh>
    <rPh sb="22" eb="24">
      <t>セツビ</t>
    </rPh>
    <rPh sb="24" eb="27">
      <t>シエンカ</t>
    </rPh>
    <rPh sb="28" eb="31">
      <t>ジムキョク</t>
    </rPh>
    <rPh sb="32" eb="34">
      <t>シヨウ</t>
    </rPh>
    <rPh sb="36" eb="38">
      <t>センヨウ</t>
    </rPh>
    <rPh sb="48" eb="52">
      <t>シヨウフカ</t>
    </rPh>
    <rPh sb="53" eb="55">
      <t>ソウサ</t>
    </rPh>
    <rPh sb="55" eb="57">
      <t>キンシ</t>
    </rPh>
    <phoneticPr fontId="2"/>
  </si>
  <si>
    <t>BCP</t>
    <phoneticPr fontId="24"/>
  </si>
  <si>
    <t>主要事業</t>
    <rPh sb="0" eb="2">
      <t>シュヨウ</t>
    </rPh>
    <rPh sb="2" eb="4">
      <t>ジギョウ</t>
    </rPh>
    <phoneticPr fontId="24"/>
  </si>
  <si>
    <t>本社所在地（登記簿上の住所）</t>
    <rPh sb="0" eb="2">
      <t>ホンシャ</t>
    </rPh>
    <rPh sb="2" eb="4">
      <t>ショザイ</t>
    </rPh>
    <rPh sb="4" eb="5">
      <t>チ</t>
    </rPh>
    <rPh sb="6" eb="9">
      <t>トウキボ</t>
    </rPh>
    <rPh sb="9" eb="10">
      <t>ジョウ</t>
    </rPh>
    <rPh sb="11" eb="13">
      <t>ジュウショ</t>
    </rPh>
    <phoneticPr fontId="24"/>
  </si>
  <si>
    <t>従業員数（人）</t>
    <rPh sb="0" eb="3">
      <t>ジュウギョウイン</t>
    </rPh>
    <rPh sb="3" eb="4">
      <t>スウ</t>
    </rPh>
    <rPh sb="5" eb="6">
      <t>ニン</t>
    </rPh>
    <phoneticPr fontId="24"/>
  </si>
  <si>
    <t>申請時金額</t>
    <rPh sb="0" eb="3">
      <t>シンセイジ</t>
    </rPh>
    <rPh sb="3" eb="5">
      <t>キンガク</t>
    </rPh>
    <phoneticPr fontId="24"/>
  </si>
  <si>
    <t>直近期</t>
    <rPh sb="0" eb="2">
      <t>チョッキン</t>
    </rPh>
    <rPh sb="2" eb="3">
      <t>キ</t>
    </rPh>
    <phoneticPr fontId="24"/>
  </si>
  <si>
    <t>2期前</t>
    <rPh sb="1" eb="2">
      <t>キ</t>
    </rPh>
    <rPh sb="2" eb="3">
      <t>マエ</t>
    </rPh>
    <phoneticPr fontId="24"/>
  </si>
  <si>
    <t>3期前</t>
    <rPh sb="1" eb="2">
      <t>キ</t>
    </rPh>
    <rPh sb="2" eb="3">
      <t>マエ</t>
    </rPh>
    <phoneticPr fontId="24"/>
  </si>
  <si>
    <t>商号</t>
    <rPh sb="0" eb="2">
      <t>ショウゴウ</t>
    </rPh>
    <phoneticPr fontId="24"/>
  </si>
  <si>
    <t>資本金
（万円）</t>
    <rPh sb="0" eb="3">
      <t>シホンキン</t>
    </rPh>
    <rPh sb="5" eb="7">
      <t>マンエン</t>
    </rPh>
    <phoneticPr fontId="24"/>
  </si>
  <si>
    <t>設立年
（西暦）</t>
    <rPh sb="0" eb="2">
      <t>セツリツ</t>
    </rPh>
    <rPh sb="2" eb="3">
      <t>ネン</t>
    </rPh>
    <rPh sb="5" eb="7">
      <t>セイレキ</t>
    </rPh>
    <phoneticPr fontId="24"/>
  </si>
  <si>
    <t>役員</t>
    <rPh sb="0" eb="2">
      <t>ヤクイン</t>
    </rPh>
    <phoneticPr fontId="24"/>
  </si>
  <si>
    <t>正社員</t>
    <rPh sb="0" eb="3">
      <t>セイシャイン</t>
    </rPh>
    <phoneticPr fontId="24"/>
  </si>
  <si>
    <t>パート等</t>
    <rPh sb="3" eb="4">
      <t>ナド</t>
    </rPh>
    <phoneticPr fontId="24"/>
  </si>
  <si>
    <t>郵便番号</t>
    <rPh sb="0" eb="4">
      <t>ユウビンバンゴウ</t>
    </rPh>
    <phoneticPr fontId="24"/>
  </si>
  <si>
    <t>電話番号</t>
    <rPh sb="0" eb="2">
      <t>デンワ</t>
    </rPh>
    <rPh sb="2" eb="4">
      <t>バンゴウ</t>
    </rPh>
    <phoneticPr fontId="24"/>
  </si>
  <si>
    <t>設備等の名称・台数</t>
    <rPh sb="0" eb="2">
      <t>セツビ</t>
    </rPh>
    <rPh sb="2" eb="3">
      <t>トウ</t>
    </rPh>
    <rPh sb="4" eb="6">
      <t>メイショウ</t>
    </rPh>
    <rPh sb="7" eb="9">
      <t>ダイスウ</t>
    </rPh>
    <phoneticPr fontId="24"/>
  </si>
  <si>
    <t>クラウド
（上限450万）</t>
    <rPh sb="6" eb="8">
      <t>ジョウゲン</t>
    </rPh>
    <rPh sb="11" eb="12">
      <t>マン</t>
    </rPh>
    <phoneticPr fontId="24"/>
  </si>
  <si>
    <t>講座</t>
    <rPh sb="0" eb="2">
      <t>コウザ</t>
    </rPh>
    <phoneticPr fontId="24"/>
  </si>
  <si>
    <t>コンサル</t>
    <phoneticPr fontId="24"/>
  </si>
  <si>
    <t>事業継続力強化計画</t>
    <rPh sb="0" eb="9">
      <t>ジギョウケイゾクリョクキョウカケイカク</t>
    </rPh>
    <phoneticPr fontId="24"/>
  </si>
  <si>
    <t>総事業費</t>
    <rPh sb="0" eb="4">
      <t>ソウジギョウヒ</t>
    </rPh>
    <phoneticPr fontId="24"/>
  </si>
  <si>
    <t>助成金申請額</t>
    <rPh sb="0" eb="2">
      <t>ジョセイ</t>
    </rPh>
    <rPh sb="2" eb="3">
      <t>キン</t>
    </rPh>
    <rPh sb="3" eb="6">
      <t>シンセイガク</t>
    </rPh>
    <phoneticPr fontId="24"/>
  </si>
  <si>
    <t>１売上</t>
    <rPh sb="1" eb="3">
      <t>ウリアゲ</t>
    </rPh>
    <phoneticPr fontId="24"/>
  </si>
  <si>
    <t>１経常利益</t>
    <rPh sb="1" eb="3">
      <t>ケイジョウ</t>
    </rPh>
    <rPh sb="3" eb="5">
      <t>リエキ</t>
    </rPh>
    <phoneticPr fontId="24"/>
  </si>
  <si>
    <t>１長期借入金</t>
    <rPh sb="1" eb="3">
      <t>チョウキ</t>
    </rPh>
    <rPh sb="3" eb="5">
      <t>カリイレ</t>
    </rPh>
    <rPh sb="5" eb="6">
      <t>キン</t>
    </rPh>
    <phoneticPr fontId="24"/>
  </si>
  <si>
    <t>２売上</t>
    <rPh sb="1" eb="3">
      <t>ウリアゲ</t>
    </rPh>
    <phoneticPr fontId="24"/>
  </si>
  <si>
    <t>２経常利益</t>
    <rPh sb="1" eb="3">
      <t>ケイジョウ</t>
    </rPh>
    <rPh sb="3" eb="5">
      <t>リエキ</t>
    </rPh>
    <phoneticPr fontId="24"/>
  </si>
  <si>
    <t>２長期借入金</t>
    <rPh sb="1" eb="3">
      <t>チョウキ</t>
    </rPh>
    <rPh sb="3" eb="5">
      <t>カリイレ</t>
    </rPh>
    <rPh sb="5" eb="6">
      <t>キン</t>
    </rPh>
    <phoneticPr fontId="24"/>
  </si>
  <si>
    <t>３売上</t>
    <rPh sb="1" eb="3">
      <t>ウリアゲ</t>
    </rPh>
    <phoneticPr fontId="24"/>
  </si>
  <si>
    <t>３経常利益</t>
    <rPh sb="1" eb="3">
      <t>ケイジョウ</t>
    </rPh>
    <rPh sb="3" eb="5">
      <t>リエキ</t>
    </rPh>
    <phoneticPr fontId="24"/>
  </si>
  <si>
    <t>３長期借入金</t>
    <rPh sb="1" eb="3">
      <t>チョウキ</t>
    </rPh>
    <rPh sb="3" eb="5">
      <t>カリイレ</t>
    </rPh>
    <rPh sb="5" eb="6">
      <t>キン</t>
    </rPh>
    <phoneticPr fontId="24"/>
  </si>
  <si>
    <t>事業効果（BCP)</t>
    <rPh sb="0" eb="4">
      <t>ジギョウコウカ</t>
    </rPh>
    <phoneticPr fontId="24"/>
  </si>
  <si>
    <t>代表者氏名</t>
    <rPh sb="0" eb="3">
      <t>ダイヒョウシャ</t>
    </rPh>
    <rPh sb="3" eb="5">
      <t>シメイ</t>
    </rPh>
    <phoneticPr fontId="24"/>
  </si>
  <si>
    <t>氏名</t>
    <rPh sb="0" eb="2">
      <t>シメイ</t>
    </rPh>
    <phoneticPr fontId="24"/>
  </si>
  <si>
    <t>中小企業者</t>
    <rPh sb="0" eb="5">
      <t>チュウショウキギョウシャ</t>
    </rPh>
    <phoneticPr fontId="2"/>
  </si>
  <si>
    <t>LED</t>
    <phoneticPr fontId="24"/>
  </si>
  <si>
    <t>設置数（機器の台数）</t>
    <rPh sb="0" eb="3">
      <t>セッチスウ</t>
    </rPh>
    <rPh sb="4" eb="6">
      <t>キキ</t>
    </rPh>
    <rPh sb="7" eb="9">
      <t>ダイスウ</t>
    </rPh>
    <phoneticPr fontId="24"/>
  </si>
  <si>
    <t>節電効果</t>
    <rPh sb="0" eb="2">
      <t>セツデン</t>
    </rPh>
    <rPh sb="2" eb="4">
      <t>コウカ</t>
    </rPh>
    <phoneticPr fontId="24"/>
  </si>
  <si>
    <t>受付番号</t>
    <rPh sb="0" eb="2">
      <t>ウケツケ</t>
    </rPh>
    <rPh sb="2" eb="4">
      <t>バンゴウ</t>
    </rPh>
    <phoneticPr fontId="24"/>
  </si>
  <si>
    <t>部署名</t>
    <rPh sb="0" eb="2">
      <t>ブショ</t>
    </rPh>
    <rPh sb="2" eb="3">
      <t>メイ</t>
    </rPh>
    <phoneticPr fontId="24"/>
  </si>
  <si>
    <t>事業終了予定日</t>
    <rPh sb="0" eb="2">
      <t>ジギョウ</t>
    </rPh>
    <rPh sb="2" eb="4">
      <t>シュウリョウ</t>
    </rPh>
    <rPh sb="4" eb="7">
      <t>ヨテイビ</t>
    </rPh>
    <rPh sb="6" eb="7">
      <t>ヒ</t>
    </rPh>
    <phoneticPr fontId="24"/>
  </si>
  <si>
    <t>事業の実施場所及び実施内容</t>
    <rPh sb="0" eb="2">
      <t>ジギョウ</t>
    </rPh>
    <rPh sb="3" eb="5">
      <t>ジッシ</t>
    </rPh>
    <rPh sb="5" eb="7">
      <t>バショ</t>
    </rPh>
    <rPh sb="7" eb="8">
      <t>オヨ</t>
    </rPh>
    <rPh sb="9" eb="11">
      <t>ジッシ</t>
    </rPh>
    <rPh sb="11" eb="13">
      <t>ナイヨウ</t>
    </rPh>
    <phoneticPr fontId="24"/>
  </si>
  <si>
    <t>設備名称
（LED以外があれば記入）</t>
    <rPh sb="0" eb="2">
      <t>セツビ</t>
    </rPh>
    <rPh sb="2" eb="4">
      <t>メイショウ</t>
    </rPh>
    <rPh sb="9" eb="11">
      <t>イガイ</t>
    </rPh>
    <rPh sb="15" eb="17">
      <t>キニュウ</t>
    </rPh>
    <phoneticPr fontId="24"/>
  </si>
  <si>
    <t>蛍光灯</t>
    <rPh sb="0" eb="3">
      <t>ケイコウトウ</t>
    </rPh>
    <phoneticPr fontId="24"/>
  </si>
  <si>
    <t>水銀灯</t>
    <rPh sb="0" eb="3">
      <t>スイギントウ</t>
    </rPh>
    <phoneticPr fontId="24"/>
  </si>
  <si>
    <t>その他</t>
    <rPh sb="2" eb="3">
      <t>タ</t>
    </rPh>
    <phoneticPr fontId="24"/>
  </si>
  <si>
    <t>LED 年間電気削減率（％）</t>
    <rPh sb="4" eb="6">
      <t>ネンカン</t>
    </rPh>
    <rPh sb="6" eb="8">
      <t>デンキ</t>
    </rPh>
    <rPh sb="8" eb="10">
      <t>サクゲン</t>
    </rPh>
    <rPh sb="10" eb="11">
      <t>リツ</t>
    </rPh>
    <phoneticPr fontId="24"/>
  </si>
  <si>
    <t>LED 年間電気代削減（円）</t>
    <rPh sb="4" eb="6">
      <t>ネンカン</t>
    </rPh>
    <rPh sb="6" eb="9">
      <t>デンキダイ</t>
    </rPh>
    <rPh sb="9" eb="11">
      <t>サクゲン</t>
    </rPh>
    <rPh sb="12" eb="13">
      <t>エン</t>
    </rPh>
    <phoneticPr fontId="24"/>
  </si>
  <si>
    <t>助成対象外経費</t>
    <rPh sb="0" eb="2">
      <t>ジョセイ</t>
    </rPh>
    <rPh sb="2" eb="4">
      <t>タイショウ</t>
    </rPh>
    <rPh sb="4" eb="5">
      <t>ガイ</t>
    </rPh>
    <rPh sb="5" eb="7">
      <t>ケイヒ</t>
    </rPh>
    <phoneticPr fontId="24"/>
  </si>
  <si>
    <t>本事業における連絡先</t>
    <phoneticPr fontId="2"/>
  </si>
  <si>
    <t>役職名</t>
    <rPh sb="0" eb="2">
      <t>ヤクショク</t>
    </rPh>
    <rPh sb="2" eb="3">
      <t>メイ</t>
    </rPh>
    <phoneticPr fontId="24"/>
  </si>
  <si>
    <t>BCP申請者区分</t>
    <phoneticPr fontId="2"/>
  </si>
  <si>
    <t>小規模事業者</t>
    <rPh sb="0" eb="6">
      <t>ショウキボジギョウシャ</t>
    </rPh>
    <phoneticPr fontId="2"/>
  </si>
  <si>
    <t>節電診断</t>
    <rPh sb="0" eb="4">
      <t>セツデンシンダン</t>
    </rPh>
    <phoneticPr fontId="24"/>
  </si>
  <si>
    <t>省エネ診断</t>
    <rPh sb="0" eb="1">
      <t>ショウ</t>
    </rPh>
    <rPh sb="3" eb="5">
      <t>シンダン</t>
    </rPh>
    <phoneticPr fontId="24"/>
  </si>
  <si>
    <t>省エネコンサル</t>
    <rPh sb="0" eb="1">
      <t>ショウ</t>
    </rPh>
    <phoneticPr fontId="24"/>
  </si>
  <si>
    <t>導入設備A※ｻｲﾊﾞ</t>
    <rPh sb="0" eb="4">
      <t>ドウニュウセツビ</t>
    </rPh>
    <phoneticPr fontId="24"/>
  </si>
  <si>
    <t>導入設備B※ｻｲﾊﾞ</t>
    <rPh sb="0" eb="4">
      <t>ドウニュウセツビ</t>
    </rPh>
    <phoneticPr fontId="24"/>
  </si>
  <si>
    <t>導入設備C※ｻｲﾊﾞ</t>
    <rPh sb="0" eb="4">
      <t>ドウニュウセツビ</t>
    </rPh>
    <phoneticPr fontId="24"/>
  </si>
  <si>
    <t>市区町村</t>
    <rPh sb="0" eb="2">
      <t>シク</t>
    </rPh>
    <rPh sb="2" eb="4">
      <t>チョウソン</t>
    </rPh>
    <phoneticPr fontId="24"/>
  </si>
  <si>
    <t>産業分類（中分類）</t>
    <rPh sb="5" eb="8">
      <t>チュウブンルイ</t>
    </rPh>
    <phoneticPr fontId="24"/>
  </si>
  <si>
    <t>設置場所名称</t>
    <rPh sb="0" eb="2">
      <t>セッチ</t>
    </rPh>
    <rPh sb="2" eb="4">
      <t>バショ</t>
    </rPh>
    <rPh sb="4" eb="6">
      <t>メイショウ</t>
    </rPh>
    <phoneticPr fontId="24"/>
  </si>
  <si>
    <t>BCP要件</t>
    <rPh sb="3" eb="5">
      <t>ヨウケン</t>
    </rPh>
    <phoneticPr fontId="24"/>
  </si>
  <si>
    <t>代表者役職名</t>
    <rPh sb="3" eb="6">
      <t>ヤクショクメイ</t>
    </rPh>
    <phoneticPr fontId="24"/>
  </si>
  <si>
    <t>住所</t>
    <rPh sb="0" eb="2">
      <t>ジュウショ</t>
    </rPh>
    <phoneticPr fontId="2"/>
  </si>
  <si>
    <t>郵便番号</t>
    <rPh sb="0" eb="4">
      <t>ユウビンバンゴウ</t>
    </rPh>
    <phoneticPr fontId="2"/>
  </si>
  <si>
    <t>住所</t>
    <rPh sb="0" eb="2">
      <t>ジュウショ</t>
    </rPh>
    <phoneticPr fontId="24"/>
  </si>
  <si>
    <t>サイバー導入予定の対象製品</t>
    <rPh sb="4" eb="8">
      <t>ドウニュウヨテイ</t>
    </rPh>
    <rPh sb="9" eb="13">
      <t>タイショウセイヒン</t>
    </rPh>
    <phoneticPr fontId="2"/>
  </si>
  <si>
    <t>助成対象経費（税抜）</t>
    <rPh sb="0" eb="2">
      <t>ジョセイ</t>
    </rPh>
    <rPh sb="2" eb="4">
      <t>タイショウ</t>
    </rPh>
    <rPh sb="4" eb="6">
      <t>ケイヒ</t>
    </rPh>
    <rPh sb="7" eb="9">
      <t>ゼイヌ</t>
    </rPh>
    <phoneticPr fontId="24"/>
  </si>
  <si>
    <t>設立（登記）日</t>
    <rPh sb="0" eb="2">
      <t>セツリツ</t>
    </rPh>
    <rPh sb="3" eb="5">
      <t>トウキ</t>
    </rPh>
    <rPh sb="6" eb="7">
      <t>ヒ</t>
    </rPh>
    <phoneticPr fontId="2"/>
  </si>
  <si>
    <t>事業所（本社を含む）</t>
    <rPh sb="0" eb="2">
      <t>ジギョウ</t>
    </rPh>
    <rPh sb="2" eb="3">
      <t>ショ</t>
    </rPh>
    <rPh sb="4" eb="6">
      <t>ホンシャ</t>
    </rPh>
    <rPh sb="7" eb="8">
      <t>フク</t>
    </rPh>
    <phoneticPr fontId="2"/>
  </si>
  <si>
    <t>創業日</t>
    <rPh sb="0" eb="2">
      <t>ソウギョウ</t>
    </rPh>
    <rPh sb="2" eb="3">
      <t>ジツ</t>
    </rPh>
    <phoneticPr fontId="2"/>
  </si>
  <si>
    <t>（和暦）</t>
    <rPh sb="1" eb="3">
      <t>ワレキ</t>
    </rPh>
    <phoneticPr fontId="2"/>
  </si>
  <si>
    <t>No.</t>
    <phoneticPr fontId="2"/>
  </si>
  <si>
    <t>株主氏名</t>
    <rPh sb="0" eb="2">
      <t>カブヌシ</t>
    </rPh>
    <rPh sb="2" eb="4">
      <t>シメイ</t>
    </rPh>
    <phoneticPr fontId="2"/>
  </si>
  <si>
    <t>持ち株数</t>
    <rPh sb="0" eb="1">
      <t>モ</t>
    </rPh>
    <rPh sb="2" eb="4">
      <t>カブスウ</t>
    </rPh>
    <phoneticPr fontId="2"/>
  </si>
  <si>
    <t>持ち株比率
（％）</t>
    <rPh sb="0" eb="1">
      <t>モ</t>
    </rPh>
    <rPh sb="2" eb="5">
      <t>カブヒリツ</t>
    </rPh>
    <phoneticPr fontId="2"/>
  </si>
  <si>
    <t>大企業
である</t>
    <rPh sb="0" eb="3">
      <t>ダイキギョウ</t>
    </rPh>
    <phoneticPr fontId="2"/>
  </si>
  <si>
    <t>その他の株主</t>
    <rPh sb="2" eb="3">
      <t>ホカ</t>
    </rPh>
    <rPh sb="4" eb="6">
      <t>カブヌシ</t>
    </rPh>
    <phoneticPr fontId="2"/>
  </si>
  <si>
    <t>（登記簿の発行済株式総数と一致）</t>
    <rPh sb="1" eb="4">
      <t>トウキボ</t>
    </rPh>
    <rPh sb="5" eb="8">
      <t>ハッコウズ</t>
    </rPh>
    <rPh sb="8" eb="12">
      <t>カブシキソウスウ</t>
    </rPh>
    <rPh sb="13" eb="15">
      <t>イッチ</t>
    </rPh>
    <phoneticPr fontId="2"/>
  </si>
  <si>
    <t>確定申告書別表２と異なる場合は、その理由を記載してください。</t>
    <rPh sb="0" eb="5">
      <t>カクテイシンコクショ</t>
    </rPh>
    <rPh sb="5" eb="7">
      <t>ベッピョウ</t>
    </rPh>
    <rPh sb="9" eb="10">
      <t>コト</t>
    </rPh>
    <rPh sb="12" eb="14">
      <t>バアイ</t>
    </rPh>
    <rPh sb="18" eb="20">
      <t>リユウ</t>
    </rPh>
    <rPh sb="21" eb="23">
      <t>キサイ</t>
    </rPh>
    <phoneticPr fontId="2"/>
  </si>
  <si>
    <r>
      <t>上記「株主名簿」で、</t>
    </r>
    <r>
      <rPr>
        <b/>
        <sz val="11"/>
        <color theme="1"/>
        <rFont val="ＭＳ Ｐゴシック"/>
        <family val="3"/>
        <charset val="128"/>
        <scheme val="minor"/>
      </rPr>
      <t>大企業に該当する株主</t>
    </r>
    <r>
      <rPr>
        <sz val="11"/>
        <color theme="1"/>
        <rFont val="ＭＳ Ｐゴシック"/>
        <family val="2"/>
        <charset val="128"/>
        <scheme val="minor"/>
      </rPr>
      <t>がいる場合はその企業情報を記載してください。</t>
    </r>
    <rPh sb="0" eb="2">
      <t>ジョウキ</t>
    </rPh>
    <rPh sb="3" eb="7">
      <t>カブヌシメイボ</t>
    </rPh>
    <rPh sb="10" eb="13">
      <t>ダイキギョウ</t>
    </rPh>
    <rPh sb="14" eb="16">
      <t>ガイトウ</t>
    </rPh>
    <rPh sb="18" eb="20">
      <t>カブヌシ</t>
    </rPh>
    <rPh sb="23" eb="25">
      <t>バアイ</t>
    </rPh>
    <rPh sb="28" eb="30">
      <t>キギョウ</t>
    </rPh>
    <rPh sb="30" eb="32">
      <t>ジョウホウ</t>
    </rPh>
    <rPh sb="33" eb="35">
      <t>キサイ</t>
    </rPh>
    <phoneticPr fontId="2"/>
  </si>
  <si>
    <t>企業名（または氏名）</t>
    <rPh sb="0" eb="3">
      <t>キギョウメイ</t>
    </rPh>
    <rPh sb="7" eb="9">
      <t>シメイ</t>
    </rPh>
    <phoneticPr fontId="2"/>
  </si>
  <si>
    <t>業種</t>
    <rPh sb="0" eb="2">
      <t>ギョウシュ</t>
    </rPh>
    <phoneticPr fontId="2"/>
  </si>
  <si>
    <t>従業員数</t>
    <rPh sb="0" eb="4">
      <t>ジュウギョウインスウ</t>
    </rPh>
    <phoneticPr fontId="2"/>
  </si>
  <si>
    <t>人</t>
    <rPh sb="0" eb="1">
      <t>ヒト</t>
    </rPh>
    <phoneticPr fontId="2"/>
  </si>
  <si>
    <t>・助成事業で設置（実施）する対象場所について、すべて記入してください</t>
    <rPh sb="1" eb="5">
      <t>ジョセイジギョウ</t>
    </rPh>
    <rPh sb="6" eb="8">
      <t>セッチ</t>
    </rPh>
    <rPh sb="9" eb="11">
      <t>ジッシ</t>
    </rPh>
    <rPh sb="14" eb="16">
      <t>タイショウ</t>
    </rPh>
    <rPh sb="16" eb="18">
      <t>バショ</t>
    </rPh>
    <rPh sb="26" eb="28">
      <t>キニュウ</t>
    </rPh>
    <phoneticPr fontId="2"/>
  </si>
  <si>
    <t>直近期</t>
    <rPh sb="0" eb="3">
      <t>チョッキンキ</t>
    </rPh>
    <phoneticPr fontId="2"/>
  </si>
  <si>
    <t>２期前</t>
    <rPh sb="1" eb="2">
      <t>キ</t>
    </rPh>
    <rPh sb="2" eb="3">
      <t>マエ</t>
    </rPh>
    <phoneticPr fontId="2"/>
  </si>
  <si>
    <t>３期前</t>
    <rPh sb="1" eb="3">
      <t>キマエ</t>
    </rPh>
    <phoneticPr fontId="2"/>
  </si>
  <si>
    <t>売上</t>
    <rPh sb="0" eb="2">
      <t>ウリアゲ</t>
    </rPh>
    <phoneticPr fontId="2"/>
  </si>
  <si>
    <t>長期借入金</t>
    <rPh sb="0" eb="5">
      <t>チョウキカリイレキン</t>
    </rPh>
    <phoneticPr fontId="2"/>
  </si>
  <si>
    <t>経常利益</t>
    <rPh sb="0" eb="4">
      <t>ケイジョウリエキ</t>
    </rPh>
    <phoneticPr fontId="2"/>
  </si>
  <si>
    <t>（単位：円）</t>
    <rPh sb="1" eb="3">
      <t>タンイ</t>
    </rPh>
    <rPh sb="4" eb="5">
      <t>エン</t>
    </rPh>
    <phoneticPr fontId="2"/>
  </si>
  <si>
    <t>アルバイト
・パート等</t>
    <rPh sb="10" eb="11">
      <t>トウ</t>
    </rPh>
    <phoneticPr fontId="2"/>
  </si>
  <si>
    <t>人</t>
    <rPh sb="0" eb="1">
      <t>ヒト</t>
    </rPh>
    <phoneticPr fontId="2"/>
  </si>
  <si>
    <t>業務内容</t>
    <rPh sb="0" eb="4">
      <t>ギョウムナイヨウ</t>
    </rPh>
    <phoneticPr fontId="2"/>
  </si>
  <si>
    <t>業績要因</t>
  </si>
  <si>
    <t>※経営内容に関する下記項目について具体的に記載してください。</t>
    <phoneticPr fontId="2"/>
  </si>
  <si>
    <t>①売上（過去３期の増減の要因）</t>
    <phoneticPr fontId="2"/>
  </si>
  <si>
    <t>②経常利益（過去３期の増減の要因）</t>
    <phoneticPr fontId="2"/>
  </si>
  <si>
    <t>③長期借入金（過去３期の増減の要因、今後の借入・返済見込みについて）</t>
    <phoneticPr fontId="2"/>
  </si>
  <si>
    <r>
      <t>※従業員数が多い順に</t>
    </r>
    <r>
      <rPr>
        <b/>
        <sz val="9"/>
        <color rgb="FFFF0000"/>
        <rFont val="ＭＳ Ｐゴシック"/>
        <family val="3"/>
        <charset val="128"/>
        <scheme val="minor"/>
      </rPr>
      <t>本社も含めて</t>
    </r>
    <r>
      <rPr>
        <b/>
        <sz val="9"/>
        <color theme="1"/>
        <rFont val="ＭＳ Ｐゴシック"/>
        <family val="3"/>
        <charset val="128"/>
        <scheme val="minor"/>
      </rPr>
      <t>最大３事業所まで記入してください</t>
    </r>
    <rPh sb="1" eb="4">
      <t>ジュウギョウイン</t>
    </rPh>
    <rPh sb="4" eb="5">
      <t>スウ</t>
    </rPh>
    <rPh sb="6" eb="7">
      <t>オオ</t>
    </rPh>
    <rPh sb="8" eb="9">
      <t>ジュン</t>
    </rPh>
    <rPh sb="10" eb="12">
      <t>ホンシャ</t>
    </rPh>
    <rPh sb="13" eb="14">
      <t>フク</t>
    </rPh>
    <rPh sb="16" eb="18">
      <t>サイダイ</t>
    </rPh>
    <rPh sb="19" eb="22">
      <t>ジギョウショ</t>
    </rPh>
    <rPh sb="24" eb="26">
      <t>キニュウ</t>
    </rPh>
    <phoneticPr fontId="2"/>
  </si>
  <si>
    <r>
      <t>役員数</t>
    </r>
    <r>
      <rPr>
        <b/>
        <sz val="8"/>
        <color theme="1"/>
        <rFont val="ＭＳ Ｐゴシック"/>
        <family val="3"/>
        <charset val="128"/>
        <scheme val="minor"/>
      </rPr>
      <t>（監査役を含む）</t>
    </r>
    <rPh sb="0" eb="2">
      <t>ヤクイン</t>
    </rPh>
    <rPh sb="2" eb="3">
      <t>スウ</t>
    </rPh>
    <rPh sb="4" eb="7">
      <t>カンサヤク</t>
    </rPh>
    <rPh sb="8" eb="9">
      <t>フク</t>
    </rPh>
    <phoneticPr fontId="2"/>
  </si>
  <si>
    <r>
      <t>④景況・今後の見通し</t>
    </r>
    <r>
      <rPr>
        <b/>
        <sz val="10"/>
        <color theme="1"/>
        <rFont val="ＭＳ Ｐゴシック"/>
        <family val="3"/>
        <charset val="128"/>
        <scheme val="minor"/>
      </rPr>
      <t>（今期の売上・利益見込みや、今後取り組むことなども含めて詳細に記載してください）</t>
    </r>
    <phoneticPr fontId="2"/>
  </si>
  <si>
    <t>所在地（都県）</t>
    <rPh sb="0" eb="3">
      <t>ショザイチ</t>
    </rPh>
    <rPh sb="4" eb="6">
      <t>トケン</t>
    </rPh>
    <phoneticPr fontId="2"/>
  </si>
  <si>
    <t>所在地（市区町村以下）</t>
    <rPh sb="0" eb="3">
      <t>ショザイチ</t>
    </rPh>
    <rPh sb="4" eb="10">
      <t>シクチョウソンイカ</t>
    </rPh>
    <phoneticPr fontId="2"/>
  </si>
  <si>
    <t>・行が足りない場合は、新たな行を挿入して作成してください</t>
    <rPh sb="1" eb="2">
      <t>ギョウ</t>
    </rPh>
    <rPh sb="3" eb="4">
      <t>タ</t>
    </rPh>
    <rPh sb="7" eb="9">
      <t>バアイ</t>
    </rPh>
    <rPh sb="11" eb="12">
      <t>アラ</t>
    </rPh>
    <rPh sb="14" eb="15">
      <t>ギョウ</t>
    </rPh>
    <rPh sb="16" eb="18">
      <t>ソウニュウ</t>
    </rPh>
    <rPh sb="20" eb="22">
      <t>サクセイ</t>
    </rPh>
    <phoneticPr fontId="2"/>
  </si>
  <si>
    <t>直近の決算推移</t>
    <rPh sb="0" eb="2">
      <t>チョッキン</t>
    </rPh>
    <rPh sb="3" eb="5">
      <t>ケッサン</t>
    </rPh>
    <rPh sb="5" eb="7">
      <t>スイイ</t>
    </rPh>
    <phoneticPr fontId="2"/>
  </si>
  <si>
    <r>
      <t>資本金額</t>
    </r>
    <r>
      <rPr>
        <b/>
        <sz val="10"/>
        <color theme="1"/>
        <rFont val="ＭＳ Ｐゴシック"/>
        <family val="3"/>
        <charset val="128"/>
        <scheme val="minor"/>
      </rPr>
      <t>（単位：円）</t>
    </r>
    <rPh sb="0" eb="4">
      <t>シホンキンガク</t>
    </rPh>
    <rPh sb="5" eb="7">
      <t>タンイ</t>
    </rPh>
    <rPh sb="8" eb="9">
      <t>エン</t>
    </rPh>
    <phoneticPr fontId="2"/>
  </si>
  <si>
    <r>
      <rPr>
        <b/>
        <sz val="11"/>
        <color theme="1"/>
        <rFont val="ＭＳ Ｐゴシック"/>
        <family val="3"/>
        <charset val="128"/>
        <scheme val="minor"/>
      </rPr>
      <t>自社の役員が大企業の役員又は従業員</t>
    </r>
    <r>
      <rPr>
        <sz val="11"/>
        <color theme="1"/>
        <rFont val="ＭＳ Ｐゴシック"/>
        <family val="2"/>
        <charset val="128"/>
        <scheme val="minor"/>
      </rPr>
      <t>を兼ねている場合は企業名欄に企業名及び氏名を記載してください。</t>
    </r>
    <rPh sb="0" eb="2">
      <t>ジシャ</t>
    </rPh>
    <rPh sb="3" eb="5">
      <t>ヤクイン</t>
    </rPh>
    <rPh sb="6" eb="9">
      <t>ダイキギョウ</t>
    </rPh>
    <rPh sb="10" eb="12">
      <t>ヤクイン</t>
    </rPh>
    <rPh sb="12" eb="13">
      <t>マタ</t>
    </rPh>
    <rPh sb="14" eb="17">
      <t>ジュウギョウイン</t>
    </rPh>
    <rPh sb="18" eb="19">
      <t>カ</t>
    </rPh>
    <rPh sb="23" eb="25">
      <t>バアイ</t>
    </rPh>
    <rPh sb="26" eb="29">
      <t>キギョウメイ</t>
    </rPh>
    <rPh sb="29" eb="30">
      <t>ラン</t>
    </rPh>
    <rPh sb="31" eb="33">
      <t>キギョウ</t>
    </rPh>
    <rPh sb="33" eb="34">
      <t>メイ</t>
    </rPh>
    <rPh sb="34" eb="35">
      <t>オヨ</t>
    </rPh>
    <rPh sb="36" eb="38">
      <t>シメイ</t>
    </rPh>
    <rPh sb="39" eb="41">
      <t>キサイ</t>
    </rPh>
    <phoneticPr fontId="2"/>
  </si>
  <si>
    <t>都内登記所在地</t>
    <rPh sb="0" eb="2">
      <t>トナイ</t>
    </rPh>
    <rPh sb="2" eb="4">
      <t>トウキ</t>
    </rPh>
    <rPh sb="4" eb="7">
      <t>ショザイチ</t>
    </rPh>
    <phoneticPr fontId="2"/>
  </si>
  <si>
    <t>・持ち株比率が高い順に登記簿の発行済株式総数の70％以上となるまで記載してください。</t>
    <rPh sb="7" eb="8">
      <t>タカ</t>
    </rPh>
    <rPh sb="9" eb="10">
      <t>ジュン</t>
    </rPh>
    <phoneticPr fontId="2"/>
  </si>
  <si>
    <t>・中小企業団体等による申請の場合は、理事について記載してください。</t>
    <rPh sb="1" eb="5">
      <t>チュウショウキギョウ</t>
    </rPh>
    <rPh sb="5" eb="7">
      <t>ダンタイ</t>
    </rPh>
    <rPh sb="7" eb="8">
      <t>トウ</t>
    </rPh>
    <rPh sb="11" eb="13">
      <t>シンセイ</t>
    </rPh>
    <rPh sb="14" eb="16">
      <t>バアイ</t>
    </rPh>
    <rPh sb="18" eb="20">
      <t>リジ</t>
    </rPh>
    <rPh sb="24" eb="26">
      <t>キサイ</t>
    </rPh>
    <phoneticPr fontId="2"/>
  </si>
  <si>
    <t>・行が足りない場合は、新たな行を挿入して作成してください。</t>
    <rPh sb="1" eb="2">
      <t>ギョウ</t>
    </rPh>
    <rPh sb="3" eb="4">
      <t>タ</t>
    </rPh>
    <rPh sb="7" eb="9">
      <t>バアイ</t>
    </rPh>
    <rPh sb="11" eb="12">
      <t>アラ</t>
    </rPh>
    <rPh sb="14" eb="15">
      <t>ギョウ</t>
    </rPh>
    <rPh sb="16" eb="18">
      <t>ソウニュウ</t>
    </rPh>
    <rPh sb="20" eb="22">
      <t>サクセイ</t>
    </rPh>
    <phoneticPr fontId="2"/>
  </si>
  <si>
    <t>C_鉱業_採石業_砂利採取業</t>
    <phoneticPr fontId="2"/>
  </si>
  <si>
    <t>D_建設業</t>
    <phoneticPr fontId="2"/>
  </si>
  <si>
    <t>E_製造業</t>
    <phoneticPr fontId="2"/>
  </si>
  <si>
    <t>F_電気_ガス_熱供給_水道業</t>
    <phoneticPr fontId="2"/>
  </si>
  <si>
    <t>G_情報通信業</t>
    <phoneticPr fontId="2"/>
  </si>
  <si>
    <t>H_運輸業_郵便業</t>
    <phoneticPr fontId="2"/>
  </si>
  <si>
    <t>I_卸売業_小売業</t>
    <phoneticPr fontId="2"/>
  </si>
  <si>
    <t>J_金融業_保険業</t>
    <phoneticPr fontId="2"/>
  </si>
  <si>
    <t>K_不動産業_物品賃貸業</t>
    <phoneticPr fontId="2"/>
  </si>
  <si>
    <t>L_学術研究_専門・技術サービス業</t>
    <phoneticPr fontId="2"/>
  </si>
  <si>
    <t>M_宿泊業_飲食サービス業</t>
    <phoneticPr fontId="2"/>
  </si>
  <si>
    <t>N_生活関連サービス業_娯楽業</t>
    <phoneticPr fontId="2"/>
  </si>
  <si>
    <t>O_教育_学習支援業</t>
    <phoneticPr fontId="2"/>
  </si>
  <si>
    <t>P_医療_福祉</t>
    <phoneticPr fontId="2"/>
  </si>
  <si>
    <t>Q_複合サービス事業</t>
    <phoneticPr fontId="2"/>
  </si>
  <si>
    <t>T_分類不能の産業</t>
    <phoneticPr fontId="2"/>
  </si>
  <si>
    <t>R_サービス業_他に分類されないもの</t>
    <phoneticPr fontId="2"/>
  </si>
  <si>
    <t>05_鉱業、採石業、砂利採取業</t>
  </si>
  <si>
    <t>06_総合工事業</t>
  </si>
  <si>
    <t>07_職別工事業（設備工事業を除く）</t>
  </si>
  <si>
    <t>08_設備工事業</t>
  </si>
  <si>
    <t>09_食料品製造業</t>
  </si>
  <si>
    <t>10_飲料・たばこ・飼料製造業</t>
  </si>
  <si>
    <t>11_繊維工業</t>
  </si>
  <si>
    <t>12_木材・木製品製造業（家具を除く）</t>
  </si>
  <si>
    <t>13_家具・装備品製造業</t>
  </si>
  <si>
    <t>14_パルプ・紙・紙加工品製造業</t>
  </si>
  <si>
    <t>15_印刷・同関連業</t>
  </si>
  <si>
    <t>16_化学工業</t>
  </si>
  <si>
    <t>17_石油製品・石炭製品製造業</t>
  </si>
  <si>
    <t>18_プラスチック製品製造業（別掲を除く）</t>
  </si>
  <si>
    <t>19_ゴム製品製造業</t>
  </si>
  <si>
    <t>20_なめし革・同製品・毛皮製造業</t>
  </si>
  <si>
    <t>21_窯業・土石製品製造業</t>
  </si>
  <si>
    <t>22_鉄鋼業</t>
  </si>
  <si>
    <t>23_非鉄金属製造業</t>
  </si>
  <si>
    <t>24_金属製品製造業</t>
  </si>
  <si>
    <t>25_はん用機械器具製造業</t>
  </si>
  <si>
    <t>26_生産用機械器具製造業</t>
  </si>
  <si>
    <t>27_業務用機械器具製造業</t>
  </si>
  <si>
    <t>28_電子部品・デバイス・電子回路製造業</t>
  </si>
  <si>
    <t>29_電気機械器具製造業</t>
  </si>
  <si>
    <t>30_情報通信機械器具製造業</t>
  </si>
  <si>
    <t>31_輸送用機械器具製造業</t>
  </si>
  <si>
    <t>32_その他の製造業</t>
  </si>
  <si>
    <t>33_電気業</t>
  </si>
  <si>
    <t>34_ガス業</t>
  </si>
  <si>
    <t>35_熱供給業</t>
  </si>
  <si>
    <t>36_水道業</t>
  </si>
  <si>
    <t>37_通信業</t>
  </si>
  <si>
    <t>38_放送業</t>
  </si>
  <si>
    <t>390_情報サービス業のうち管理、補助的経済活動を行う事業所</t>
  </si>
  <si>
    <t>391_ソフトウェア業</t>
  </si>
  <si>
    <t>3921_情報処理サービス業</t>
  </si>
  <si>
    <t>3922_情報提供サービス業</t>
  </si>
  <si>
    <t>3923_市場調査・世論調査・社会調査業</t>
  </si>
  <si>
    <t>3929_その他の情報処理・提供サービス業</t>
  </si>
  <si>
    <t>40_インターネット附随サービス業</t>
  </si>
  <si>
    <t>410_管理、補助的経済活動を行う事業所（41映像・音声・文字情報制作業）</t>
  </si>
  <si>
    <t>411_映像情報制作・配給業</t>
  </si>
  <si>
    <t>412_音声情報制作業</t>
  </si>
  <si>
    <t>413_新聞業</t>
  </si>
  <si>
    <t>414_出版業</t>
  </si>
  <si>
    <t>415_広告制作業</t>
  </si>
  <si>
    <t>416_映像・音声・文字情報制作に附帯するサービス業</t>
  </si>
  <si>
    <t>42_鉄道業</t>
  </si>
  <si>
    <t>43_道路旅客運送業</t>
  </si>
  <si>
    <t>44_道路貨物運送業</t>
  </si>
  <si>
    <t>45_水運業</t>
  </si>
  <si>
    <t>46_航空運輸業</t>
  </si>
  <si>
    <t>47_倉庫業</t>
  </si>
  <si>
    <t>48_運輸に附帯するサービス業</t>
  </si>
  <si>
    <t>49_郵便業（信書便事業を含む）</t>
  </si>
  <si>
    <t>50_各種商品卸売業</t>
  </si>
  <si>
    <t>51_繊維・衣服等卸売業</t>
  </si>
  <si>
    <t>52_飲食料品卸売業</t>
  </si>
  <si>
    <t>53_建築材料、鉱物・金属材料等卸売業</t>
  </si>
  <si>
    <t>54_機械器具卸売業</t>
  </si>
  <si>
    <t>55_その他の卸売業</t>
  </si>
  <si>
    <t>56_各種商品小売業</t>
  </si>
  <si>
    <t>57_織物・衣服・身の回り品小売業</t>
  </si>
  <si>
    <t>58_飲食料品小売業</t>
  </si>
  <si>
    <t>59_機械器具小売業</t>
  </si>
  <si>
    <t>60_その他の小売業</t>
  </si>
  <si>
    <t>61_無店舗小売業</t>
  </si>
  <si>
    <t>67_保険媒介代理業</t>
  </si>
  <si>
    <t>68_不動産取引業</t>
  </si>
  <si>
    <t>690_管理・補助的経済活動を行う事業所（69不動産賃貸業・管理業）</t>
  </si>
  <si>
    <t>691_不動産賃貸業（貸家業，貸間業を除く）</t>
  </si>
  <si>
    <t>692_貸家業、貸間業</t>
  </si>
  <si>
    <t>693_駐車場業</t>
  </si>
  <si>
    <t>694_不動産管理業</t>
  </si>
  <si>
    <t>70_物品賃貸業</t>
  </si>
  <si>
    <t>710_学術・開発研究機関のうち管理、補助的経済活動を行う事業所</t>
  </si>
  <si>
    <t>711_自然科学研究所</t>
  </si>
  <si>
    <t>712_人文・社会科学研究所</t>
  </si>
  <si>
    <t>72_専門サービス業（他に分類されないもの）</t>
  </si>
  <si>
    <t>73_広告業</t>
  </si>
  <si>
    <t>74_技術サービス業（他に分類されないもの）</t>
  </si>
  <si>
    <t>75_宿泊業</t>
  </si>
  <si>
    <t>76_飲食店</t>
  </si>
  <si>
    <t>77_持ち帰り・配達飲食サービス業</t>
  </si>
  <si>
    <t>78_洗濯・理容・美容・浴場業</t>
  </si>
  <si>
    <t>79_その他の生活関連サービス業（791旅行業を除く）</t>
  </si>
  <si>
    <t>791_旅行業</t>
  </si>
  <si>
    <t>80_娯楽業</t>
  </si>
  <si>
    <t>810_学校教育のうち管理、補助的経済活動を行う事業所</t>
  </si>
  <si>
    <t>82_その他の教育、学習支援業</t>
  </si>
  <si>
    <t>830_医療業のうち管理、補助的経済活動を行う事業所</t>
  </si>
  <si>
    <t>831_病院</t>
  </si>
  <si>
    <t>832_一般診療所</t>
  </si>
  <si>
    <t>833_歯科診療所</t>
  </si>
  <si>
    <t>834_助産・看護業</t>
  </si>
  <si>
    <t>835_療術業</t>
  </si>
  <si>
    <t>836_医療に附帯するサービス業</t>
  </si>
  <si>
    <t>84_保健衛生（840を除く全て）</t>
  </si>
  <si>
    <t>840_保健衛生のうち管理、補助的経済活動を行う事業所</t>
  </si>
  <si>
    <t>850_社会保険・社会福祉・介護事業のうち管理、補助的経済活動を行う事業所</t>
  </si>
  <si>
    <t>853_児童福祉事業</t>
  </si>
  <si>
    <t>854_老人福祉・介護事業</t>
  </si>
  <si>
    <t>855_障害者福祉事業</t>
  </si>
  <si>
    <t>859_その他の社会保険・社会福祉・介護事業</t>
  </si>
  <si>
    <t>86_郵便局</t>
  </si>
  <si>
    <t>87_協同組合（他に分類されないもの）</t>
  </si>
  <si>
    <t>88_廃棄物処理業</t>
  </si>
  <si>
    <t>89_自動車整備業</t>
  </si>
  <si>
    <t>90_機械等修理業（別掲を除く）</t>
  </si>
  <si>
    <t>91_職業紹介・労働者派遣業</t>
  </si>
  <si>
    <t>92_その他の事業サービス業</t>
  </si>
  <si>
    <t>95_その他のサービス業</t>
  </si>
  <si>
    <t>99_分類不能の産業</t>
  </si>
  <si>
    <t>参加者１</t>
    <rPh sb="0" eb="3">
      <t>サンカシャ</t>
    </rPh>
    <phoneticPr fontId="2"/>
  </si>
  <si>
    <t>フリガナ</t>
    <phoneticPr fontId="2"/>
  </si>
  <si>
    <t>組織形態</t>
    <rPh sb="0" eb="4">
      <t>ソシキケイタイ</t>
    </rPh>
    <phoneticPr fontId="2"/>
  </si>
  <si>
    <t>TEL</t>
    <phoneticPr fontId="2"/>
  </si>
  <si>
    <t>URL</t>
    <phoneticPr fontId="2"/>
  </si>
  <si>
    <t>本店
所在地</t>
    <rPh sb="0" eb="2">
      <t>ホンテン</t>
    </rPh>
    <rPh sb="3" eb="6">
      <t>ショザイチ</t>
    </rPh>
    <phoneticPr fontId="2"/>
  </si>
  <si>
    <t>都内登記
所在地</t>
    <rPh sb="0" eb="2">
      <t>トナイ</t>
    </rPh>
    <rPh sb="2" eb="4">
      <t>トウキ</t>
    </rPh>
    <rPh sb="5" eb="8">
      <t>ショザイチ</t>
    </rPh>
    <phoneticPr fontId="2"/>
  </si>
  <si>
    <t>連絡担当者</t>
    <rPh sb="0" eb="5">
      <t>レンラクタントウシャ</t>
    </rPh>
    <phoneticPr fontId="2"/>
  </si>
  <si>
    <t>部署・役職</t>
    <rPh sb="0" eb="2">
      <t>ブショ</t>
    </rPh>
    <rPh sb="3" eb="5">
      <t>ヤクショク</t>
    </rPh>
    <phoneticPr fontId="2"/>
  </si>
  <si>
    <t>E-mail</t>
    <phoneticPr fontId="2"/>
  </si>
  <si>
    <t>円</t>
    <rPh sb="0" eb="1">
      <t>エン</t>
    </rPh>
    <phoneticPr fontId="2"/>
  </si>
  <si>
    <t>分類</t>
    <rPh sb="0" eb="2">
      <t>ブンルイ</t>
    </rPh>
    <phoneticPr fontId="2"/>
  </si>
  <si>
    <t>事業概要</t>
    <rPh sb="0" eb="4">
      <t>ジギョウガイヨウ</t>
    </rPh>
    <phoneticPr fontId="2"/>
  </si>
  <si>
    <t>本助成事業の運用・管理を行う代表者との関係</t>
    <rPh sb="0" eb="1">
      <t>ホン</t>
    </rPh>
    <rPh sb="1" eb="5">
      <t>ジョセイジギョウ</t>
    </rPh>
    <rPh sb="6" eb="8">
      <t>ウンヨウ</t>
    </rPh>
    <rPh sb="9" eb="11">
      <t>カンリ</t>
    </rPh>
    <rPh sb="12" eb="13">
      <t>オコナ</t>
    </rPh>
    <rPh sb="14" eb="17">
      <t>ダイヒョウシャ</t>
    </rPh>
    <rPh sb="19" eb="21">
      <t>カンケイ</t>
    </rPh>
    <phoneticPr fontId="2"/>
  </si>
  <si>
    <t>参加者２</t>
    <rPh sb="0" eb="3">
      <t>サンカシャ</t>
    </rPh>
    <phoneticPr fontId="2"/>
  </si>
  <si>
    <t>参加者３</t>
    <rPh sb="0" eb="3">
      <t>サンカシャ</t>
    </rPh>
    <phoneticPr fontId="2"/>
  </si>
  <si>
    <t>図等により関係を示してください。この様式で記載できない場合は別紙で添付してください。</t>
    <rPh sb="0" eb="1">
      <t>ズ</t>
    </rPh>
    <rPh sb="1" eb="2">
      <t>トウ</t>
    </rPh>
    <rPh sb="5" eb="7">
      <t>カンケイ</t>
    </rPh>
    <rPh sb="8" eb="9">
      <t>シメ</t>
    </rPh>
    <rPh sb="18" eb="20">
      <t>ヨウシキ</t>
    </rPh>
    <rPh sb="21" eb="23">
      <t>キサイ</t>
    </rPh>
    <rPh sb="27" eb="29">
      <t>バアイ</t>
    </rPh>
    <rPh sb="30" eb="32">
      <t>ベッシ</t>
    </rPh>
    <rPh sb="33" eb="35">
      <t>テンプ</t>
    </rPh>
    <phoneticPr fontId="2"/>
  </si>
  <si>
    <t>（1）ＢＣＰの概要</t>
    <rPh sb="7" eb="9">
      <t>ガイヨウ</t>
    </rPh>
    <phoneticPr fontId="2"/>
  </si>
  <si>
    <t>（2）助成事業の目的・内容・効果</t>
    <rPh sb="3" eb="5">
      <t>ジョセイ</t>
    </rPh>
    <rPh sb="5" eb="7">
      <t>ジギョウ</t>
    </rPh>
    <rPh sb="8" eb="10">
      <t>モクテキ</t>
    </rPh>
    <rPh sb="11" eb="13">
      <t>ナイヨウ</t>
    </rPh>
    <rPh sb="14" eb="16">
      <t>コウカ</t>
    </rPh>
    <phoneticPr fontId="2"/>
  </si>
  <si>
    <t>「（1）BCPの概要」を踏まえ、助成事業の目的、内容および効果について記載してください。</t>
    <rPh sb="8" eb="10">
      <t>ガイヨウ</t>
    </rPh>
    <rPh sb="12" eb="13">
      <t>フ</t>
    </rPh>
    <rPh sb="16" eb="18">
      <t>ジョセイ</t>
    </rPh>
    <rPh sb="18" eb="20">
      <t>ジギョウ</t>
    </rPh>
    <rPh sb="21" eb="23">
      <t>モクテキ</t>
    </rPh>
    <rPh sb="24" eb="26">
      <t>ナイヨウ</t>
    </rPh>
    <rPh sb="29" eb="31">
      <t>コウカ</t>
    </rPh>
    <rPh sb="35" eb="37">
      <t>キサイ</t>
    </rPh>
    <phoneticPr fontId="2"/>
  </si>
  <si>
    <t>また、契約から支払いまでのスケジュールについても記載してください。</t>
    <rPh sb="3" eb="5">
      <t>ケイヤク</t>
    </rPh>
    <rPh sb="7" eb="9">
      <t>シハラ</t>
    </rPh>
    <rPh sb="24" eb="26">
      <t>キサイ</t>
    </rPh>
    <phoneticPr fontId="2"/>
  </si>
  <si>
    <t>【目的】</t>
    <rPh sb="1" eb="3">
      <t>モクテキ</t>
    </rPh>
    <phoneticPr fontId="2"/>
  </si>
  <si>
    <t>【内容】</t>
    <rPh sb="1" eb="3">
      <t>ナイヨウ</t>
    </rPh>
    <phoneticPr fontId="2"/>
  </si>
  <si>
    <t>【効果】</t>
    <rPh sb="1" eb="3">
      <t>コウカ</t>
    </rPh>
    <phoneticPr fontId="2"/>
  </si>
  <si>
    <t>〇スケジュール</t>
    <phoneticPr fontId="2"/>
  </si>
  <si>
    <t>実施時期</t>
    <rPh sb="0" eb="4">
      <t>ジッシジキ</t>
    </rPh>
    <phoneticPr fontId="2"/>
  </si>
  <si>
    <t>実施内容</t>
    <rPh sb="0" eb="4">
      <t>ジッシナイヨウ</t>
    </rPh>
    <phoneticPr fontId="2"/>
  </si>
  <si>
    <t>（3）申請設備・物品の妥当性、および基幹システムのクラウド化の導入理由</t>
    <rPh sb="3" eb="5">
      <t>シンセイ</t>
    </rPh>
    <rPh sb="5" eb="7">
      <t>セツビ</t>
    </rPh>
    <rPh sb="8" eb="10">
      <t>ブッピン</t>
    </rPh>
    <rPh sb="11" eb="13">
      <t>ダトウ</t>
    </rPh>
    <rPh sb="13" eb="14">
      <t>セイ</t>
    </rPh>
    <rPh sb="18" eb="20">
      <t>キカン</t>
    </rPh>
    <rPh sb="29" eb="30">
      <t>カ</t>
    </rPh>
    <rPh sb="31" eb="33">
      <t>ドウニュウ</t>
    </rPh>
    <rPh sb="33" eb="35">
      <t>リユウ</t>
    </rPh>
    <phoneticPr fontId="2"/>
  </si>
  <si>
    <t>本事業で申請する設備・物品についてその妥当性を記入してください。</t>
    <rPh sb="0" eb="1">
      <t>ホン</t>
    </rPh>
    <rPh sb="1" eb="3">
      <t>ジギョウ</t>
    </rPh>
    <rPh sb="4" eb="6">
      <t>シンセイ</t>
    </rPh>
    <rPh sb="8" eb="10">
      <t>セツビ</t>
    </rPh>
    <rPh sb="11" eb="13">
      <t>ブッピン</t>
    </rPh>
    <rPh sb="19" eb="22">
      <t>ダトウセイ</t>
    </rPh>
    <rPh sb="23" eb="25">
      <t>キニュウ</t>
    </rPh>
    <phoneticPr fontId="2"/>
  </si>
  <si>
    <t>また、これらの設備・物品の必要性がBCPのどこに記載されているか、ページ数を記載してください。</t>
    <rPh sb="7" eb="9">
      <t>セツビ</t>
    </rPh>
    <rPh sb="10" eb="12">
      <t>ブッピン</t>
    </rPh>
    <rPh sb="13" eb="16">
      <t>ヒツヨウセイ</t>
    </rPh>
    <rPh sb="24" eb="26">
      <t>キサイ</t>
    </rPh>
    <rPh sb="36" eb="37">
      <t>スウ</t>
    </rPh>
    <rPh sb="38" eb="40">
      <t>キサイ</t>
    </rPh>
    <phoneticPr fontId="2"/>
  </si>
  <si>
    <t>設備・物品名</t>
    <rPh sb="0" eb="2">
      <t>セツビ</t>
    </rPh>
    <rPh sb="3" eb="5">
      <t>ブッピン</t>
    </rPh>
    <rPh sb="5" eb="6">
      <t>メイ</t>
    </rPh>
    <phoneticPr fontId="2"/>
  </si>
  <si>
    <t>BCP記載ページ・記載項目</t>
    <rPh sb="3" eb="5">
      <t>キサイ</t>
    </rPh>
    <rPh sb="9" eb="11">
      <t>キサイ</t>
    </rPh>
    <rPh sb="11" eb="13">
      <t>コウモク</t>
    </rPh>
    <phoneticPr fontId="2"/>
  </si>
  <si>
    <t>妥当性（導入理由）についての説明</t>
    <rPh sb="0" eb="3">
      <t>ダトウセイ</t>
    </rPh>
    <rPh sb="4" eb="8">
      <t>ドウニュウリユウ</t>
    </rPh>
    <rPh sb="14" eb="16">
      <t>セツメイ</t>
    </rPh>
    <phoneticPr fontId="2"/>
  </si>
  <si>
    <t>※消費税の軽減税率（８％）が適用される物品については「軽減税率」の項目に「〇」を入れてください。</t>
    <phoneticPr fontId="2"/>
  </si>
  <si>
    <t>番号</t>
    <rPh sb="0" eb="2">
      <t>バンゴウ</t>
    </rPh>
    <phoneticPr fontId="2"/>
  </si>
  <si>
    <t>製品名
（形式）</t>
    <rPh sb="0" eb="3">
      <t>セイヒンメイ</t>
    </rPh>
    <rPh sb="5" eb="7">
      <t>ケイシキ</t>
    </rPh>
    <phoneticPr fontId="2"/>
  </si>
  <si>
    <t>製造メーカー
（購入先）</t>
    <rPh sb="0" eb="2">
      <t>セイゾウ</t>
    </rPh>
    <rPh sb="8" eb="10">
      <t>コウニュウ</t>
    </rPh>
    <rPh sb="10" eb="11">
      <t>サキ</t>
    </rPh>
    <phoneticPr fontId="2"/>
  </si>
  <si>
    <t>単価
（税抜）</t>
    <rPh sb="0" eb="2">
      <t>タンカ</t>
    </rPh>
    <rPh sb="4" eb="6">
      <t>ゼイヌキ</t>
    </rPh>
    <phoneticPr fontId="2"/>
  </si>
  <si>
    <t>購入数</t>
    <rPh sb="0" eb="2">
      <t>コウニュウ</t>
    </rPh>
    <rPh sb="2" eb="3">
      <t>スウ</t>
    </rPh>
    <phoneticPr fontId="2"/>
  </si>
  <si>
    <t>助成対象経費</t>
    <rPh sb="0" eb="2">
      <t>ジョセイ</t>
    </rPh>
    <rPh sb="2" eb="4">
      <t>タイショウ</t>
    </rPh>
    <rPh sb="4" eb="6">
      <t>ケイヒ</t>
    </rPh>
    <phoneticPr fontId="2"/>
  </si>
  <si>
    <t>軽減
税率</t>
    <rPh sb="0" eb="2">
      <t>ケイゲン</t>
    </rPh>
    <rPh sb="3" eb="5">
      <t>ゼイリツ</t>
    </rPh>
    <phoneticPr fontId="2"/>
  </si>
  <si>
    <t>助成対象の
設置（実施）
場所No.</t>
    <rPh sb="0" eb="2">
      <t>ジョセイ</t>
    </rPh>
    <rPh sb="2" eb="4">
      <t>タイショウ</t>
    </rPh>
    <rPh sb="6" eb="8">
      <t>セッチ</t>
    </rPh>
    <rPh sb="9" eb="11">
      <t>ジッシ</t>
    </rPh>
    <rPh sb="13" eb="15">
      <t>バショ</t>
    </rPh>
    <phoneticPr fontId="2"/>
  </si>
  <si>
    <t>費</t>
    <rPh sb="0" eb="1">
      <t>ヒ</t>
    </rPh>
    <phoneticPr fontId="2"/>
  </si>
  <si>
    <t>〇</t>
    <phoneticPr fontId="2"/>
  </si>
  <si>
    <t>（単位：円）</t>
  </si>
  <si>
    <t>内容</t>
    <rPh sb="0" eb="2">
      <t>ナイヨウ</t>
    </rPh>
    <phoneticPr fontId="2"/>
  </si>
  <si>
    <t>設置業者</t>
    <rPh sb="0" eb="2">
      <t>セッチ</t>
    </rPh>
    <rPh sb="2" eb="4">
      <t>ギョウシャ</t>
    </rPh>
    <phoneticPr fontId="2"/>
  </si>
  <si>
    <t>数</t>
    <rPh sb="0" eb="1">
      <t>スウ</t>
    </rPh>
    <phoneticPr fontId="2"/>
  </si>
  <si>
    <t>物品・設備購入費の費用番号
（例）費－○</t>
    <rPh sb="0" eb="2">
      <t>ブッピン</t>
    </rPh>
    <rPh sb="3" eb="5">
      <t>セツビ</t>
    </rPh>
    <rPh sb="5" eb="8">
      <t>コウニュウヒ</t>
    </rPh>
    <rPh sb="9" eb="13">
      <t>ヒヨウバンゴウ</t>
    </rPh>
    <rPh sb="15" eb="16">
      <t>レイ</t>
    </rPh>
    <rPh sb="17" eb="18">
      <t>ヒ</t>
    </rPh>
    <phoneticPr fontId="2"/>
  </si>
  <si>
    <t>工</t>
    <rPh sb="0" eb="1">
      <t>コウ</t>
    </rPh>
    <phoneticPr fontId="2"/>
  </si>
  <si>
    <t>製品名</t>
    <rPh sb="0" eb="3">
      <t>セイヒンメイ</t>
    </rPh>
    <phoneticPr fontId="2"/>
  </si>
  <si>
    <t>使用用途</t>
    <rPh sb="0" eb="2">
      <t>シヨウ</t>
    </rPh>
    <rPh sb="2" eb="4">
      <t>ヨウト</t>
    </rPh>
    <phoneticPr fontId="2"/>
  </si>
  <si>
    <t>ク</t>
    <phoneticPr fontId="2"/>
  </si>
  <si>
    <t>（1）経費区分別内訳</t>
  </si>
  <si>
    <t>経費区分</t>
    <rPh sb="0" eb="2">
      <t>ケイヒ</t>
    </rPh>
    <rPh sb="2" eb="4">
      <t>クブン</t>
    </rPh>
    <phoneticPr fontId="2"/>
  </si>
  <si>
    <t>税込金額</t>
    <rPh sb="0" eb="2">
      <t>ゼイコミ</t>
    </rPh>
    <rPh sb="2" eb="4">
      <t>キンガク</t>
    </rPh>
    <phoneticPr fontId="2"/>
  </si>
  <si>
    <t>税抜金額</t>
    <rPh sb="0" eb="2">
      <t>ゼイヌキ</t>
    </rPh>
    <rPh sb="2" eb="4">
      <t>キンガク</t>
    </rPh>
    <phoneticPr fontId="2"/>
  </si>
  <si>
    <t>助成金交付申請額
（合計額は千円未満端数切捨）</t>
    <rPh sb="0" eb="3">
      <t>ジョセイキン</t>
    </rPh>
    <rPh sb="3" eb="5">
      <t>コウフ</t>
    </rPh>
    <rPh sb="5" eb="7">
      <t>シンセイ</t>
    </rPh>
    <rPh sb="7" eb="8">
      <t>ガク</t>
    </rPh>
    <rPh sb="10" eb="13">
      <t>ゴウケイガク</t>
    </rPh>
    <rPh sb="14" eb="15">
      <t>セン</t>
    </rPh>
    <rPh sb="15" eb="16">
      <t>エン</t>
    </rPh>
    <rPh sb="16" eb="18">
      <t>ミマン</t>
    </rPh>
    <rPh sb="18" eb="20">
      <t>ハスウ</t>
    </rPh>
    <rPh sb="20" eb="22">
      <t>キリス</t>
    </rPh>
    <phoneticPr fontId="2"/>
  </si>
  <si>
    <t>(1)</t>
    <phoneticPr fontId="2"/>
  </si>
  <si>
    <t>物品・設備購入費</t>
    <rPh sb="0" eb="2">
      <t>ブッピン</t>
    </rPh>
    <rPh sb="3" eb="5">
      <t>セツビ</t>
    </rPh>
    <rPh sb="5" eb="8">
      <t>コウニュウヒ</t>
    </rPh>
    <phoneticPr fontId="2"/>
  </si>
  <si>
    <t>(2)</t>
    <phoneticPr fontId="2"/>
  </si>
  <si>
    <t>工事費等</t>
    <rPh sb="0" eb="3">
      <t>コウジヒ</t>
    </rPh>
    <rPh sb="3" eb="4">
      <t>ナド</t>
    </rPh>
    <phoneticPr fontId="2"/>
  </si>
  <si>
    <t>(3)</t>
    <phoneticPr fontId="2"/>
  </si>
  <si>
    <t>クラウドサービス
利用料等</t>
    <rPh sb="9" eb="12">
      <t>リヨウリョウ</t>
    </rPh>
    <rPh sb="12" eb="13">
      <t>ナド</t>
    </rPh>
    <phoneticPr fontId="2"/>
  </si>
  <si>
    <t>助成対象経費　合計</t>
    <rPh sb="0" eb="2">
      <t>ジョセイ</t>
    </rPh>
    <rPh sb="2" eb="4">
      <t>タイショウ</t>
    </rPh>
    <rPh sb="4" eb="6">
      <t>ケイヒ</t>
    </rPh>
    <rPh sb="7" eb="9">
      <t>ゴウケイ</t>
    </rPh>
    <phoneticPr fontId="2"/>
  </si>
  <si>
    <t>助成対象外経費　合計</t>
    <rPh sb="0" eb="2">
      <t>ジョセイ</t>
    </rPh>
    <rPh sb="2" eb="4">
      <t>タイショウ</t>
    </rPh>
    <rPh sb="4" eb="5">
      <t>ガイ</t>
    </rPh>
    <rPh sb="5" eb="7">
      <t>ケイヒ</t>
    </rPh>
    <rPh sb="8" eb="10">
      <t>ゴウケイ</t>
    </rPh>
    <phoneticPr fontId="2"/>
  </si>
  <si>
    <t>総事業費</t>
    <rPh sb="0" eb="4">
      <t>ソウジギョウヒ</t>
    </rPh>
    <phoneticPr fontId="2"/>
  </si>
  <si>
    <t>※</t>
    <phoneticPr fontId="2"/>
  </si>
  <si>
    <t>助成金の上限額は1,500万円、その内数でクラウド化 450万円です。</t>
    <rPh sb="0" eb="2">
      <t>ジョセイ</t>
    </rPh>
    <rPh sb="2" eb="3">
      <t>キン</t>
    </rPh>
    <rPh sb="4" eb="7">
      <t>ジョウゲンガク</t>
    </rPh>
    <rPh sb="13" eb="15">
      <t>マンエン</t>
    </rPh>
    <rPh sb="18" eb="19">
      <t>ウチ</t>
    </rPh>
    <rPh sb="19" eb="20">
      <t>スウ</t>
    </rPh>
    <rPh sb="25" eb="26">
      <t>カ</t>
    </rPh>
    <rPh sb="30" eb="32">
      <t>マンエン</t>
    </rPh>
    <phoneticPr fontId="2"/>
  </si>
  <si>
    <t>(2)資金調達内訳</t>
    <rPh sb="3" eb="5">
      <t>シキン</t>
    </rPh>
    <rPh sb="5" eb="7">
      <t>チョウタツ</t>
    </rPh>
    <rPh sb="7" eb="9">
      <t>ウチワケ</t>
    </rPh>
    <phoneticPr fontId="2"/>
  </si>
  <si>
    <t>資金調達金額</t>
    <rPh sb="0" eb="2">
      <t>シキン</t>
    </rPh>
    <rPh sb="2" eb="4">
      <t>チョウタツ</t>
    </rPh>
    <rPh sb="4" eb="6">
      <t>キンガク</t>
    </rPh>
    <phoneticPr fontId="2"/>
  </si>
  <si>
    <t>調達先
（名称等）</t>
    <rPh sb="0" eb="3">
      <t>チョウタツサキ</t>
    </rPh>
    <rPh sb="5" eb="7">
      <t>メイショウ</t>
    </rPh>
    <rPh sb="7" eb="8">
      <t>トウ</t>
    </rPh>
    <phoneticPr fontId="2"/>
  </si>
  <si>
    <t>備考
（進捗状況など）</t>
    <rPh sb="0" eb="2">
      <t>ビコウ</t>
    </rPh>
    <rPh sb="4" eb="6">
      <t>シンチョク</t>
    </rPh>
    <rPh sb="6" eb="8">
      <t>ジョウキョウ</t>
    </rPh>
    <phoneticPr fontId="2"/>
  </si>
  <si>
    <t>自己資金</t>
    <rPh sb="0" eb="1">
      <t>ジコ</t>
    </rPh>
    <rPh sb="1" eb="3">
      <t>シキン</t>
    </rPh>
    <phoneticPr fontId="2"/>
  </si>
  <si>
    <t>←自己資金、銀行借入金、役員借入金、その他のうち、当てはまる箇所に値を入力してください。</t>
    <rPh sb="1" eb="5">
      <t>ジコシキン</t>
    </rPh>
    <rPh sb="6" eb="11">
      <t>ギンコウカリイレキン</t>
    </rPh>
    <rPh sb="12" eb="14">
      <t>ヤクイン</t>
    </rPh>
    <rPh sb="14" eb="17">
      <t>カリイレキン</t>
    </rPh>
    <rPh sb="20" eb="21">
      <t>ホカ</t>
    </rPh>
    <rPh sb="25" eb="26">
      <t>ア</t>
    </rPh>
    <rPh sb="30" eb="32">
      <t>カショ</t>
    </rPh>
    <rPh sb="33" eb="34">
      <t>アタイ</t>
    </rPh>
    <rPh sb="35" eb="37">
      <t>ニュウリョク</t>
    </rPh>
    <phoneticPr fontId="2"/>
  </si>
  <si>
    <t>銀行借入金</t>
    <rPh sb="0" eb="1">
      <t>ギンコウ</t>
    </rPh>
    <rPh sb="2" eb="3">
      <t>キン</t>
    </rPh>
    <phoneticPr fontId="2"/>
  </si>
  <si>
    <t>役員借入金</t>
    <rPh sb="0" eb="1">
      <t>ヤクイン</t>
    </rPh>
    <rPh sb="1" eb="3">
      <t>カリイレ</t>
    </rPh>
    <rPh sb="3" eb="4">
      <t>キン</t>
    </rPh>
    <phoneticPr fontId="2"/>
  </si>
  <si>
    <t>その他</t>
    <rPh sb="1" eb="2">
      <t>タ</t>
    </rPh>
    <phoneticPr fontId="2"/>
  </si>
  <si>
    <t>（</t>
    <phoneticPr fontId="2"/>
  </si>
  <si>
    <t>）</t>
    <phoneticPr fontId="2"/>
  </si>
  <si>
    <t>←総事業費と同額になっていることを確認してください。（助成金分を差し引かないで下さい）</t>
    <rPh sb="1" eb="5">
      <t>ソウジギョウヒ</t>
    </rPh>
    <rPh sb="6" eb="8">
      <t>ドウガク</t>
    </rPh>
    <rPh sb="17" eb="19">
      <t>カクニン</t>
    </rPh>
    <rPh sb="27" eb="30">
      <t>ジョセイキン</t>
    </rPh>
    <rPh sb="30" eb="31">
      <t>ブン</t>
    </rPh>
    <rPh sb="32" eb="33">
      <t>サ</t>
    </rPh>
    <rPh sb="34" eb="35">
      <t>ヒ</t>
    </rPh>
    <rPh sb="39" eb="40">
      <t>クダ</t>
    </rPh>
    <phoneticPr fontId="2"/>
  </si>
  <si>
    <t>注１</t>
    <phoneticPr fontId="2"/>
  </si>
  <si>
    <t>　「助成対象経費」には、「助成事業に要する経費」から、消費税、振込手数料、交通費、通信費、収入印紙代等の間接経費を除いたものを記入してください。</t>
    <rPh sb="41" eb="44">
      <t>ツウシンヒ</t>
    </rPh>
    <phoneticPr fontId="2"/>
  </si>
  <si>
    <t>注２</t>
    <phoneticPr fontId="2"/>
  </si>
  <si>
    <t>　「助成金交付申請額」とは、「助成対象経費」のうち、助成金の交付を希望する額で「助成対象経費」に助成率を乗じた金額（千円未満切捨）で、かつ助成限度額以内となります。</t>
    <phoneticPr fontId="2"/>
  </si>
  <si>
    <t>注3</t>
    <phoneticPr fontId="2"/>
  </si>
  <si>
    <t>　（1）経費区分別内訳の総事業費（助成事業に要する経費）の総額と（2）の資金調達内訳の資金調達金額の総額が一致するように記入してください。</t>
    <phoneticPr fontId="2"/>
  </si>
  <si>
    <t>資金調達内訳は、助成金が交付されるまでの間の資金繰り状況を記入してください。</t>
    <rPh sb="4" eb="6">
      <t>ウチワケ</t>
    </rPh>
    <rPh sb="8" eb="11">
      <t>ジョセイキン</t>
    </rPh>
    <rPh sb="12" eb="14">
      <t>コウフ</t>
    </rPh>
    <rPh sb="20" eb="21">
      <t>アイダ</t>
    </rPh>
    <rPh sb="22" eb="25">
      <t>シキング</t>
    </rPh>
    <rPh sb="26" eb="28">
      <t>ジョウキョウ</t>
    </rPh>
    <rPh sb="29" eb="31">
      <t>キニュウ</t>
    </rPh>
    <phoneticPr fontId="2"/>
  </si>
  <si>
    <t>1 代表者の概要</t>
    <rPh sb="2" eb="5">
      <t>ダイヒョウシャ</t>
    </rPh>
    <rPh sb="6" eb="8">
      <t>ガイヨウ</t>
    </rPh>
    <phoneticPr fontId="2"/>
  </si>
  <si>
    <t>4 株主名簿（又は中小企業団体等の理事名簿）【申請日現在】</t>
    <rPh sb="2" eb="4">
      <t>カブヌシ</t>
    </rPh>
    <rPh sb="4" eb="6">
      <t>メイボ</t>
    </rPh>
    <rPh sb="7" eb="8">
      <t>マタ</t>
    </rPh>
    <rPh sb="9" eb="13">
      <t>チュウショウキギョウ</t>
    </rPh>
    <rPh sb="13" eb="15">
      <t>ダンタイ</t>
    </rPh>
    <rPh sb="15" eb="16">
      <t>トウ</t>
    </rPh>
    <rPh sb="17" eb="21">
      <t>リジメイボ</t>
    </rPh>
    <rPh sb="23" eb="26">
      <t>シンセイビ</t>
    </rPh>
    <rPh sb="26" eb="28">
      <t>ゲンザイ</t>
    </rPh>
    <phoneticPr fontId="2"/>
  </si>
  <si>
    <t>5 助成対象場所</t>
    <phoneticPr fontId="2"/>
  </si>
  <si>
    <t>6 助成事業内容</t>
    <rPh sb="2" eb="4">
      <t>ジョセイ</t>
    </rPh>
    <rPh sb="4" eb="6">
      <t>ジギョウ</t>
    </rPh>
    <rPh sb="6" eb="8">
      <t>ナイヨウ</t>
    </rPh>
    <phoneticPr fontId="2"/>
  </si>
  <si>
    <t>8 資金計画</t>
    <rPh sb="2" eb="4">
      <t>シキン</t>
    </rPh>
    <rPh sb="4" eb="6">
      <t>ケイカク</t>
    </rPh>
    <phoneticPr fontId="2"/>
  </si>
  <si>
    <r>
      <t>※直近期の数字は</t>
    </r>
    <r>
      <rPr>
        <b/>
        <sz val="9"/>
        <color rgb="FFFF0000"/>
        <rFont val="ＭＳ Ｐゴシック"/>
        <family val="3"/>
        <charset val="128"/>
        <scheme val="minor"/>
      </rPr>
      <t>提出する最新の決算書と同じ数字</t>
    </r>
    <r>
      <rPr>
        <b/>
        <sz val="9"/>
        <color theme="1"/>
        <rFont val="ＭＳ Ｐゴシック"/>
        <family val="3"/>
        <charset val="128"/>
        <scheme val="minor"/>
      </rPr>
      <t>を使用してください</t>
    </r>
    <phoneticPr fontId="2"/>
  </si>
  <si>
    <t>2 代表者を除く参加者の概要</t>
    <rPh sb="2" eb="5">
      <t>ダイヒョウシャ</t>
    </rPh>
    <rPh sb="6" eb="7">
      <t>ノゾ</t>
    </rPh>
    <rPh sb="8" eb="11">
      <t>サンカシャ</t>
    </rPh>
    <rPh sb="12" eb="14">
      <t>ガイヨウ</t>
    </rPh>
    <phoneticPr fontId="2"/>
  </si>
  <si>
    <t>申請に関する審査や検査等において、代表者を除く参加者にも連絡又は対応を頂く場合があります。
・代表者を除く全ての企業について記載してください。
・表が足りない場合は、本シートをコピーして新たに追加してください。印刷範囲の設定は適宜行ってください。</t>
    <rPh sb="0" eb="2">
      <t>シンセイ</t>
    </rPh>
    <rPh sb="3" eb="4">
      <t>カン</t>
    </rPh>
    <rPh sb="6" eb="8">
      <t>シンサ</t>
    </rPh>
    <rPh sb="9" eb="11">
      <t>ケンサ</t>
    </rPh>
    <rPh sb="11" eb="12">
      <t>トウ</t>
    </rPh>
    <rPh sb="17" eb="20">
      <t>ダイヒョウシャ</t>
    </rPh>
    <rPh sb="21" eb="22">
      <t>ノゾ</t>
    </rPh>
    <rPh sb="23" eb="26">
      <t>サンカシャ</t>
    </rPh>
    <rPh sb="28" eb="30">
      <t>レンラク</t>
    </rPh>
    <rPh sb="30" eb="31">
      <t>マタ</t>
    </rPh>
    <rPh sb="32" eb="34">
      <t>タイオウ</t>
    </rPh>
    <rPh sb="35" eb="36">
      <t>イタダ</t>
    </rPh>
    <rPh sb="37" eb="39">
      <t>バアイ</t>
    </rPh>
    <rPh sb="47" eb="50">
      <t>ダイヒョウシャ</t>
    </rPh>
    <rPh sb="51" eb="52">
      <t>ノゾ</t>
    </rPh>
    <rPh sb="53" eb="54">
      <t>スベ</t>
    </rPh>
    <rPh sb="56" eb="58">
      <t>キギョウ</t>
    </rPh>
    <rPh sb="62" eb="64">
      <t>キサイ</t>
    </rPh>
    <rPh sb="73" eb="74">
      <t>ヒョウ</t>
    </rPh>
    <rPh sb="75" eb="76">
      <t>タ</t>
    </rPh>
    <rPh sb="79" eb="81">
      <t>バアイ</t>
    </rPh>
    <rPh sb="83" eb="84">
      <t>ホン</t>
    </rPh>
    <rPh sb="93" eb="94">
      <t>アラ</t>
    </rPh>
    <rPh sb="96" eb="98">
      <t>ツイカ</t>
    </rPh>
    <rPh sb="105" eb="107">
      <t>インサツ</t>
    </rPh>
    <rPh sb="107" eb="109">
      <t>ハンイ</t>
    </rPh>
    <rPh sb="110" eb="112">
      <t>セッテイ</t>
    </rPh>
    <rPh sb="113" eb="115">
      <t>テキギ</t>
    </rPh>
    <rPh sb="115" eb="116">
      <t>オコナ</t>
    </rPh>
    <phoneticPr fontId="2"/>
  </si>
  <si>
    <t>企業名</t>
    <rPh sb="0" eb="3">
      <t>キギョウメイ</t>
    </rPh>
    <phoneticPr fontId="2"/>
  </si>
  <si>
    <t>・本シートをコピーして企業毎に作成してください。</t>
    <rPh sb="1" eb="2">
      <t>ホン</t>
    </rPh>
    <rPh sb="11" eb="13">
      <t>キギョウ</t>
    </rPh>
    <rPh sb="13" eb="14">
      <t>ゴト</t>
    </rPh>
    <rPh sb="15" eb="17">
      <t>サクセイ</t>
    </rPh>
    <phoneticPr fontId="2"/>
  </si>
  <si>
    <t>・全体の過半数が本店又は支店に都内登記があり、代表者の本店が都内に登記がある場合に限り、茨城県、栃木県、群馬県、埼玉県、千葉県、神奈川県及び山梨県の設置が可能です</t>
    <rPh sb="1" eb="3">
      <t>ゼンタイ</t>
    </rPh>
    <rPh sb="4" eb="7">
      <t>カハンスウ</t>
    </rPh>
    <rPh sb="8" eb="10">
      <t>ホンテン</t>
    </rPh>
    <rPh sb="10" eb="11">
      <t>マタ</t>
    </rPh>
    <rPh sb="12" eb="14">
      <t>シテン</t>
    </rPh>
    <rPh sb="15" eb="17">
      <t>トナイ</t>
    </rPh>
    <rPh sb="17" eb="19">
      <t>トウキ</t>
    </rPh>
    <rPh sb="23" eb="26">
      <t>ダイヒョウシャ</t>
    </rPh>
    <rPh sb="27" eb="29">
      <t>ホンテン</t>
    </rPh>
    <rPh sb="30" eb="32">
      <t>トナイ</t>
    </rPh>
    <rPh sb="33" eb="35">
      <t>トウキ</t>
    </rPh>
    <rPh sb="38" eb="40">
      <t>バアイ</t>
    </rPh>
    <rPh sb="41" eb="42">
      <t>カギ</t>
    </rPh>
    <rPh sb="77" eb="79">
      <t>カノウ</t>
    </rPh>
    <phoneticPr fontId="2"/>
  </si>
  <si>
    <t>策定したBCPについて、どういうリスク（危機的状況）を想定しているか、またリスク発生時、どのレベルまでの復旧を目標としているか、連携企業が担う役割を踏まえたうえで数値目標を含めて記載してください。</t>
    <rPh sb="0" eb="2">
      <t>サクテイ</t>
    </rPh>
    <rPh sb="20" eb="23">
      <t>キキテキ</t>
    </rPh>
    <rPh sb="23" eb="25">
      <t>ジョウキョウ</t>
    </rPh>
    <rPh sb="27" eb="29">
      <t>ソウテイ</t>
    </rPh>
    <rPh sb="40" eb="42">
      <t>ハッセイ</t>
    </rPh>
    <rPh sb="42" eb="43">
      <t>ジ</t>
    </rPh>
    <rPh sb="64" eb="66">
      <t>レンケイ</t>
    </rPh>
    <rPh sb="66" eb="68">
      <t>キギョウ</t>
    </rPh>
    <rPh sb="69" eb="70">
      <t>ニナ</t>
    </rPh>
    <rPh sb="71" eb="73">
      <t>ヤクワリ</t>
    </rPh>
    <rPh sb="74" eb="75">
      <t>フ</t>
    </rPh>
    <phoneticPr fontId="2"/>
  </si>
  <si>
    <t>備考</t>
    <rPh sb="0" eb="2">
      <t>ビコウ</t>
    </rPh>
    <phoneticPr fontId="2"/>
  </si>
  <si>
    <t>←本助成事業に要する支出のうち、助成金の対象とならない経費の総合計を入力してください。</t>
    <rPh sb="1" eb="2">
      <t>ホン</t>
    </rPh>
    <rPh sb="2" eb="6">
      <t>ジョセイジギョウ</t>
    </rPh>
    <rPh sb="7" eb="8">
      <t>ヨウ</t>
    </rPh>
    <rPh sb="10" eb="12">
      <t>シシュツ</t>
    </rPh>
    <rPh sb="16" eb="19">
      <t>ジョセイキン</t>
    </rPh>
    <rPh sb="20" eb="22">
      <t>タイショウ</t>
    </rPh>
    <rPh sb="27" eb="29">
      <t>ケイヒ</t>
    </rPh>
    <rPh sb="30" eb="33">
      <t>ソウゴウケイ</t>
    </rPh>
    <rPh sb="34" eb="36">
      <t>ニュウリョク</t>
    </rPh>
    <phoneticPr fontId="2"/>
  </si>
  <si>
    <t>←本助成事業にかかる総支出　※見積書合計と大方一致しているか確認してください</t>
    <rPh sb="1" eb="2">
      <t>ホン</t>
    </rPh>
    <rPh sb="2" eb="6">
      <t>ジョセイジギョウ</t>
    </rPh>
    <rPh sb="10" eb="13">
      <t>ソウシシュツ</t>
    </rPh>
    <rPh sb="15" eb="18">
      <t>ミツモリショ</t>
    </rPh>
    <rPh sb="18" eb="20">
      <t>ゴウケイ</t>
    </rPh>
    <rPh sb="21" eb="23">
      <t>オオカタ</t>
    </rPh>
    <rPh sb="23" eb="25">
      <t>イッチ</t>
    </rPh>
    <rPh sb="30" eb="32">
      <t>カクニン</t>
    </rPh>
    <phoneticPr fontId="2"/>
  </si>
  <si>
    <t>3 代表者からみた参加者との関係図</t>
    <rPh sb="2" eb="5">
      <t>ダイヒョウシャ</t>
    </rPh>
    <rPh sb="9" eb="12">
      <t>サンカシャ</t>
    </rPh>
    <rPh sb="14" eb="16">
      <t>カンケイ</t>
    </rPh>
    <rPh sb="16" eb="17">
      <t>ズ</t>
    </rPh>
    <phoneticPr fontId="2"/>
  </si>
  <si>
    <t>万円</t>
    <rPh sb="0" eb="1">
      <t>マン</t>
    </rPh>
    <rPh sb="1" eb="2">
      <t>エン</t>
    </rPh>
    <phoneticPr fontId="2"/>
  </si>
  <si>
    <t>本社所在地
（登記簿上）</t>
    <rPh sb="0" eb="2">
      <t>ホンシャ</t>
    </rPh>
    <rPh sb="2" eb="4">
      <t>ショザイ</t>
    </rPh>
    <rPh sb="4" eb="5">
      <t>チ</t>
    </rPh>
    <rPh sb="7" eb="10">
      <t>トウキボ</t>
    </rPh>
    <rPh sb="10" eb="11">
      <t>ジョウ</t>
    </rPh>
    <phoneticPr fontId="24"/>
  </si>
  <si>
    <t>合計</t>
    <rPh sb="0" eb="2">
      <t>ゴウケイ</t>
    </rPh>
    <phoneticPr fontId="24"/>
  </si>
  <si>
    <t>助成対象経費
（税抜）</t>
    <rPh sb="0" eb="2">
      <t>ジョセイ</t>
    </rPh>
    <rPh sb="2" eb="4">
      <t>タイショウ</t>
    </rPh>
    <rPh sb="4" eb="6">
      <t>ケイヒ</t>
    </rPh>
    <rPh sb="8" eb="10">
      <t>ゼイヌ</t>
    </rPh>
    <phoneticPr fontId="24"/>
  </si>
  <si>
    <t>品目</t>
    <rPh sb="0" eb="2">
      <t>ヒンモク</t>
    </rPh>
    <phoneticPr fontId="2"/>
  </si>
  <si>
    <t>小計</t>
    <rPh sb="0" eb="2">
      <t>ショウケイ</t>
    </rPh>
    <phoneticPr fontId="2"/>
  </si>
  <si>
    <t>※データのバックアップ、基幹システムのクラウド化に必要なクラウドサービス利用料は（4）に記載してください。</t>
    <rPh sb="12" eb="14">
      <t>キカン</t>
    </rPh>
    <rPh sb="23" eb="24">
      <t>カ</t>
    </rPh>
    <rPh sb="25" eb="27">
      <t>ヒツヨウ</t>
    </rPh>
    <rPh sb="36" eb="39">
      <t>リヨウリョウ</t>
    </rPh>
    <rPh sb="44" eb="46">
      <t>キサイ</t>
    </rPh>
    <phoneticPr fontId="2"/>
  </si>
  <si>
    <t>（単位：円）</t>
    <phoneticPr fontId="2"/>
  </si>
  <si>
    <t>(2)物品・設備購入費（耐震診断含む）(1）以外の物品・設備</t>
    <rPh sb="3" eb="5">
      <t>ブッピン</t>
    </rPh>
    <rPh sb="6" eb="8">
      <t>セツビ</t>
    </rPh>
    <rPh sb="8" eb="10">
      <t>コウニュウ</t>
    </rPh>
    <rPh sb="10" eb="11">
      <t>ヒ</t>
    </rPh>
    <rPh sb="12" eb="16">
      <t>タイシンシンダン</t>
    </rPh>
    <rPh sb="16" eb="17">
      <t>フク</t>
    </rPh>
    <rPh sb="22" eb="24">
      <t>イガイ</t>
    </rPh>
    <rPh sb="25" eb="27">
      <t>ブッピン</t>
    </rPh>
    <rPh sb="28" eb="30">
      <t>セツビ</t>
    </rPh>
    <phoneticPr fontId="2"/>
  </si>
  <si>
    <r>
      <t>小計　　</t>
    </r>
    <r>
      <rPr>
        <sz val="9"/>
        <rFont val="ＭＳ Ｐゴシック"/>
        <family val="3"/>
        <charset val="128"/>
        <scheme val="minor"/>
      </rPr>
      <t>（上限：従業員数×３万円）</t>
    </r>
    <rPh sb="0" eb="1">
      <t>チイ</t>
    </rPh>
    <rPh sb="5" eb="7">
      <t>ジョウゲン</t>
    </rPh>
    <rPh sb="8" eb="12">
      <t>ジュウギョウインスウ</t>
    </rPh>
    <rPh sb="14" eb="16">
      <t>マンエン</t>
    </rPh>
    <phoneticPr fontId="2"/>
  </si>
  <si>
    <r>
      <t>※（１）と（２）の助成対象となる品目数は、あわせて</t>
    </r>
    <r>
      <rPr>
        <b/>
        <sz val="9"/>
        <color theme="1"/>
        <rFont val="ＭＳ Ｐゴシック"/>
        <family val="3"/>
        <charset val="128"/>
        <scheme val="minor"/>
      </rPr>
      <t>20品目</t>
    </r>
    <r>
      <rPr>
        <sz val="9"/>
        <color theme="1"/>
        <rFont val="ＭＳ Ｐゴシック"/>
        <family val="3"/>
        <charset val="128"/>
        <scheme val="minor"/>
      </rPr>
      <t>が上限です。</t>
    </r>
    <rPh sb="9" eb="13">
      <t>ジョセイタイショウ</t>
    </rPh>
    <rPh sb="16" eb="19">
      <t>ヒンモクスウ</t>
    </rPh>
    <rPh sb="27" eb="29">
      <t>ヒンモク</t>
    </rPh>
    <rPh sb="30" eb="32">
      <t>ジョウゲン</t>
    </rPh>
    <phoneticPr fontId="2"/>
  </si>
  <si>
    <t>←（１）の総事業費と同額であることを確認下さい。</t>
    <rPh sb="5" eb="9">
      <t>ソウジギョウヒ</t>
    </rPh>
    <rPh sb="10" eb="12">
      <t>ドウガク</t>
    </rPh>
    <rPh sb="18" eb="20">
      <t>カクニン</t>
    </rPh>
    <rPh sb="20" eb="21">
      <t>クダ</t>
    </rPh>
    <phoneticPr fontId="2"/>
  </si>
  <si>
    <t>合計</t>
    <rPh sb="0" eb="2">
      <t>ゴウケイ</t>
    </rPh>
    <phoneticPr fontId="2"/>
  </si>
  <si>
    <t>従業員数
（役員含む）</t>
    <rPh sb="0" eb="4">
      <t>ジュウギョウインスウ</t>
    </rPh>
    <rPh sb="6" eb="8">
      <t>ヤクイン</t>
    </rPh>
    <rPh sb="8" eb="9">
      <t>フク</t>
    </rPh>
    <phoneticPr fontId="2"/>
  </si>
  <si>
    <t>(3) 工事費等</t>
    <rPh sb="4" eb="6">
      <t>コウジ</t>
    </rPh>
    <rPh sb="6" eb="7">
      <t>ヒ</t>
    </rPh>
    <rPh sb="7" eb="8">
      <t>トウ</t>
    </rPh>
    <phoneticPr fontId="2"/>
  </si>
  <si>
    <t>(4)クラウドサービス利用料等（初期費用、サービス利用料など）</t>
    <rPh sb="11" eb="14">
      <t>リヨウリョウ</t>
    </rPh>
    <rPh sb="14" eb="15">
      <t>トウ</t>
    </rPh>
    <rPh sb="16" eb="18">
      <t>ショキ</t>
    </rPh>
    <rPh sb="18" eb="20">
      <t>ヒヨウ</t>
    </rPh>
    <phoneticPr fontId="2"/>
  </si>
  <si>
    <t>選定理由</t>
    <rPh sb="0" eb="4">
      <t>センテイリユウ</t>
    </rPh>
    <phoneticPr fontId="2"/>
  </si>
  <si>
    <t>構成図（移行後）</t>
    <rPh sb="0" eb="3">
      <t>コウセイズ</t>
    </rPh>
    <rPh sb="4" eb="7">
      <t>イコウゴ</t>
    </rPh>
    <phoneticPr fontId="2"/>
  </si>
  <si>
    <t>移行後の
システムの説明</t>
    <rPh sb="0" eb="3">
      <t>イコウゴ</t>
    </rPh>
    <rPh sb="10" eb="12">
      <t>セツメイ</t>
    </rPh>
    <phoneticPr fontId="2"/>
  </si>
  <si>
    <t>移行後のシステムの説明と構成図</t>
    <rPh sb="0" eb="3">
      <t>イコウゴ</t>
    </rPh>
    <rPh sb="9" eb="11">
      <t>セツメイ</t>
    </rPh>
    <rPh sb="12" eb="15">
      <t>コウセイズ</t>
    </rPh>
    <phoneticPr fontId="2"/>
  </si>
  <si>
    <t>構成図（現行）</t>
    <rPh sb="0" eb="3">
      <t>コウセイズ</t>
    </rPh>
    <rPh sb="4" eb="6">
      <t>ゲンコウ</t>
    </rPh>
    <phoneticPr fontId="2"/>
  </si>
  <si>
    <t>現行の
システムの説明</t>
    <rPh sb="0" eb="2">
      <t>ゲンコウ</t>
    </rPh>
    <rPh sb="9" eb="11">
      <t>セツメイ</t>
    </rPh>
    <phoneticPr fontId="2"/>
  </si>
  <si>
    <t>現行システムの説明と構成図</t>
    <rPh sb="0" eb="2">
      <t>ゲンコウ</t>
    </rPh>
    <rPh sb="7" eb="9">
      <t>セツメイ</t>
    </rPh>
    <rPh sb="10" eb="12">
      <t>コウセイ</t>
    </rPh>
    <rPh sb="12" eb="13">
      <t>ズ</t>
    </rPh>
    <phoneticPr fontId="2"/>
  </si>
  <si>
    <t>・開発費・設計費等は対象外です（詳しくは募集要項をご確認下さい）。</t>
    <rPh sb="1" eb="4">
      <t>カイハツヒ</t>
    </rPh>
    <rPh sb="5" eb="8">
      <t>セッケイヒ</t>
    </rPh>
    <rPh sb="8" eb="9">
      <t>トウ</t>
    </rPh>
    <rPh sb="10" eb="13">
      <t>タイショウガイ</t>
    </rPh>
    <rPh sb="16" eb="17">
      <t>クワ</t>
    </rPh>
    <rPh sb="20" eb="24">
      <t>ボシュウヨウコウ</t>
    </rPh>
    <rPh sb="26" eb="28">
      <t>カクニン</t>
    </rPh>
    <rPh sb="28" eb="29">
      <t>クダ</t>
    </rPh>
    <phoneticPr fontId="2"/>
  </si>
  <si>
    <t>・この様式で記載できない場合は別紙で作成してください。</t>
    <rPh sb="18" eb="20">
      <t>サクセイ</t>
    </rPh>
    <phoneticPr fontId="2"/>
  </si>
  <si>
    <t>・助成対象の設置（実施）場所を全て網羅し、どのように変更するのか分かるよう図示してください。</t>
    <rPh sb="1" eb="5">
      <t>ジョセイタイショウ</t>
    </rPh>
    <rPh sb="6" eb="8">
      <t>セッチ</t>
    </rPh>
    <rPh sb="9" eb="11">
      <t>ジッシ</t>
    </rPh>
    <rPh sb="12" eb="14">
      <t>バショ</t>
    </rPh>
    <rPh sb="15" eb="16">
      <t>スベ</t>
    </rPh>
    <rPh sb="17" eb="19">
      <t>モウラ</t>
    </rPh>
    <rPh sb="26" eb="28">
      <t>ヘンコウ</t>
    </rPh>
    <rPh sb="32" eb="33">
      <t>ワ</t>
    </rPh>
    <rPh sb="37" eb="39">
      <t>ズシ</t>
    </rPh>
    <phoneticPr fontId="2"/>
  </si>
  <si>
    <r>
      <t>(別紙）</t>
    </r>
    <r>
      <rPr>
        <b/>
        <sz val="12"/>
        <color rgb="FFFF0000"/>
        <rFont val="ＭＳ Ｐゴシック"/>
        <family val="3"/>
        <charset val="128"/>
        <scheme val="minor"/>
      </rPr>
      <t>NAS、基幹システム(現行のシステム）をクラウドへ移行する場合</t>
    </r>
    <r>
      <rPr>
        <b/>
        <sz val="12"/>
        <color theme="1"/>
        <rFont val="ＭＳ Ｐゴシック"/>
        <family val="3"/>
        <charset val="128"/>
        <scheme val="minor"/>
      </rPr>
      <t>、ご記入ください。</t>
    </r>
    <rPh sb="1" eb="3">
      <t>ベッシ</t>
    </rPh>
    <rPh sb="8" eb="10">
      <t>キカン</t>
    </rPh>
    <rPh sb="15" eb="17">
      <t>ゲンコウ</t>
    </rPh>
    <rPh sb="37" eb="39">
      <t>キニュウ</t>
    </rPh>
    <phoneticPr fontId="2"/>
  </si>
  <si>
    <t>(1)物品・設備購入費（非常用・防災用備蓄品リスト（シートタブの参考）内の物品・設備）</t>
    <rPh sb="3" eb="5">
      <t>ブッピン</t>
    </rPh>
    <rPh sb="6" eb="8">
      <t>セツビ</t>
    </rPh>
    <rPh sb="8" eb="10">
      <t>コウニュウ</t>
    </rPh>
    <rPh sb="10" eb="11">
      <t>ヒ</t>
    </rPh>
    <rPh sb="12" eb="15">
      <t>ヒジョウヨウ</t>
    </rPh>
    <rPh sb="16" eb="22">
      <t>ボウサイヨウビチクヒン</t>
    </rPh>
    <rPh sb="32" eb="34">
      <t>サンコウ</t>
    </rPh>
    <rPh sb="35" eb="36">
      <t>ナイ</t>
    </rPh>
    <rPh sb="37" eb="39">
      <t>ブッピン</t>
    </rPh>
    <rPh sb="40" eb="42">
      <t>セツビ</t>
    </rPh>
    <phoneticPr fontId="2"/>
  </si>
  <si>
    <t>非常用・防災用備蓄品リスト</t>
    <rPh sb="0" eb="3">
      <t>ヒジョウヨウ</t>
    </rPh>
    <rPh sb="4" eb="10">
      <t>ボウサイヨウビチクヒン</t>
    </rPh>
    <phoneticPr fontId="2"/>
  </si>
  <si>
    <t>７（１）物品・設備導入費</t>
    <rPh sb="4" eb="6">
      <t>ブッピン</t>
    </rPh>
    <rPh sb="7" eb="9">
      <t>セツビ</t>
    </rPh>
    <rPh sb="9" eb="12">
      <t>ドウニュウヒ</t>
    </rPh>
    <phoneticPr fontId="2"/>
  </si>
  <si>
    <t>数量</t>
    <rPh sb="0" eb="2">
      <t>スウリョウ</t>
    </rPh>
    <phoneticPr fontId="2"/>
  </si>
  <si>
    <t>バックアップ用NAS・クラウドサービス選定基準</t>
    <rPh sb="6" eb="7">
      <t>ヨウ</t>
    </rPh>
    <rPh sb="19" eb="23">
      <t>センテイキジュン</t>
    </rPh>
    <phoneticPr fontId="2"/>
  </si>
  <si>
    <t>ポータブル電源・ソーラーパネル・発電機等選定基準</t>
    <rPh sb="5" eb="7">
      <t>デンゲン</t>
    </rPh>
    <rPh sb="16" eb="19">
      <t>ハツデンキ</t>
    </rPh>
    <rPh sb="19" eb="20">
      <t>トウ</t>
    </rPh>
    <rPh sb="20" eb="24">
      <t>センテイキジュン</t>
    </rPh>
    <phoneticPr fontId="2"/>
  </si>
  <si>
    <t>ー</t>
    <phoneticPr fontId="2"/>
  </si>
  <si>
    <t>（１）の非常用・防災用備蓄リスト以外</t>
    <rPh sb="4" eb="7">
      <t>ヒジョウヨウ</t>
    </rPh>
    <rPh sb="8" eb="11">
      <t>ボウサイヨウ</t>
    </rPh>
    <rPh sb="11" eb="13">
      <t>ビチク</t>
    </rPh>
    <rPh sb="16" eb="18">
      <t>イガイ</t>
    </rPh>
    <phoneticPr fontId="2"/>
  </si>
  <si>
    <t>品名</t>
    <rPh sb="0" eb="2">
      <t>ヒンメイ</t>
    </rPh>
    <phoneticPr fontId="2"/>
  </si>
  <si>
    <t>ビニール手袋</t>
    <rPh sb="4" eb="6">
      <t>テブクロ</t>
    </rPh>
    <phoneticPr fontId="2"/>
  </si>
  <si>
    <t>アルコールスプレー</t>
    <phoneticPr fontId="2"/>
  </si>
  <si>
    <t>マスク</t>
    <phoneticPr fontId="2"/>
  </si>
  <si>
    <t>防災用生理用品</t>
    <rPh sb="0" eb="7">
      <t>ボウサイヨウセイリヨウヒン</t>
    </rPh>
    <phoneticPr fontId="2"/>
  </si>
  <si>
    <t>防災用トイレットペーパー</t>
    <rPh sb="0" eb="3">
      <t>ボウサイヨウ</t>
    </rPh>
    <phoneticPr fontId="2"/>
  </si>
  <si>
    <t>防災ウエットティッシュ</t>
    <rPh sb="0" eb="2">
      <t>ボウサイ</t>
    </rPh>
    <phoneticPr fontId="2"/>
  </si>
  <si>
    <t>ガムテープ</t>
    <phoneticPr fontId="2"/>
  </si>
  <si>
    <t>ラップ</t>
    <phoneticPr fontId="2"/>
  </si>
  <si>
    <t>ポリ袋</t>
    <rPh sb="2" eb="3">
      <t>ブクロ</t>
    </rPh>
    <phoneticPr fontId="2"/>
  </si>
  <si>
    <t>給水袋（ポリタンク）</t>
    <rPh sb="0" eb="3">
      <t>キュウスイブクロ</t>
    </rPh>
    <phoneticPr fontId="2"/>
  </si>
  <si>
    <t>ライター・点火棒</t>
    <rPh sb="5" eb="7">
      <t>テンカ</t>
    </rPh>
    <rPh sb="7" eb="8">
      <t>ボウ</t>
    </rPh>
    <phoneticPr fontId="2"/>
  </si>
  <si>
    <t>カセットボンベ</t>
    <phoneticPr fontId="2"/>
  </si>
  <si>
    <t>カセットコンロ</t>
    <phoneticPr fontId="2"/>
  </si>
  <si>
    <t>ラジオ</t>
    <phoneticPr fontId="2"/>
  </si>
  <si>
    <t>ランタン</t>
    <phoneticPr fontId="2"/>
  </si>
  <si>
    <t>レインコート・ポンチョ</t>
    <phoneticPr fontId="2"/>
  </si>
  <si>
    <t>毛布・ブランケット</t>
    <rPh sb="0" eb="2">
      <t>モウフ</t>
    </rPh>
    <phoneticPr fontId="2"/>
  </si>
  <si>
    <t>マット</t>
    <phoneticPr fontId="2"/>
  </si>
  <si>
    <t>寝袋</t>
    <rPh sb="0" eb="2">
      <t>ネブクロ</t>
    </rPh>
    <phoneticPr fontId="2"/>
  </si>
  <si>
    <t>軍手</t>
    <rPh sb="0" eb="2">
      <t>グンテ</t>
    </rPh>
    <phoneticPr fontId="2"/>
  </si>
  <si>
    <t>ヘッドライト・懐中電灯</t>
    <rPh sb="7" eb="11">
      <t>カイチュウデントウ</t>
    </rPh>
    <phoneticPr fontId="2"/>
  </si>
  <si>
    <t>ヘルメット</t>
    <phoneticPr fontId="2"/>
  </si>
  <si>
    <t xml:space="preserve"> </t>
    <phoneticPr fontId="2"/>
  </si>
  <si>
    <t>救急箱</t>
    <rPh sb="0" eb="3">
      <t>キュウキュウバコ</t>
    </rPh>
    <phoneticPr fontId="2"/>
  </si>
  <si>
    <t>常備用カイロ</t>
    <rPh sb="0" eb="3">
      <t>ジョウビヨウ</t>
    </rPh>
    <phoneticPr fontId="2"/>
  </si>
  <si>
    <t>簡易トイレ</t>
    <rPh sb="0" eb="2">
      <t>カンイ</t>
    </rPh>
    <phoneticPr fontId="2"/>
  </si>
  <si>
    <t>非常食</t>
    <rPh sb="0" eb="3">
      <t>ヒジョウショク</t>
    </rPh>
    <phoneticPr fontId="2"/>
  </si>
  <si>
    <t>保存水</t>
    <rPh sb="0" eb="3">
      <t>ホゾンスイ</t>
    </rPh>
    <phoneticPr fontId="2"/>
  </si>
  <si>
    <t>防災セット</t>
    <rPh sb="0" eb="2">
      <t>ボウサイ</t>
    </rPh>
    <phoneticPr fontId="2"/>
  </si>
  <si>
    <t>７ 費用明細</t>
    <rPh sb="2" eb="4">
      <t>ヒヨウ</t>
    </rPh>
    <rPh sb="4" eb="6">
      <t>メイサイ</t>
    </rPh>
    <phoneticPr fontId="2"/>
  </si>
  <si>
    <r>
      <rPr>
        <b/>
        <sz val="11"/>
        <color theme="1"/>
        <rFont val="ＭＳ Ｐゴシック"/>
        <family val="3"/>
        <charset val="128"/>
        <scheme val="minor"/>
      </rPr>
      <t>選択してください</t>
    </r>
    <r>
      <rPr>
        <sz val="11"/>
        <color theme="1"/>
        <rFont val="ＭＳ Ｐゴシック"/>
        <family val="2"/>
        <charset val="128"/>
        <scheme val="minor"/>
      </rPr>
      <t>　（プルダウンになっています）</t>
    </r>
    <rPh sb="0" eb="2">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</si>
</sst>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5" formatCode="&quot;¥&quot;#,##0;&quot;¥&quot;\-#,##0"/>
    <numFmt numFmtId="6" formatCode="&quot;¥&quot;#,##0;[Red]&quot;¥&quot;\-#,##0"/>
    <numFmt numFmtId="176" formatCode="0.0%"/>
    <numFmt numFmtId="177" formatCode="m&quot;月&quot;d&quot;日&quot;;@"/>
    <numFmt numFmtId="178" formatCode="[$-411]ge\.m\.d;@"/>
    <numFmt numFmtId="179" formatCode="&quot;¥&quot;#,##0_);[Red]\(&quot;¥&quot;#,##0\)"/>
    <numFmt numFmtId="180" formatCode="0_);[Red]\(0\)"/>
    <numFmt numFmtId="181" formatCode="[$-411]ggge&quot;年&quot;m&quot;月&quot;d&quot;日&quot;;@"/>
    <numFmt numFmtId="182" formatCode="yyyy&quot;年&quot;m&quot;月&quot;d&quot;日&quot;;@"/>
    <numFmt numFmtId="183" formatCode="#,##0_ ;[Red]\-#,##0\ "/>
    <numFmt numFmtId="184" formatCode="General&quot;名&quot;"/>
    <numFmt numFmtId="185" formatCode="#,##0_ "/>
    <numFmt numFmtId="186" formatCode="#,##0&quot;円&quot;"/>
    <numFmt numFmtId="187" formatCode="0.0_ "/>
    <numFmt numFmtId="188" formatCode="#,##0&quot;円&quot;\(&quot;上&quot;&quot;限&quot;&quot;額&quot;\)"/>
    <numFmt numFmtId="189" formatCode="#,##0&quot;W&quot;"/>
    <numFmt numFmtId="190" formatCode="0&quot;台&quot;"/>
    <numFmt numFmtId="191" formatCode="#,##0&quot;Wh&quot;"/>
    <numFmt numFmtId="192" formatCode="0\W"/>
    <numFmt numFmtId="193" formatCode="0&quot;日&quot;"/>
    <numFmt numFmtId="194" formatCode="0&quot;時&quot;&quot;間&quot;"/>
  </numFmts>
  <fonts count="63">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theme="1"/>
      <name val="ＭＳ Ｐゴシック"/>
      <family val="2"/>
      <scheme val="minor"/>
    </font>
    <font>
      <b/>
      <sz val="11"/>
      <name val="ＭＳ Ｐゴシック"/>
      <family val="3"/>
      <charset val="128"/>
      <scheme val="minor"/>
    </font>
    <font>
      <b/>
      <sz val="10"/>
      <name val="ＭＳ Ｐゴシック"/>
      <family val="3"/>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sz val="6"/>
      <color theme="1"/>
      <name val="ＭＳ 明朝"/>
      <family val="1"/>
      <charset val="128"/>
    </font>
    <font>
      <sz val="8"/>
      <color rgb="FF0000FF"/>
      <name val="ＭＳ 明朝"/>
      <family val="1"/>
      <charset val="128"/>
    </font>
    <font>
      <b/>
      <sz val="16"/>
      <color rgb="FFFF0000"/>
      <name val="ＭＳ 明朝"/>
      <family val="1"/>
      <charset val="128"/>
    </font>
    <font>
      <sz val="16"/>
      <color theme="1"/>
      <name val="ＭＳ 明朝"/>
      <family val="1"/>
      <charset val="128"/>
    </font>
    <font>
      <sz val="6"/>
      <name val="ＭＳ Ｐゴシック"/>
      <family val="3"/>
      <charset val="128"/>
    </font>
    <font>
      <b/>
      <sz val="11"/>
      <name val="ＭＳ Ｐゴシック"/>
      <family val="3"/>
      <charset val="128"/>
    </font>
    <font>
      <sz val="12"/>
      <name val="ＭＳ Ｐゴシック"/>
      <family val="3"/>
      <charset val="128"/>
      <scheme val="minor"/>
    </font>
    <font>
      <sz val="12"/>
      <name val="ＭＳ Ｐゴシック"/>
      <family val="3"/>
      <charset val="128"/>
    </font>
    <font>
      <b/>
      <sz val="10"/>
      <color theme="1"/>
      <name val="ＭＳ Ｐゴシック"/>
      <family val="3"/>
      <charset val="128"/>
      <scheme val="minor"/>
    </font>
    <font>
      <sz val="16"/>
      <color rgb="FFFF0000"/>
      <name val="ＭＳ 明朝"/>
      <family val="1"/>
      <charset val="128"/>
    </font>
    <font>
      <sz val="11"/>
      <name val="ＭＳ Ｐゴシック"/>
      <family val="3"/>
      <charset val="128"/>
    </font>
    <font>
      <b/>
      <sz val="18"/>
      <name val="HGS創英角ｺﾞｼｯｸUB"/>
      <family val="3"/>
      <charset val="128"/>
    </font>
    <font>
      <b/>
      <sz val="8"/>
      <color theme="1"/>
      <name val="ＭＳ Ｐゴシック"/>
      <family val="3"/>
      <charset val="128"/>
      <scheme val="minor"/>
    </font>
    <font>
      <b/>
      <sz val="9"/>
      <color theme="1"/>
      <name val="ＭＳ Ｐゴシック"/>
      <family val="3"/>
      <charset val="128"/>
      <scheme val="minor"/>
    </font>
    <font>
      <b/>
      <sz val="9"/>
      <name val="ＭＳ Ｐゴシック"/>
      <family val="3"/>
      <charset val="128"/>
      <scheme val="minor"/>
    </font>
    <font>
      <b/>
      <sz val="9"/>
      <color rgb="FFFF0000"/>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8"/>
      <color theme="1"/>
      <name val="ＭＳ Ｐゴシック"/>
      <family val="2"/>
      <charset val="128"/>
      <scheme val="minor"/>
    </font>
    <font>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0"/>
      <name val="ＭＳ Ｐゴシック"/>
      <family val="2"/>
      <charset val="128"/>
      <scheme val="minor"/>
    </font>
    <font>
      <b/>
      <sz val="12"/>
      <name val="ＭＳ Ｐゴシック"/>
      <family val="3"/>
      <charset val="128"/>
      <scheme val="minor"/>
    </font>
    <font>
      <sz val="12"/>
      <color theme="1"/>
      <name val="ＭＳ Ｐゴシック"/>
      <family val="3"/>
      <charset val="128"/>
      <scheme val="minor"/>
    </font>
    <font>
      <sz val="11"/>
      <color theme="0" tint="-0.34998626667073579"/>
      <name val="ＭＳ Ｐゴシック"/>
      <family val="2"/>
      <charset val="128"/>
      <scheme val="minor"/>
    </font>
    <font>
      <sz val="16"/>
      <name val="ＭＳ Ｐゴシック"/>
      <family val="3"/>
      <charset val="128"/>
      <scheme val="minor"/>
    </font>
    <font>
      <u/>
      <sz val="11"/>
      <color rgb="FFFF0000"/>
      <name val="ＭＳ Ｐゴシック"/>
      <family val="3"/>
      <charset val="128"/>
      <scheme val="minor"/>
    </font>
    <font>
      <sz val="18"/>
      <color theme="1"/>
      <name val="ＭＳ Ｐゴシック"/>
      <family val="3"/>
      <charset val="128"/>
      <scheme val="minor"/>
    </font>
    <font>
      <b/>
      <sz val="12"/>
      <color rgb="FFFF0000"/>
      <name val="メイリオ"/>
      <family val="3"/>
      <charset val="128"/>
    </font>
    <font>
      <b/>
      <sz val="12"/>
      <color rgb="FFFF0000"/>
      <name val="ＭＳ Ｐゴシック"/>
      <family val="3"/>
      <charset val="128"/>
      <scheme val="minor"/>
    </font>
    <font>
      <sz val="14"/>
      <color theme="1"/>
      <name val="ＭＳ Ｐゴシック"/>
      <family val="3"/>
      <charset val="128"/>
      <scheme val="minor"/>
    </font>
    <font>
      <b/>
      <sz val="16"/>
      <name val="ＭＳ Ｐゴシック"/>
      <family val="3"/>
      <charset val="128"/>
    </font>
    <font>
      <b/>
      <sz val="11"/>
      <color theme="1"/>
      <name val="ＭＳ Ｐゴシック"/>
      <family val="3"/>
      <charset val="128"/>
    </font>
    <font>
      <b/>
      <sz val="10"/>
      <name val="ＭＳ Ｐゴシック"/>
      <family val="3"/>
      <charset val="128"/>
    </font>
    <font>
      <b/>
      <sz val="9"/>
      <name val="ＭＳ Ｐゴシック"/>
      <family val="3"/>
      <charset val="128"/>
    </font>
    <font>
      <sz val="11"/>
      <color theme="1"/>
      <name val="ＭＳ Ｐゴシック"/>
      <family val="3"/>
      <charset val="128"/>
    </font>
    <font>
      <b/>
      <sz val="10"/>
      <color theme="1"/>
      <name val="ＭＳ Ｐゴシック"/>
      <family val="3"/>
      <charset val="128"/>
    </font>
    <font>
      <b/>
      <sz val="12"/>
      <name val="ＭＳ Ｐゴシック"/>
      <family val="3"/>
      <charset val="128"/>
    </font>
    <font>
      <sz val="8"/>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sz val="9"/>
      <color indexed="81"/>
      <name val="MS P 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CCFF"/>
        <bgColor indexed="64"/>
      </patternFill>
    </fill>
    <fill>
      <patternFill patternType="solid">
        <fgColor theme="0" tint="-0.14996795556505021"/>
        <bgColor indexed="64"/>
      </patternFill>
    </fill>
    <fill>
      <patternFill patternType="solid">
        <fgColor theme="2"/>
        <bgColor indexed="64"/>
      </patternFill>
    </fill>
    <fill>
      <patternFill patternType="solid">
        <fgColor theme="2" tint="-9.9978637043366805E-2"/>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7">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4" fillId="0" borderId="0"/>
    <xf numFmtId="9" fontId="10" fillId="0" borderId="0" applyFont="0" applyFill="0" applyBorder="0" applyAlignment="0" applyProtection="0">
      <alignment vertical="center"/>
    </xf>
  </cellStyleXfs>
  <cellXfs count="785">
    <xf numFmtId="0" fontId="0" fillId="0" borderId="0" xfId="0">
      <alignment vertical="center"/>
    </xf>
    <xf numFmtId="0" fontId="8" fillId="0" borderId="0" xfId="0" applyFont="1">
      <alignment vertical="center"/>
    </xf>
    <xf numFmtId="0" fontId="17" fillId="0" borderId="0" xfId="0" applyFont="1">
      <alignment vertical="center"/>
    </xf>
    <xf numFmtId="49" fontId="18" fillId="3" borderId="0" xfId="0" applyNumberFormat="1" applyFont="1" applyFill="1">
      <alignment vertical="center"/>
    </xf>
    <xf numFmtId="0" fontId="19" fillId="3" borderId="0" xfId="0" applyFont="1" applyFill="1">
      <alignment vertical="center"/>
    </xf>
    <xf numFmtId="49" fontId="19" fillId="0" borderId="0" xfId="0" applyNumberFormat="1" applyFont="1">
      <alignment vertical="center"/>
    </xf>
    <xf numFmtId="0" fontId="19" fillId="4" borderId="9" xfId="0" applyFont="1" applyFill="1" applyBorder="1">
      <alignment vertical="center"/>
    </xf>
    <xf numFmtId="0" fontId="20" fillId="4" borderId="0" xfId="0" applyFont="1" applyFill="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3" fillId="0" borderId="0" xfId="0" applyNumberFormat="1" applyFont="1">
      <alignment vertical="center"/>
    </xf>
    <xf numFmtId="49" fontId="15" fillId="2" borderId="14" xfId="0" applyNumberFormat="1" applyFont="1" applyFill="1" applyBorder="1" applyAlignment="1">
      <alignment horizontal="center" wrapText="1" shrinkToFit="1"/>
    </xf>
    <xf numFmtId="177" fontId="9" fillId="5" borderId="14" xfId="0" applyNumberFormat="1" applyFont="1" applyFill="1" applyBorder="1" applyAlignment="1">
      <alignment vertical="center" shrinkToFit="1"/>
    </xf>
    <xf numFmtId="0" fontId="9" fillId="5" borderId="14" xfId="0" applyFont="1" applyFill="1" applyBorder="1" applyAlignment="1">
      <alignment horizontal="center" vertical="center" wrapText="1" shrinkToFit="1"/>
    </xf>
    <xf numFmtId="0" fontId="15" fillId="5" borderId="14" xfId="0" applyFont="1" applyFill="1" applyBorder="1" applyAlignment="1">
      <alignment vertical="center" wrapText="1" shrinkToFit="1"/>
    </xf>
    <xf numFmtId="0" fontId="16" fillId="6" borderId="1" xfId="0" applyFont="1" applyFill="1" applyBorder="1" applyAlignment="1">
      <alignment horizontal="center" vertical="center" wrapText="1" shrinkToFit="1"/>
    </xf>
    <xf numFmtId="0" fontId="16" fillId="6" borderId="3" xfId="0" applyFont="1" applyFill="1" applyBorder="1" applyAlignment="1">
      <alignment horizontal="center" vertical="center" wrapText="1" shrinkToFit="1"/>
    </xf>
    <xf numFmtId="0" fontId="16" fillId="5" borderId="14" xfId="0" applyFont="1" applyFill="1" applyBorder="1" applyAlignment="1">
      <alignment horizontal="center" vertical="center" wrapText="1" shrinkToFit="1"/>
    </xf>
    <xf numFmtId="0" fontId="16" fillId="5" borderId="14" xfId="0" applyFont="1" applyFill="1" applyBorder="1" applyAlignment="1">
      <alignment vertical="center" wrapText="1" shrinkToFit="1"/>
    </xf>
    <xf numFmtId="5" fontId="25" fillId="5" borderId="1" xfId="0" applyNumberFormat="1" applyFont="1" applyFill="1" applyBorder="1" applyAlignment="1">
      <alignment horizontal="center" vertical="center" wrapText="1" shrinkToFit="1"/>
    </xf>
    <xf numFmtId="5" fontId="25" fillId="5" borderId="2" xfId="0" applyNumberFormat="1" applyFont="1" applyFill="1" applyBorder="1" applyAlignment="1">
      <alignment horizontal="center" vertical="center" wrapText="1" shrinkToFit="1"/>
    </xf>
    <xf numFmtId="5" fontId="15" fillId="5" borderId="1" xfId="0" applyNumberFormat="1" applyFont="1" applyFill="1" applyBorder="1" applyAlignment="1">
      <alignment horizontal="center" vertical="center" wrapText="1" shrinkToFit="1"/>
    </xf>
    <xf numFmtId="5" fontId="15" fillId="5" borderId="2" xfId="0" applyNumberFormat="1" applyFont="1" applyFill="1" applyBorder="1" applyAlignment="1">
      <alignment horizontal="center" vertical="center" wrapText="1" shrinkToFit="1"/>
    </xf>
    <xf numFmtId="5" fontId="15" fillId="5" borderId="3" xfId="0" applyNumberFormat="1" applyFont="1" applyFill="1" applyBorder="1" applyAlignment="1">
      <alignment horizontal="center" vertical="center" wrapText="1" shrinkToFit="1"/>
    </xf>
    <xf numFmtId="0" fontId="15" fillId="6" borderId="14" xfId="0" applyFont="1" applyFill="1" applyBorder="1" applyAlignment="1">
      <alignment vertical="center" wrapText="1" shrinkToFit="1"/>
    </xf>
    <xf numFmtId="177" fontId="15" fillId="5" borderId="3" xfId="0" applyNumberFormat="1" applyFont="1" applyFill="1" applyBorder="1" applyAlignment="1">
      <alignment horizontal="center" vertical="center" shrinkToFit="1"/>
    </xf>
    <xf numFmtId="38" fontId="15" fillId="5" borderId="1" xfId="0" applyNumberFormat="1" applyFont="1" applyFill="1" applyBorder="1" applyAlignment="1">
      <alignment horizontal="center" vertical="center" shrinkToFit="1"/>
    </xf>
    <xf numFmtId="38" fontId="15" fillId="5" borderId="2" xfId="0" applyNumberFormat="1" applyFont="1" applyFill="1" applyBorder="1" applyAlignment="1">
      <alignment horizontal="center" vertical="center" shrinkToFit="1"/>
    </xf>
    <xf numFmtId="38" fontId="15" fillId="5" borderId="3" xfId="0" applyNumberFormat="1" applyFont="1" applyFill="1" applyBorder="1" applyAlignment="1">
      <alignment horizontal="center" vertical="center" shrinkToFit="1"/>
    </xf>
    <xf numFmtId="178" fontId="15" fillId="5" borderId="14" xfId="0" applyNumberFormat="1" applyFont="1" applyFill="1" applyBorder="1" applyAlignment="1">
      <alignment vertical="center" shrinkToFit="1"/>
    </xf>
    <xf numFmtId="5" fontId="15" fillId="5" borderId="14" xfId="0" applyNumberFormat="1" applyFont="1" applyFill="1" applyBorder="1" applyAlignment="1">
      <alignment vertical="center" shrinkToFit="1"/>
    </xf>
    <xf numFmtId="179" fontId="15" fillId="5" borderId="14" xfId="0" applyNumberFormat="1" applyFont="1" applyFill="1" applyBorder="1" applyAlignment="1">
      <alignment vertical="center" shrinkToFit="1"/>
    </xf>
    <xf numFmtId="0" fontId="15" fillId="5" borderId="14" xfId="0" applyFont="1" applyFill="1" applyBorder="1" applyAlignment="1">
      <alignment vertical="center" shrinkToFit="1"/>
    </xf>
    <xf numFmtId="178" fontId="26" fillId="5" borderId="10" xfId="0" applyNumberFormat="1" applyFont="1" applyFill="1" applyBorder="1" applyAlignment="1">
      <alignment vertical="center" shrinkToFit="1"/>
    </xf>
    <xf numFmtId="5" fontId="26" fillId="5" borderId="10" xfId="0" applyNumberFormat="1" applyFont="1" applyFill="1" applyBorder="1" applyAlignment="1">
      <alignment vertical="center" shrinkToFit="1"/>
    </xf>
    <xf numFmtId="179" fontId="26" fillId="5" borderId="10" xfId="0" applyNumberFormat="1" applyFont="1" applyFill="1" applyBorder="1" applyAlignment="1">
      <alignment vertical="center" shrinkToFit="1"/>
    </xf>
    <xf numFmtId="5" fontId="15" fillId="6" borderId="1" xfId="0" applyNumberFormat="1" applyFont="1" applyFill="1" applyBorder="1" applyAlignment="1">
      <alignment horizontal="center" vertical="center" wrapText="1" shrinkToFit="1"/>
    </xf>
    <xf numFmtId="5" fontId="15" fillId="6" borderId="3" xfId="0" applyNumberFormat="1" applyFont="1" applyFill="1" applyBorder="1" applyAlignment="1">
      <alignment horizontal="center" vertical="center" wrapText="1" shrinkToFit="1"/>
    </xf>
    <xf numFmtId="38" fontId="0" fillId="0" borderId="0" xfId="0" applyNumberFormat="1">
      <alignment vertical="center"/>
    </xf>
    <xf numFmtId="0" fontId="15" fillId="5" borderId="5" xfId="0" applyFont="1" applyFill="1" applyBorder="1" applyAlignment="1">
      <alignment horizontal="center" vertical="center" wrapText="1" shrinkToFit="1"/>
    </xf>
    <xf numFmtId="0" fontId="15" fillId="5" borderId="2" xfId="0" applyFont="1" applyFill="1" applyBorder="1" applyAlignment="1">
      <alignment horizontal="center" vertical="center" shrinkToFit="1"/>
    </xf>
    <xf numFmtId="0" fontId="15" fillId="5" borderId="3" xfId="0" applyFont="1" applyFill="1" applyBorder="1" applyAlignment="1">
      <alignment horizontal="center" vertical="center" shrinkToFit="1"/>
    </xf>
    <xf numFmtId="0" fontId="0" fillId="0" borderId="0" xfId="0" applyAlignment="1">
      <alignment horizontal="center" vertical="center"/>
    </xf>
    <xf numFmtId="0" fontId="15" fillId="5" borderId="1" xfId="0" applyFont="1" applyFill="1" applyBorder="1" applyAlignment="1">
      <alignment horizontal="center" vertical="center" wrapText="1" shrinkToFit="1"/>
    </xf>
    <xf numFmtId="0" fontId="15" fillId="5" borderId="3" xfId="0" applyFont="1" applyFill="1" applyBorder="1" applyAlignment="1">
      <alignment horizontal="center" vertical="center" wrapText="1" shrinkToFit="1"/>
    </xf>
    <xf numFmtId="0" fontId="29" fillId="0" borderId="0" xfId="0" applyFont="1">
      <alignment vertical="center"/>
    </xf>
    <xf numFmtId="5" fontId="13" fillId="5" borderId="9" xfId="0" applyNumberFormat="1" applyFont="1" applyFill="1" applyBorder="1" applyAlignment="1">
      <alignment horizontal="center" vertical="center" wrapText="1" shrinkToFit="1"/>
    </xf>
    <xf numFmtId="5" fontId="30" fillId="5" borderId="9" xfId="0" applyNumberFormat="1" applyFont="1" applyFill="1" applyBorder="1" applyAlignment="1">
      <alignment horizontal="center" vertical="center" wrapText="1" shrinkToFit="1"/>
    </xf>
    <xf numFmtId="38" fontId="13" fillId="5" borderId="9" xfId="0" applyNumberFormat="1" applyFont="1" applyFill="1" applyBorder="1" applyAlignment="1">
      <alignment horizontal="center" vertical="center" wrapText="1" shrinkToFit="1"/>
    </xf>
    <xf numFmtId="38" fontId="13" fillId="5" borderId="13" xfId="0" applyNumberFormat="1" applyFont="1" applyFill="1" applyBorder="1" applyAlignment="1">
      <alignment horizontal="center" vertical="center" wrapText="1" shrinkToFit="1"/>
    </xf>
    <xf numFmtId="0" fontId="13" fillId="5" borderId="10" xfId="0" applyFont="1" applyFill="1" applyBorder="1" applyAlignment="1">
      <alignment vertical="center" wrapText="1" shrinkToFit="1"/>
    </xf>
    <xf numFmtId="0" fontId="13" fillId="5" borderId="10" xfId="0" applyFont="1" applyFill="1" applyBorder="1" applyAlignment="1">
      <alignment vertical="center" shrinkToFit="1"/>
    </xf>
    <xf numFmtId="49" fontId="13" fillId="2" borderId="10" xfId="0" applyNumberFormat="1" applyFont="1" applyFill="1" applyBorder="1" applyAlignment="1">
      <alignment horizontal="center" vertical="center" wrapText="1" shrinkToFit="1"/>
    </xf>
    <xf numFmtId="0" fontId="1" fillId="5" borderId="10" xfId="0" applyFont="1" applyFill="1" applyBorder="1" applyAlignment="1">
      <alignment horizontal="center" vertical="center" wrapText="1" shrinkToFit="1"/>
    </xf>
    <xf numFmtId="0" fontId="13" fillId="5" borderId="10" xfId="0" applyFont="1" applyFill="1" applyBorder="1" applyAlignment="1">
      <alignment horizontal="center" vertical="center" wrapText="1" shrinkToFit="1"/>
    </xf>
    <xf numFmtId="0" fontId="13" fillId="5" borderId="9" xfId="0" applyFont="1" applyFill="1" applyBorder="1" applyAlignment="1">
      <alignment horizontal="center" vertical="center" wrapText="1" shrinkToFit="1"/>
    </xf>
    <xf numFmtId="0" fontId="13" fillId="6" borderId="9" xfId="0" applyFont="1" applyFill="1" applyBorder="1" applyAlignment="1">
      <alignment horizontal="center" vertical="center" wrapText="1" shrinkToFit="1"/>
    </xf>
    <xf numFmtId="5" fontId="30" fillId="5" borderId="10" xfId="0" applyNumberFormat="1" applyFont="1" applyFill="1" applyBorder="1" applyAlignment="1">
      <alignment vertical="center" wrapText="1" shrinkToFit="1"/>
    </xf>
    <xf numFmtId="5" fontId="13" fillId="5" borderId="10" xfId="0" applyNumberFormat="1" applyFont="1" applyFill="1" applyBorder="1" applyAlignment="1">
      <alignment horizontal="center" vertical="center" wrapText="1" shrinkToFit="1"/>
    </xf>
    <xf numFmtId="0" fontId="13" fillId="6" borderId="10" xfId="0" applyFont="1" applyFill="1" applyBorder="1" applyAlignment="1">
      <alignment vertical="center" wrapText="1" shrinkToFit="1"/>
    </xf>
    <xf numFmtId="0" fontId="13" fillId="5" borderId="10" xfId="0" applyFont="1" applyFill="1" applyBorder="1" applyAlignment="1">
      <alignment horizontal="center" vertical="center" shrinkToFit="1"/>
    </xf>
    <xf numFmtId="177" fontId="15" fillId="5" borderId="1" xfId="0" applyNumberFormat="1" applyFont="1" applyFill="1" applyBorder="1" applyAlignment="1">
      <alignment horizontal="center" vertical="center" shrinkToFit="1"/>
    </xf>
    <xf numFmtId="176" fontId="13" fillId="5" borderId="10" xfId="0" applyNumberFormat="1" applyFont="1" applyFill="1" applyBorder="1" applyAlignment="1">
      <alignment horizontal="center" vertical="center" wrapText="1" shrinkToFit="1"/>
    </xf>
    <xf numFmtId="6" fontId="13" fillId="5" borderId="10" xfId="4" applyFont="1" applyFill="1" applyBorder="1" applyAlignment="1">
      <alignment horizontal="center" vertical="center" wrapText="1" shrinkToFit="1"/>
    </xf>
    <xf numFmtId="0" fontId="15" fillId="5" borderId="1" xfId="0" applyFont="1" applyFill="1" applyBorder="1" applyAlignment="1">
      <alignment vertical="center"/>
    </xf>
    <xf numFmtId="0" fontId="15" fillId="5" borderId="2" xfId="0" applyFont="1" applyFill="1" applyBorder="1" applyAlignment="1">
      <alignment vertical="center"/>
    </xf>
    <xf numFmtId="0" fontId="15" fillId="5" borderId="3" xfId="0" applyFont="1" applyFill="1" applyBorder="1" applyAlignment="1">
      <alignment vertical="center"/>
    </xf>
    <xf numFmtId="0" fontId="13" fillId="5" borderId="9" xfId="0" applyFont="1" applyFill="1" applyBorder="1" applyAlignment="1">
      <alignment vertical="center" wrapText="1" shrinkToFit="1"/>
    </xf>
    <xf numFmtId="0" fontId="13" fillId="5" borderId="1" xfId="0" applyFont="1" applyFill="1" applyBorder="1" applyAlignment="1">
      <alignment horizontal="center" vertical="center" shrinkToFit="1"/>
    </xf>
    <xf numFmtId="0" fontId="15" fillId="5" borderId="2" xfId="0" applyFont="1" applyFill="1" applyBorder="1" applyAlignment="1">
      <alignment horizontal="center" vertical="center" wrapText="1" shrinkToFit="1"/>
    </xf>
    <xf numFmtId="0" fontId="15" fillId="5" borderId="6" xfId="0" applyFont="1" applyFill="1" applyBorder="1" applyAlignment="1">
      <alignment horizontal="center" wrapText="1" shrinkToFit="1"/>
    </xf>
    <xf numFmtId="0" fontId="13" fillId="5" borderId="1" xfId="0" applyFont="1" applyFill="1" applyBorder="1" applyAlignment="1">
      <alignment horizontal="center" vertical="center" wrapText="1" shrinkToFit="1"/>
    </xf>
    <xf numFmtId="177" fontId="15" fillId="6" borderId="1" xfId="0" applyNumberFormat="1" applyFont="1" applyFill="1" applyBorder="1" applyAlignment="1">
      <alignment vertical="center" wrapText="1" shrinkToFit="1"/>
    </xf>
    <xf numFmtId="177" fontId="15" fillId="6" borderId="2" xfId="0" applyNumberFormat="1" applyFont="1" applyFill="1" applyBorder="1" applyAlignment="1">
      <alignment vertical="center" wrapText="1" shrinkToFit="1"/>
    </xf>
    <xf numFmtId="177" fontId="15" fillId="6" borderId="3" xfId="0" applyNumberFormat="1" applyFont="1" applyFill="1" applyBorder="1" applyAlignment="1">
      <alignment vertical="center" wrapText="1" shrinkToFit="1"/>
    </xf>
    <xf numFmtId="180" fontId="13" fillId="6" borderId="10" xfId="0" applyNumberFormat="1" applyFont="1" applyFill="1" applyBorder="1" applyAlignment="1">
      <alignment horizontal="center" vertical="center" shrinkToFit="1"/>
    </xf>
    <xf numFmtId="5" fontId="13" fillId="5" borderId="1" xfId="0" applyNumberFormat="1" applyFont="1" applyFill="1" applyBorder="1" applyAlignment="1">
      <alignment horizontal="center" vertical="center" wrapText="1" shrinkToFit="1"/>
    </xf>
    <xf numFmtId="5" fontId="13" fillId="6" borderId="9" xfId="0" applyNumberFormat="1" applyFont="1" applyFill="1" applyBorder="1" applyAlignment="1">
      <alignment vertical="center" wrapText="1" shrinkToFit="1"/>
    </xf>
    <xf numFmtId="0" fontId="15" fillId="5" borderId="3" xfId="0" applyFont="1" applyFill="1" applyBorder="1" applyAlignment="1">
      <alignment horizontal="center" wrapText="1" shrinkToFit="1"/>
    </xf>
    <xf numFmtId="0" fontId="0" fillId="5" borderId="2" xfId="0" applyFill="1" applyBorder="1">
      <alignment vertical="center"/>
    </xf>
    <xf numFmtId="0" fontId="26" fillId="5" borderId="2" xfId="0" applyFont="1" applyFill="1" applyBorder="1" applyAlignment="1">
      <alignment horizontal="left" vertical="center"/>
    </xf>
    <xf numFmtId="177" fontId="15" fillId="6" borderId="2" xfId="0" applyNumberFormat="1" applyFont="1" applyFill="1" applyBorder="1" applyAlignment="1">
      <alignment horizontal="center" vertical="center" shrinkToFit="1"/>
    </xf>
    <xf numFmtId="177" fontId="13" fillId="6" borderId="13" xfId="0" applyNumberFormat="1" applyFont="1" applyFill="1" applyBorder="1" applyAlignment="1">
      <alignment horizontal="center" vertical="center" shrinkToFit="1"/>
    </xf>
    <xf numFmtId="5" fontId="25" fillId="6" borderId="14" xfId="0" applyNumberFormat="1" applyFont="1" applyFill="1" applyBorder="1" applyAlignment="1">
      <alignment vertical="center" shrinkToFit="1"/>
    </xf>
    <xf numFmtId="5" fontId="27" fillId="6" borderId="10" xfId="0" applyNumberFormat="1" applyFont="1" applyFill="1" applyBorder="1" applyAlignment="1">
      <alignment vertical="center" shrinkToFit="1"/>
    </xf>
    <xf numFmtId="0" fontId="31" fillId="2" borderId="14" xfId="0" applyFont="1" applyFill="1" applyBorder="1" applyAlignment="1">
      <alignment horizontal="center" vertical="center" wrapText="1" shrinkToFit="1"/>
    </xf>
    <xf numFmtId="177" fontId="1" fillId="5" borderId="10" xfId="0" applyNumberFormat="1" applyFont="1" applyFill="1" applyBorder="1" applyAlignment="1">
      <alignment horizontal="center" vertical="center" shrinkToFit="1"/>
    </xf>
    <xf numFmtId="0" fontId="13" fillId="2" borderId="0"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5" fillId="2" borderId="0" xfId="0" applyFont="1" applyFill="1" applyBorder="1" applyAlignment="1" applyProtection="1">
      <alignment horizontal="center" vertical="center" wrapText="1"/>
      <protection locked="0"/>
    </xf>
    <xf numFmtId="185" fontId="1" fillId="0" borderId="0" xfId="0" applyNumberFormat="1" applyFont="1" applyBorder="1" applyAlignment="1" applyProtection="1">
      <alignment horizontal="center" vertical="center" wrapText="1"/>
      <protection locked="0"/>
    </xf>
    <xf numFmtId="185" fontId="5" fillId="0" borderId="0" xfId="0" applyNumberFormat="1" applyFont="1" applyBorder="1" applyAlignment="1" applyProtection="1">
      <alignment horizontal="center" vertical="center" wrapText="1"/>
      <protection locked="0"/>
    </xf>
    <xf numFmtId="0" fontId="1" fillId="0" borderId="16" xfId="0" applyFont="1" applyBorder="1" applyAlignment="1">
      <alignment vertical="center"/>
    </xf>
    <xf numFmtId="0" fontId="4" fillId="0" borderId="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0" fillId="0" borderId="3" xfId="0" applyNumberFormat="1" applyBorder="1" applyAlignment="1" applyProtection="1">
      <alignment horizontal="center" vertical="center"/>
      <protection locked="0"/>
    </xf>
    <xf numFmtId="176" fontId="0" fillId="2" borderId="9" xfId="6" applyNumberFormat="1" applyFont="1" applyFill="1" applyBorder="1" applyProtection="1">
      <alignment vertical="center"/>
      <protection locked="0"/>
    </xf>
    <xf numFmtId="0" fontId="0" fillId="0" borderId="0" xfId="0" applyProtection="1">
      <alignment vertical="center"/>
      <protection locked="0"/>
    </xf>
    <xf numFmtId="0" fontId="0" fillId="0" borderId="0"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12" fillId="0" borderId="0" xfId="0" applyFont="1" applyBorder="1" applyAlignment="1" applyProtection="1">
      <alignment horizontal="center" vertical="center"/>
      <protection locked="0"/>
    </xf>
    <xf numFmtId="0" fontId="4" fillId="0" borderId="0" xfId="0" applyFont="1" applyBorder="1" applyAlignment="1" applyProtection="1">
      <alignment horizontal="left" vertical="center" wrapText="1"/>
      <protection locked="0"/>
    </xf>
    <xf numFmtId="0" fontId="0" fillId="0" borderId="0" xfId="0" applyNumberFormat="1" applyAlignment="1" applyProtection="1">
      <alignment horizontal="center" vertical="center"/>
      <protection locked="0"/>
    </xf>
    <xf numFmtId="0" fontId="0" fillId="2" borderId="9" xfId="0" applyFill="1" applyBorder="1" applyAlignment="1" applyProtection="1">
      <alignment horizontal="center" vertical="center"/>
    </xf>
    <xf numFmtId="0" fontId="8" fillId="0" borderId="0" xfId="0" applyFont="1" applyProtection="1">
      <alignment vertical="center"/>
    </xf>
    <xf numFmtId="0" fontId="0" fillId="0" borderId="0" xfId="0" applyProtection="1">
      <alignment vertical="center"/>
    </xf>
    <xf numFmtId="0" fontId="4" fillId="2" borderId="15" xfId="0" applyFont="1"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9" xfId="0" applyFill="1" applyBorder="1" applyAlignment="1" applyProtection="1">
      <alignment horizontal="center" vertical="center" wrapText="1"/>
    </xf>
    <xf numFmtId="0" fontId="0" fillId="2" borderId="1" xfId="0" applyFill="1" applyBorder="1" applyAlignment="1" applyProtection="1">
      <alignment horizontal="center" vertical="center"/>
    </xf>
    <xf numFmtId="0" fontId="0" fillId="0" borderId="22" xfId="0" applyBorder="1" applyAlignment="1" applyProtection="1">
      <alignment vertical="center"/>
      <protection locked="0"/>
    </xf>
    <xf numFmtId="38" fontId="0" fillId="0" borderId="9" xfId="3" applyFont="1" applyBorder="1" applyAlignment="1" applyProtection="1">
      <alignment horizontal="center" vertical="center"/>
      <protection locked="0"/>
    </xf>
    <xf numFmtId="0" fontId="7" fillId="2" borderId="12" xfId="0" applyFont="1" applyFill="1" applyBorder="1" applyAlignment="1">
      <alignment horizontal="center" vertical="center"/>
    </xf>
    <xf numFmtId="0" fontId="37" fillId="2" borderId="12" xfId="0" applyFont="1" applyFill="1" applyBorder="1" applyAlignment="1">
      <alignment horizontal="center" vertical="center"/>
    </xf>
    <xf numFmtId="0" fontId="0" fillId="2" borderId="12" xfId="0" applyFill="1" applyBorder="1" applyAlignment="1">
      <alignment horizontal="center" vertical="center"/>
    </xf>
    <xf numFmtId="0" fontId="0" fillId="2" borderId="12" xfId="0" applyFill="1" applyBorder="1" applyAlignment="1">
      <alignment vertical="center"/>
    </xf>
    <xf numFmtId="0" fontId="0" fillId="2" borderId="12" xfId="0" applyFill="1" applyBorder="1">
      <alignment vertical="center"/>
    </xf>
    <xf numFmtId="0" fontId="37" fillId="0" borderId="0" xfId="0" applyFont="1" applyBorder="1" applyAlignment="1">
      <alignment horizontal="left" vertical="top" wrapText="1"/>
    </xf>
    <xf numFmtId="0" fontId="37" fillId="0" borderId="0" xfId="0" applyFont="1" applyBorder="1" applyAlignment="1">
      <alignment vertical="top" wrapText="1"/>
    </xf>
    <xf numFmtId="0" fontId="0" fillId="0" borderId="0" xfId="0" applyBorder="1" applyAlignment="1">
      <alignment vertical="center"/>
    </xf>
    <xf numFmtId="0" fontId="7" fillId="2" borderId="0" xfId="0" applyFont="1" applyFill="1" applyBorder="1" applyAlignment="1">
      <alignment horizontal="center" vertical="center"/>
    </xf>
    <xf numFmtId="0" fontId="37"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vertical="center"/>
    </xf>
    <xf numFmtId="0" fontId="0" fillId="2" borderId="0" xfId="0" applyFill="1" applyBorder="1">
      <alignment vertical="center"/>
    </xf>
    <xf numFmtId="0" fontId="6" fillId="2" borderId="0" xfId="0" applyFont="1" applyFill="1" applyBorder="1" applyAlignment="1">
      <alignment vertical="center"/>
    </xf>
    <xf numFmtId="0" fontId="13" fillId="2" borderId="0" xfId="0" applyFont="1" applyFill="1" applyBorder="1" applyAlignment="1">
      <alignment vertical="center"/>
    </xf>
    <xf numFmtId="0" fontId="40" fillId="2" borderId="0" xfId="0" applyFont="1" applyFill="1" applyBorder="1" applyAlignment="1">
      <alignment vertical="center"/>
    </xf>
    <xf numFmtId="0" fontId="0" fillId="0" borderId="6" xfId="0" applyFont="1" applyBorder="1" applyAlignment="1" applyProtection="1">
      <alignment horizontal="left" vertical="top"/>
      <protection locked="0"/>
    </xf>
    <xf numFmtId="0" fontId="39" fillId="2" borderId="12" xfId="0" applyFont="1" applyFill="1" applyBorder="1" applyAlignment="1" applyProtection="1">
      <alignment vertical="top" wrapText="1"/>
    </xf>
    <xf numFmtId="0" fontId="4" fillId="2" borderId="12" xfId="0" applyFont="1" applyFill="1" applyBorder="1" applyAlignment="1" applyProtection="1">
      <alignment vertical="top" wrapText="1"/>
    </xf>
    <xf numFmtId="0" fontId="44" fillId="0" borderId="0" xfId="0" applyFont="1">
      <alignment vertical="center"/>
    </xf>
    <xf numFmtId="0" fontId="0" fillId="0" borderId="0" xfId="0" applyBorder="1">
      <alignment vertical="center"/>
    </xf>
    <xf numFmtId="0" fontId="13" fillId="0" borderId="33" xfId="0" applyFont="1" applyBorder="1" applyAlignment="1" applyProtection="1">
      <alignment horizontal="center" vertical="center" wrapText="1"/>
      <protection locked="0"/>
    </xf>
    <xf numFmtId="0" fontId="45" fillId="0" borderId="0" xfId="0" applyFont="1" applyBorder="1" applyAlignment="1">
      <alignment horizontal="center" vertical="center"/>
    </xf>
    <xf numFmtId="187" fontId="45" fillId="0" borderId="0" xfId="0" applyNumberFormat="1" applyFont="1" applyBorder="1" applyAlignment="1">
      <alignment horizontal="center" vertical="center"/>
    </xf>
    <xf numFmtId="0" fontId="15" fillId="2" borderId="10" xfId="0" applyFont="1" applyFill="1" applyBorder="1" applyAlignment="1">
      <alignment horizontal="center" vertical="center" wrapText="1"/>
    </xf>
    <xf numFmtId="0" fontId="15" fillId="2" borderId="4" xfId="0" applyFont="1" applyFill="1" applyBorder="1" applyAlignment="1">
      <alignment horizontal="center" vertical="center" wrapText="1"/>
    </xf>
    <xf numFmtId="38" fontId="13" fillId="2" borderId="9" xfId="3" applyFont="1" applyFill="1" applyBorder="1" applyAlignment="1">
      <alignment horizontal="right" vertical="center"/>
    </xf>
    <xf numFmtId="38" fontId="13" fillId="2" borderId="39" xfId="3" applyFont="1" applyFill="1" applyBorder="1" applyAlignment="1">
      <alignment horizontal="right" vertical="center"/>
    </xf>
    <xf numFmtId="38" fontId="13" fillId="2" borderId="5" xfId="3" applyFont="1" applyFill="1" applyBorder="1" applyAlignment="1" applyProtection="1">
      <alignment vertical="center"/>
    </xf>
    <xf numFmtId="0" fontId="0" fillId="0" borderId="0" xfId="0" applyBorder="1" applyAlignment="1" applyProtection="1">
      <alignment vertical="center"/>
    </xf>
    <xf numFmtId="0" fontId="0" fillId="0" borderId="0" xfId="0" quotePrefix="1" applyBorder="1" applyAlignment="1" applyProtection="1">
      <alignment vertical="center"/>
    </xf>
    <xf numFmtId="0" fontId="38" fillId="0" borderId="0" xfId="0" applyFont="1" applyBorder="1">
      <alignment vertical="center"/>
    </xf>
    <xf numFmtId="0" fontId="11" fillId="0" borderId="0" xfId="0" applyFont="1" applyBorder="1">
      <alignment vertical="center"/>
    </xf>
    <xf numFmtId="0" fontId="9" fillId="2" borderId="37" xfId="0" applyFont="1" applyFill="1" applyBorder="1" applyAlignment="1" applyProtection="1">
      <alignment vertical="center"/>
    </xf>
    <xf numFmtId="0" fontId="0" fillId="2" borderId="38" xfId="0" applyFill="1" applyBorder="1" applyAlignment="1" applyProtection="1">
      <alignment vertical="center"/>
    </xf>
    <xf numFmtId="0" fontId="0" fillId="2" borderId="42" xfId="0" applyFill="1" applyBorder="1" applyAlignment="1" applyProtection="1">
      <alignment vertical="center"/>
    </xf>
    <xf numFmtId="0" fontId="13" fillId="7" borderId="19" xfId="0" applyFont="1" applyFill="1" applyBorder="1" applyAlignment="1" applyProtection="1">
      <alignment horizontal="center" vertical="center"/>
    </xf>
    <xf numFmtId="0" fontId="47" fillId="2" borderId="44" xfId="0" applyFont="1" applyFill="1" applyBorder="1" applyAlignment="1" applyProtection="1">
      <alignment horizontal="center" vertical="center"/>
    </xf>
    <xf numFmtId="0" fontId="13" fillId="7" borderId="48" xfId="0" applyFont="1" applyFill="1" applyBorder="1" applyAlignment="1" applyProtection="1">
      <alignment horizontal="center" vertical="center"/>
    </xf>
    <xf numFmtId="0" fontId="47" fillId="2" borderId="49" xfId="0" applyFont="1" applyFill="1" applyBorder="1" applyAlignment="1" applyProtection="1">
      <alignment horizontal="center" vertical="center"/>
    </xf>
    <xf numFmtId="0" fontId="13" fillId="7" borderId="53" xfId="0" applyFont="1" applyFill="1" applyBorder="1" applyAlignment="1" applyProtection="1">
      <alignment horizontal="center" vertical="center"/>
    </xf>
    <xf numFmtId="0" fontId="47" fillId="2" borderId="54" xfId="0" applyFont="1" applyFill="1" applyBorder="1" applyAlignment="1" applyProtection="1">
      <alignment horizontal="center" vertical="center"/>
    </xf>
    <xf numFmtId="0" fontId="15" fillId="7" borderId="3" xfId="0" applyFont="1" applyFill="1" applyBorder="1" applyAlignment="1" applyProtection="1">
      <alignment horizontal="center" vertical="center"/>
    </xf>
    <xf numFmtId="0" fontId="15" fillId="7" borderId="30" xfId="0" applyFont="1" applyFill="1" applyBorder="1" applyAlignment="1" applyProtection="1">
      <alignment horizontal="center" vertical="center"/>
    </xf>
    <xf numFmtId="0" fontId="9" fillId="0" borderId="27" xfId="0" applyFont="1" applyBorder="1" applyAlignment="1" applyProtection="1">
      <alignment horizontal="center" vertical="center"/>
    </xf>
    <xf numFmtId="0" fontId="15" fillId="2" borderId="30" xfId="0" applyFont="1" applyFill="1" applyBorder="1" applyAlignment="1" applyProtection="1">
      <alignment horizontal="center" vertical="center"/>
    </xf>
    <xf numFmtId="0" fontId="15" fillId="7" borderId="56" xfId="0" applyFont="1" applyFill="1" applyBorder="1" applyAlignment="1" applyProtection="1">
      <alignment horizontal="center" vertical="center"/>
    </xf>
    <xf numFmtId="0" fontId="13" fillId="2" borderId="56" xfId="0" applyFont="1" applyFill="1" applyBorder="1" applyAlignment="1" applyProtection="1">
      <alignment horizontal="center" vertical="center"/>
    </xf>
    <xf numFmtId="0" fontId="47" fillId="2" borderId="26" xfId="0" applyFont="1" applyFill="1" applyBorder="1" applyAlignment="1" applyProtection="1">
      <alignment horizontal="center" vertical="center"/>
    </xf>
    <xf numFmtId="0" fontId="1" fillId="0" borderId="0" xfId="0" applyFont="1" applyBorder="1" applyAlignment="1" applyProtection="1">
      <alignment vertical="center"/>
    </xf>
    <xf numFmtId="0" fontId="48" fillId="0" borderId="0" xfId="0" applyFont="1" applyBorder="1" applyAlignment="1" applyProtection="1">
      <alignment vertical="center"/>
    </xf>
    <xf numFmtId="0" fontId="9" fillId="0" borderId="0" xfId="0" applyFont="1" applyBorder="1" applyAlignment="1" applyProtection="1">
      <alignment vertical="center"/>
    </xf>
    <xf numFmtId="0" fontId="51" fillId="0" borderId="60" xfId="0" quotePrefix="1" applyFont="1" applyFill="1" applyBorder="1" applyAlignment="1" applyProtection="1">
      <alignment horizontal="center" vertical="center"/>
    </xf>
    <xf numFmtId="0" fontId="51" fillId="0" borderId="59" xfId="0" quotePrefix="1" applyFont="1" applyFill="1" applyBorder="1" applyAlignment="1" applyProtection="1">
      <alignment horizontal="center" vertical="center"/>
    </xf>
    <xf numFmtId="0" fontId="1" fillId="0" borderId="0" xfId="0" applyFont="1" applyProtection="1">
      <alignment vertical="center"/>
      <protection locked="0"/>
    </xf>
    <xf numFmtId="0" fontId="34" fillId="2" borderId="14" xfId="0" applyFont="1" applyFill="1" applyBorder="1" applyAlignment="1">
      <alignment horizontal="center" vertical="center" wrapText="1"/>
    </xf>
    <xf numFmtId="38" fontId="13" fillId="2" borderId="39" xfId="3" applyFont="1" applyFill="1" applyBorder="1" applyAlignment="1">
      <alignment horizontal="center" vertical="center"/>
    </xf>
    <xf numFmtId="0" fontId="1" fillId="0" borderId="22" xfId="0" applyFont="1" applyBorder="1" applyAlignment="1" applyProtection="1">
      <alignment vertical="center"/>
      <protection locked="0"/>
    </xf>
    <xf numFmtId="38" fontId="10" fillId="0" borderId="9" xfId="3" applyFont="1" applyBorder="1" applyAlignment="1" applyProtection="1">
      <alignment horizontal="center" vertical="center"/>
      <protection locked="0"/>
    </xf>
    <xf numFmtId="0" fontId="8" fillId="2" borderId="5"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9" fillId="2" borderId="11" xfId="0" applyFont="1" applyFill="1" applyBorder="1">
      <alignment vertical="center"/>
    </xf>
    <xf numFmtId="0" fontId="0" fillId="2" borderId="13" xfId="0" applyFill="1" applyBorder="1">
      <alignment vertical="center"/>
    </xf>
    <xf numFmtId="0" fontId="7" fillId="0" borderId="9" xfId="0" applyFont="1" applyBorder="1" applyAlignment="1" applyProtection="1">
      <alignment horizontal="center" vertical="center" wrapText="1"/>
      <protection locked="0"/>
    </xf>
    <xf numFmtId="183" fontId="1" fillId="0" borderId="9" xfId="3" applyNumberFormat="1" applyFont="1" applyBorder="1" applyProtection="1">
      <alignment vertical="center"/>
      <protection locked="0"/>
    </xf>
    <xf numFmtId="0" fontId="5" fillId="0" borderId="3" xfId="0" applyFont="1" applyBorder="1" applyAlignment="1" applyProtection="1">
      <alignment horizontal="center" vertical="center" wrapText="1"/>
      <protection locked="0"/>
    </xf>
    <xf numFmtId="183" fontId="10" fillId="0" borderId="3" xfId="3" applyNumberFormat="1" applyFont="1" applyBorder="1" applyProtection="1">
      <alignment vertical="center"/>
      <protection locked="0"/>
    </xf>
    <xf numFmtId="0" fontId="0"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184" fontId="1" fillId="0" borderId="9" xfId="3" applyNumberFormat="1" applyFont="1" applyBorder="1" applyAlignment="1" applyProtection="1">
      <alignment horizontal="center" vertical="center"/>
      <protection locked="0"/>
    </xf>
    <xf numFmtId="176" fontId="1" fillId="0" borderId="9" xfId="6" applyNumberFormat="1" applyFont="1" applyFill="1" applyBorder="1" applyAlignment="1" applyProtection="1">
      <alignment horizontal="center" vertical="center"/>
      <protection locked="0"/>
    </xf>
    <xf numFmtId="0" fontId="5" fillId="0" borderId="9" xfId="0" applyFont="1" applyBorder="1" applyAlignment="1" applyProtection="1">
      <alignment horizontal="center" vertical="center" wrapText="1"/>
      <protection locked="0"/>
    </xf>
    <xf numFmtId="0" fontId="1" fillId="0" borderId="9" xfId="6" applyNumberFormat="1" applyFont="1" applyFill="1" applyBorder="1" applyAlignment="1" applyProtection="1">
      <alignment horizontal="center" vertical="center"/>
      <protection locked="0"/>
    </xf>
    <xf numFmtId="0" fontId="9" fillId="2" borderId="5" xfId="0" applyFont="1" applyFill="1" applyBorder="1">
      <alignment vertical="center"/>
    </xf>
    <xf numFmtId="0" fontId="7" fillId="2" borderId="6" xfId="0" applyFont="1" applyFill="1" applyBorder="1" applyAlignment="1">
      <alignment horizontal="center" vertical="center"/>
    </xf>
    <xf numFmtId="0" fontId="37" fillId="2" borderId="6" xfId="0" applyFont="1" applyFill="1" applyBorder="1" applyAlignment="1">
      <alignment horizontal="center"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9" fillId="2" borderId="4" xfId="0" applyFont="1" applyFill="1" applyBorder="1">
      <alignment vertical="center"/>
    </xf>
    <xf numFmtId="0" fontId="0" fillId="2" borderId="8" xfId="0" applyFill="1" applyBorder="1">
      <alignment vertical="center"/>
    </xf>
    <xf numFmtId="0" fontId="4" fillId="2" borderId="4" xfId="0" applyFont="1" applyFill="1" applyBorder="1" applyAlignment="1">
      <alignment vertical="center"/>
    </xf>
    <xf numFmtId="0" fontId="39" fillId="2" borderId="4" xfId="0" applyFont="1" applyFill="1" applyBorder="1" applyAlignment="1">
      <alignment vertical="center"/>
    </xf>
    <xf numFmtId="0" fontId="0" fillId="0" borderId="5"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4"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11" xfId="0" applyFont="1" applyBorder="1" applyAlignment="1" applyProtection="1">
      <alignment horizontal="left" vertical="top"/>
      <protection locked="0"/>
    </xf>
    <xf numFmtId="0" fontId="0" fillId="0" borderId="13" xfId="0" applyFont="1" applyBorder="1" applyAlignment="1" applyProtection="1">
      <alignment horizontal="left" vertical="top"/>
      <protection locked="0"/>
    </xf>
    <xf numFmtId="0" fontId="41" fillId="0" borderId="5" xfId="0" applyFont="1" applyBorder="1" applyAlignment="1" applyProtection="1">
      <alignment horizontal="center" vertical="center"/>
      <protection locked="0"/>
    </xf>
    <xf numFmtId="183" fontId="13" fillId="2" borderId="61" xfId="4" applyNumberFormat="1" applyFont="1" applyFill="1" applyBorder="1" applyAlignment="1">
      <alignment horizontal="right" vertical="center"/>
    </xf>
    <xf numFmtId="0" fontId="1" fillId="0" borderId="9" xfId="0" applyFont="1" applyBorder="1" applyAlignment="1" applyProtection="1">
      <alignment horizontal="center" vertical="center" wrapText="1"/>
      <protection locked="0"/>
    </xf>
    <xf numFmtId="38" fontId="1" fillId="0" borderId="9" xfId="3" applyFont="1" applyBorder="1" applyAlignment="1" applyProtection="1">
      <alignment vertical="center"/>
      <protection locked="0"/>
    </xf>
    <xf numFmtId="0" fontId="1" fillId="0" borderId="9" xfId="0" applyFont="1" applyBorder="1" applyAlignment="1" applyProtection="1">
      <alignment horizontal="center" vertical="center"/>
      <protection locked="0"/>
    </xf>
    <xf numFmtId="38" fontId="1" fillId="0" borderId="5" xfId="3" applyFont="1" applyBorder="1" applyAlignment="1" applyProtection="1">
      <alignment vertical="center"/>
      <protection locked="0"/>
    </xf>
    <xf numFmtId="0" fontId="1" fillId="0" borderId="14" xfId="0" applyFont="1" applyBorder="1" applyAlignment="1" applyProtection="1">
      <alignment horizontal="center" vertical="center"/>
      <protection locked="0"/>
    </xf>
    <xf numFmtId="0" fontId="1" fillId="0" borderId="62" xfId="0" applyFont="1" applyBorder="1" applyAlignment="1" applyProtection="1">
      <alignment horizontal="center" vertical="center"/>
      <protection locked="0"/>
    </xf>
    <xf numFmtId="0" fontId="39" fillId="2" borderId="11" xfId="0" applyFont="1" applyFill="1" applyBorder="1" applyAlignment="1" applyProtection="1">
      <alignment vertical="top"/>
    </xf>
    <xf numFmtId="0" fontId="4" fillId="2" borderId="13" xfId="0" applyFont="1" applyFill="1" applyBorder="1" applyAlignment="1" applyProtection="1">
      <alignment vertical="top" wrapText="1"/>
    </xf>
    <xf numFmtId="0" fontId="15" fillId="2" borderId="1" xfId="0" applyFont="1" applyFill="1" applyBorder="1">
      <alignment vertical="center"/>
    </xf>
    <xf numFmtId="0" fontId="15" fillId="2" borderId="2" xfId="0" applyFont="1" applyFill="1" applyBorder="1" applyAlignment="1">
      <alignment vertical="center"/>
    </xf>
    <xf numFmtId="0" fontId="13" fillId="2" borderId="2" xfId="0" applyFont="1" applyFill="1" applyBorder="1" applyAlignment="1">
      <alignment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34" fillId="2" borderId="7" xfId="0" applyFont="1" applyFill="1" applyBorder="1" applyAlignment="1">
      <alignment horizontal="center" vertical="center" wrapText="1"/>
    </xf>
    <xf numFmtId="0" fontId="13" fillId="0" borderId="5" xfId="0" applyFont="1" applyBorder="1" applyAlignment="1" applyProtection="1">
      <alignment horizontal="center" vertical="center"/>
      <protection locked="0"/>
    </xf>
    <xf numFmtId="38" fontId="13" fillId="2" borderId="40" xfId="3" applyFont="1" applyFill="1" applyBorder="1" applyAlignment="1">
      <alignment horizontal="center" vertical="center"/>
    </xf>
    <xf numFmtId="0" fontId="41" fillId="0" borderId="5" xfId="0" applyFont="1" applyBorder="1" applyAlignment="1">
      <alignment horizontal="center" vertical="center"/>
    </xf>
    <xf numFmtId="38" fontId="13" fillId="2" borderId="41" xfId="3" applyFont="1" applyFill="1" applyBorder="1" applyAlignment="1" applyProtection="1">
      <alignment vertical="center"/>
    </xf>
    <xf numFmtId="0" fontId="9" fillId="2" borderId="9" xfId="0" applyFont="1" applyFill="1" applyBorder="1" applyAlignment="1" applyProtection="1">
      <alignment horizontal="center" vertical="center"/>
    </xf>
    <xf numFmtId="0" fontId="9" fillId="2" borderId="6" xfId="0" applyFont="1" applyFill="1" applyBorder="1" applyAlignment="1" applyProtection="1">
      <alignment horizontal="center" vertical="center" wrapText="1"/>
    </xf>
    <xf numFmtId="0" fontId="0" fillId="2" borderId="9" xfId="0" applyFill="1" applyBorder="1" applyAlignment="1" applyProtection="1">
      <alignment horizontal="center" vertical="center"/>
    </xf>
    <xf numFmtId="0" fontId="1" fillId="0" borderId="7" xfId="0" applyFont="1" applyBorder="1" applyAlignment="1" applyProtection="1">
      <alignment horizontal="center" vertical="center"/>
      <protection locked="0"/>
    </xf>
    <xf numFmtId="0" fontId="0" fillId="0" borderId="12"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15" fillId="2" borderId="10" xfId="0" applyFont="1" applyFill="1" applyBorder="1" applyAlignment="1">
      <alignment horizontal="center" vertical="center"/>
    </xf>
    <xf numFmtId="49" fontId="25" fillId="2" borderId="14" xfId="0" applyNumberFormat="1" applyFont="1" applyFill="1" applyBorder="1" applyAlignment="1">
      <alignment horizontal="center" wrapText="1" shrinkToFit="1"/>
    </xf>
    <xf numFmtId="0" fontId="52" fillId="2" borderId="14" xfId="0" applyFont="1" applyFill="1" applyBorder="1" applyAlignment="1">
      <alignment horizontal="center" vertical="center" wrapText="1" shrinkToFit="1"/>
    </xf>
    <xf numFmtId="177" fontId="53" fillId="5" borderId="14" xfId="0" applyNumberFormat="1" applyFont="1" applyFill="1" applyBorder="1" applyAlignment="1">
      <alignment horizontal="center" vertical="center" shrinkToFit="1"/>
    </xf>
    <xf numFmtId="0" fontId="53" fillId="5" borderId="14" xfId="0" applyFont="1" applyFill="1" applyBorder="1" applyAlignment="1">
      <alignment horizontal="center" vertical="center" wrapText="1" shrinkToFit="1"/>
    </xf>
    <xf numFmtId="0" fontId="25" fillId="5" borderId="14" xfId="0" applyFont="1" applyFill="1" applyBorder="1" applyAlignment="1">
      <alignment horizontal="center" vertical="center" wrapText="1" shrinkToFit="1"/>
    </xf>
    <xf numFmtId="0" fontId="25" fillId="6" borderId="1" xfId="0" applyFont="1" applyFill="1" applyBorder="1" applyAlignment="1">
      <alignment horizontal="center" vertical="center" wrapText="1" shrinkToFit="1"/>
    </xf>
    <xf numFmtId="0" fontId="54" fillId="6" borderId="3" xfId="0" applyFont="1" applyFill="1" applyBorder="1" applyAlignment="1">
      <alignment horizontal="center" vertical="center" wrapText="1" shrinkToFit="1"/>
    </xf>
    <xf numFmtId="38" fontId="54" fillId="5" borderId="14" xfId="3" applyFont="1" applyFill="1" applyBorder="1" applyAlignment="1">
      <alignment horizontal="center" vertical="center" wrapText="1" shrinkToFit="1"/>
    </xf>
    <xf numFmtId="0" fontId="54" fillId="5" borderId="14" xfId="0" applyFont="1" applyFill="1" applyBorder="1" applyAlignment="1">
      <alignment horizontal="center" vertical="center" wrapText="1" shrinkToFit="1"/>
    </xf>
    <xf numFmtId="0" fontId="25" fillId="6" borderId="14" xfId="0" applyFont="1" applyFill="1" applyBorder="1" applyAlignment="1">
      <alignment vertical="center" wrapText="1" shrinkToFit="1"/>
    </xf>
    <xf numFmtId="58" fontId="25" fillId="6" borderId="14" xfId="0" applyNumberFormat="1" applyFont="1" applyFill="1" applyBorder="1" applyAlignment="1">
      <alignment horizontal="center" vertical="center" shrinkToFit="1"/>
    </xf>
    <xf numFmtId="0" fontId="55" fillId="6" borderId="14" xfId="0" applyFont="1" applyFill="1" applyBorder="1" applyAlignment="1">
      <alignment vertical="center" wrapText="1" shrinkToFit="1"/>
    </xf>
    <xf numFmtId="0" fontId="25" fillId="5" borderId="2" xfId="0" applyFont="1" applyFill="1" applyBorder="1" applyAlignment="1">
      <alignment horizontal="left" vertical="center"/>
    </xf>
    <xf numFmtId="0" fontId="25" fillId="5" borderId="2" xfId="0" applyFont="1" applyFill="1" applyBorder="1" applyAlignment="1">
      <alignment horizontal="center" vertical="center" shrinkToFit="1"/>
    </xf>
    <xf numFmtId="0" fontId="25" fillId="5" borderId="3" xfId="0" applyFont="1" applyFill="1" applyBorder="1" applyAlignment="1">
      <alignment horizontal="center" vertical="center" shrinkToFit="1"/>
    </xf>
    <xf numFmtId="0" fontId="25" fillId="5" borderId="14" xfId="0" applyFont="1" applyFill="1" applyBorder="1" applyAlignment="1">
      <alignment vertical="center" wrapText="1" shrinkToFit="1"/>
    </xf>
    <xf numFmtId="0" fontId="52" fillId="5" borderId="1" xfId="0" applyFont="1" applyFill="1" applyBorder="1" applyAlignment="1">
      <alignment horizontal="center" vertical="center" wrapText="1" shrinkToFit="1"/>
    </xf>
    <xf numFmtId="0" fontId="25" fillId="5" borderId="2" xfId="0" applyFont="1" applyFill="1" applyBorder="1" applyAlignment="1">
      <alignment horizontal="center" vertical="center" wrapText="1" shrinkToFit="1"/>
    </xf>
    <xf numFmtId="0" fontId="25" fillId="5" borderId="3" xfId="0" applyFont="1" applyFill="1" applyBorder="1" applyAlignment="1">
      <alignment horizontal="center" vertical="center" wrapText="1" shrinkToFit="1"/>
    </xf>
    <xf numFmtId="0" fontId="25" fillId="5" borderId="1" xfId="0" applyFont="1" applyFill="1" applyBorder="1" applyAlignment="1">
      <alignment vertical="center"/>
    </xf>
    <xf numFmtId="0" fontId="25" fillId="5" borderId="2" xfId="0" applyFont="1" applyFill="1" applyBorder="1" applyAlignment="1">
      <alignment vertical="center"/>
    </xf>
    <xf numFmtId="0" fontId="25" fillId="5" borderId="3" xfId="0" applyFont="1" applyFill="1" applyBorder="1" applyAlignment="1">
      <alignment vertical="center"/>
    </xf>
    <xf numFmtId="177" fontId="25" fillId="5" borderId="1" xfId="0" applyNumberFormat="1" applyFont="1" applyFill="1" applyBorder="1" applyAlignment="1">
      <alignment horizontal="center" vertical="center" shrinkToFit="1"/>
    </xf>
    <xf numFmtId="177" fontId="25" fillId="5" borderId="2" xfId="0" applyNumberFormat="1" applyFont="1" applyFill="1" applyBorder="1" applyAlignment="1">
      <alignment horizontal="center" vertical="center" shrinkToFit="1"/>
    </xf>
    <xf numFmtId="177" fontId="25" fillId="5" borderId="3" xfId="0" applyNumberFormat="1" applyFont="1" applyFill="1" applyBorder="1" applyAlignment="1">
      <alignment horizontal="center" vertical="center" shrinkToFit="1"/>
    </xf>
    <xf numFmtId="0" fontId="25" fillId="5" borderId="1" xfId="0" applyNumberFormat="1" applyFont="1" applyFill="1" applyBorder="1" applyAlignment="1">
      <alignment horizontal="center" vertical="center" shrinkToFit="1"/>
    </xf>
    <xf numFmtId="0" fontId="25" fillId="5" borderId="2" xfId="0" applyNumberFormat="1" applyFont="1" applyFill="1" applyBorder="1" applyAlignment="1">
      <alignment horizontal="center" vertical="center" wrapText="1" shrinkToFit="1"/>
    </xf>
    <xf numFmtId="38" fontId="25" fillId="5" borderId="2" xfId="3" applyFont="1" applyFill="1" applyBorder="1" applyAlignment="1">
      <alignment horizontal="center" vertical="center" wrapText="1" shrinkToFit="1"/>
    </xf>
    <xf numFmtId="38" fontId="25" fillId="5" borderId="1" xfId="3" applyFont="1" applyFill="1" applyBorder="1" applyAlignment="1">
      <alignment horizontal="center" vertical="center" shrinkToFit="1"/>
    </xf>
    <xf numFmtId="38" fontId="25" fillId="5" borderId="2" xfId="3" applyFont="1" applyFill="1" applyBorder="1" applyAlignment="1">
      <alignment horizontal="center" vertical="center" shrinkToFit="1"/>
    </xf>
    <xf numFmtId="38" fontId="25" fillId="5" borderId="3" xfId="3" applyFont="1" applyFill="1" applyBorder="1" applyAlignment="1">
      <alignment horizontal="center" vertical="center" shrinkToFit="1"/>
    </xf>
    <xf numFmtId="38" fontId="25" fillId="5" borderId="2" xfId="3" applyFont="1" applyFill="1" applyBorder="1" applyAlignment="1">
      <alignment horizontal="right" vertical="center" shrinkToFit="1"/>
    </xf>
    <xf numFmtId="178" fontId="25" fillId="6" borderId="14" xfId="0" applyNumberFormat="1" applyFont="1" applyFill="1" applyBorder="1" applyAlignment="1">
      <alignment vertical="center" shrinkToFit="1"/>
    </xf>
    <xf numFmtId="38" fontId="25" fillId="6" borderId="14" xfId="3" applyFont="1" applyFill="1" applyBorder="1" applyAlignment="1">
      <alignment vertical="center" shrinkToFit="1"/>
    </xf>
    <xf numFmtId="178" fontId="25" fillId="5" borderId="14" xfId="0" applyNumberFormat="1" applyFont="1" applyFill="1" applyBorder="1" applyAlignment="1">
      <alignment vertical="center" shrinkToFit="1"/>
    </xf>
    <xf numFmtId="38" fontId="25" fillId="5" borderId="14" xfId="3" applyFont="1" applyFill="1" applyBorder="1" applyAlignment="1">
      <alignment vertical="center" shrinkToFit="1"/>
    </xf>
    <xf numFmtId="0" fontId="25" fillId="5" borderId="14" xfId="0" applyFont="1" applyFill="1" applyBorder="1" applyAlignment="1">
      <alignment vertical="center" shrinkToFit="1"/>
    </xf>
    <xf numFmtId="0" fontId="56" fillId="0" borderId="0" xfId="0" applyFont="1">
      <alignment vertical="center"/>
    </xf>
    <xf numFmtId="49" fontId="54" fillId="2" borderId="10" xfId="0" applyNumberFormat="1" applyFont="1" applyFill="1" applyBorder="1" applyAlignment="1">
      <alignment horizontal="center" vertical="center" wrapText="1" shrinkToFit="1"/>
    </xf>
    <xf numFmtId="0" fontId="54" fillId="5" borderId="10" xfId="0" applyFont="1" applyFill="1" applyBorder="1" applyAlignment="1">
      <alignment horizontal="center" vertical="center" shrinkToFit="1"/>
    </xf>
    <xf numFmtId="177" fontId="57" fillId="5" borderId="10" xfId="0" applyNumberFormat="1" applyFont="1" applyFill="1" applyBorder="1" applyAlignment="1">
      <alignment horizontal="center" vertical="center" shrinkToFit="1"/>
    </xf>
    <xf numFmtId="0" fontId="57" fillId="5" borderId="10" xfId="0" applyFont="1" applyFill="1" applyBorder="1" applyAlignment="1">
      <alignment horizontal="center" vertical="center" wrapText="1" shrinkToFit="1"/>
    </xf>
    <xf numFmtId="0" fontId="54" fillId="5" borderId="10" xfId="0" applyFont="1" applyFill="1" applyBorder="1" applyAlignment="1">
      <alignment horizontal="center" vertical="center" wrapText="1" shrinkToFit="1"/>
    </xf>
    <xf numFmtId="0" fontId="54" fillId="5" borderId="9" xfId="0" applyFont="1" applyFill="1" applyBorder="1" applyAlignment="1">
      <alignment horizontal="center" vertical="center" wrapText="1" shrinkToFit="1"/>
    </xf>
    <xf numFmtId="0" fontId="54" fillId="6" borderId="9" xfId="0" applyFont="1" applyFill="1" applyBorder="1" applyAlignment="1">
      <alignment horizontal="center" vertical="center" wrapText="1" shrinkToFit="1"/>
    </xf>
    <xf numFmtId="38" fontId="54" fillId="5" borderId="10" xfId="3" applyFont="1" applyFill="1" applyBorder="1" applyAlignment="1">
      <alignment horizontal="center" vertical="center" wrapText="1" shrinkToFit="1"/>
    </xf>
    <xf numFmtId="5" fontId="54" fillId="5" borderId="10" xfId="0" applyNumberFormat="1" applyFont="1" applyFill="1" applyBorder="1" applyAlignment="1">
      <alignment vertical="center" wrapText="1" shrinkToFit="1"/>
    </xf>
    <xf numFmtId="5" fontId="54" fillId="6" borderId="10" xfId="0" applyNumberFormat="1" applyFont="1" applyFill="1" applyBorder="1" applyAlignment="1">
      <alignment horizontal="center" vertical="center" wrapText="1" shrinkToFit="1"/>
    </xf>
    <xf numFmtId="0" fontId="54" fillId="6" borderId="10" xfId="0" applyFont="1" applyFill="1" applyBorder="1" applyAlignment="1">
      <alignment vertical="center" wrapText="1" shrinkToFit="1"/>
    </xf>
    <xf numFmtId="58" fontId="54" fillId="6" borderId="10" xfId="0" applyNumberFormat="1" applyFont="1" applyFill="1" applyBorder="1" applyAlignment="1">
      <alignment horizontal="center" vertical="center" wrapText="1" shrinkToFit="1"/>
    </xf>
    <xf numFmtId="58" fontId="54" fillId="6" borderId="9" xfId="0" applyNumberFormat="1" applyFont="1" applyFill="1" applyBorder="1" applyAlignment="1">
      <alignment horizontal="center" vertical="center" shrinkToFit="1"/>
    </xf>
    <xf numFmtId="0" fontId="54" fillId="5" borderId="10" xfId="0" applyFont="1" applyFill="1" applyBorder="1" applyAlignment="1">
      <alignment vertical="center" wrapText="1" shrinkToFit="1"/>
    </xf>
    <xf numFmtId="0" fontId="54" fillId="5" borderId="9" xfId="0" applyFont="1" applyFill="1" applyBorder="1" applyAlignment="1">
      <alignment vertical="center" wrapText="1" shrinkToFit="1"/>
    </xf>
    <xf numFmtId="0" fontId="54" fillId="5" borderId="1" xfId="0" applyFont="1" applyFill="1" applyBorder="1" applyAlignment="1">
      <alignment horizontal="center" vertical="center" shrinkToFit="1"/>
    </xf>
    <xf numFmtId="176" fontId="54" fillId="5" borderId="10" xfId="0" applyNumberFormat="1" applyFont="1" applyFill="1" applyBorder="1" applyAlignment="1">
      <alignment horizontal="center" vertical="center" wrapText="1" shrinkToFit="1"/>
    </xf>
    <xf numFmtId="6" fontId="54" fillId="5" borderId="10" xfId="4" applyFont="1" applyFill="1" applyBorder="1" applyAlignment="1">
      <alignment horizontal="center" vertical="center" wrapText="1" shrinkToFit="1"/>
    </xf>
    <xf numFmtId="0" fontId="54" fillId="5" borderId="1" xfId="0" applyFont="1" applyFill="1" applyBorder="1" applyAlignment="1">
      <alignment horizontal="center" vertical="center" wrapText="1" shrinkToFit="1"/>
    </xf>
    <xf numFmtId="0" fontId="54" fillId="5" borderId="9" xfId="0" applyNumberFormat="1" applyFont="1" applyFill="1" applyBorder="1" applyAlignment="1">
      <alignment horizontal="center" vertical="center" wrapText="1" shrinkToFit="1"/>
    </xf>
    <xf numFmtId="38" fontId="54" fillId="5" borderId="1" xfId="3" applyFont="1" applyFill="1" applyBorder="1" applyAlignment="1">
      <alignment horizontal="center" vertical="center" wrapText="1" shrinkToFit="1"/>
    </xf>
    <xf numFmtId="5" fontId="54" fillId="6" borderId="9" xfId="0" applyNumberFormat="1" applyFont="1" applyFill="1" applyBorder="1" applyAlignment="1">
      <alignment horizontal="center" vertical="center" wrapText="1" shrinkToFit="1"/>
    </xf>
    <xf numFmtId="177" fontId="54" fillId="6" borderId="13" xfId="0" applyNumberFormat="1" applyFont="1" applyFill="1" applyBorder="1" applyAlignment="1">
      <alignment horizontal="center" vertical="center" shrinkToFit="1"/>
    </xf>
    <xf numFmtId="177" fontId="54" fillId="6" borderId="10" xfId="0" applyNumberFormat="1" applyFont="1" applyFill="1" applyBorder="1" applyAlignment="1">
      <alignment horizontal="center" vertical="center" wrapText="1"/>
    </xf>
    <xf numFmtId="38" fontId="54" fillId="5" borderId="9" xfId="3" applyFont="1" applyFill="1" applyBorder="1" applyAlignment="1">
      <alignment horizontal="center" vertical="center" wrapText="1" shrinkToFit="1"/>
    </xf>
    <xf numFmtId="38" fontId="54" fillId="5" borderId="13" xfId="3" applyFont="1" applyFill="1" applyBorder="1" applyAlignment="1">
      <alignment horizontal="center" vertical="center" wrapText="1" shrinkToFit="1"/>
    </xf>
    <xf numFmtId="178" fontId="58" fillId="6" borderId="10" xfId="0" applyNumberFormat="1" applyFont="1" applyFill="1" applyBorder="1" applyAlignment="1">
      <alignment vertical="center" shrinkToFit="1"/>
    </xf>
    <xf numFmtId="38" fontId="58" fillId="6" borderId="10" xfId="3" applyFont="1" applyFill="1" applyBorder="1" applyAlignment="1">
      <alignment vertical="center" shrinkToFit="1"/>
    </xf>
    <xf numFmtId="178" fontId="58" fillId="5" borderId="10" xfId="0" applyNumberFormat="1" applyFont="1" applyFill="1" applyBorder="1" applyAlignment="1">
      <alignment vertical="center" shrinkToFit="1"/>
    </xf>
    <xf numFmtId="38" fontId="58" fillId="5" borderId="10" xfId="3" applyFont="1" applyFill="1" applyBorder="1" applyAlignment="1">
      <alignment vertical="center" shrinkToFit="1"/>
    </xf>
    <xf numFmtId="0" fontId="25" fillId="5" borderId="10" xfId="0" applyFont="1" applyFill="1" applyBorder="1" applyAlignment="1">
      <alignment vertical="center" shrinkToFit="1"/>
    </xf>
    <xf numFmtId="38" fontId="0" fillId="0" borderId="0" xfId="3" applyFont="1">
      <alignment vertical="center"/>
    </xf>
    <xf numFmtId="0" fontId="9" fillId="8" borderId="9" xfId="0" applyFont="1" applyFill="1" applyBorder="1" applyAlignment="1" applyProtection="1">
      <alignment horizontal="center" vertical="center"/>
    </xf>
    <xf numFmtId="0" fontId="8" fillId="0" borderId="0" xfId="0" applyFont="1" applyBorder="1" applyProtection="1">
      <alignment vertical="center"/>
    </xf>
    <xf numFmtId="0" fontId="0" fillId="0" borderId="0" xfId="0" applyAlignment="1" applyProtection="1">
      <alignment horizontal="center" vertical="center"/>
    </xf>
    <xf numFmtId="0" fontId="0" fillId="0" borderId="0" xfId="0" applyAlignment="1" applyProtection="1">
      <alignment vertical="center"/>
    </xf>
    <xf numFmtId="0" fontId="1" fillId="0" borderId="0" xfId="0" applyFont="1" applyAlignme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horizontal="center" vertical="center"/>
    </xf>
    <xf numFmtId="0" fontId="1" fillId="0" borderId="0" xfId="0" applyFont="1" applyProtection="1">
      <alignment vertical="center"/>
    </xf>
    <xf numFmtId="0" fontId="9" fillId="0" borderId="9"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9" xfId="0" applyFont="1" applyBorder="1" applyAlignment="1" applyProtection="1">
      <alignment horizontal="center" vertical="center" wrapText="1"/>
    </xf>
    <xf numFmtId="0" fontId="33" fillId="0" borderId="9" xfId="0" applyFont="1" applyBorder="1" applyAlignment="1" applyProtection="1">
      <alignment horizontal="center" vertical="center" wrapText="1"/>
    </xf>
    <xf numFmtId="0" fontId="0" fillId="0" borderId="3" xfId="0" applyNumberFormat="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0" fillId="2" borderId="1" xfId="0" applyFill="1" applyBorder="1" applyProtection="1">
      <alignment vertical="center"/>
    </xf>
    <xf numFmtId="0" fontId="0" fillId="2" borderId="6" xfId="0" applyFill="1" applyBorder="1" applyAlignment="1" applyProtection="1">
      <alignment horizontal="center" vertical="center"/>
    </xf>
    <xf numFmtId="0" fontId="28" fillId="2" borderId="0"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38" fontId="1" fillId="2" borderId="7" xfId="0" applyNumberFormat="1" applyFont="1" applyFill="1" applyBorder="1" applyProtection="1">
      <alignment vertical="center"/>
    </xf>
    <xf numFmtId="176" fontId="0" fillId="2" borderId="14" xfId="0" applyNumberFormat="1" applyFill="1" applyBorder="1" applyProtection="1">
      <alignment vertical="center"/>
    </xf>
    <xf numFmtId="0" fontId="0" fillId="2" borderId="5" xfId="0" applyFill="1" applyBorder="1" applyProtection="1">
      <alignment vertical="center"/>
    </xf>
    <xf numFmtId="0" fontId="1" fillId="0" borderId="0" xfId="0" applyFont="1" applyBorder="1" applyAlignment="1" applyProtection="1">
      <alignment horizontal="left" vertical="center"/>
    </xf>
    <xf numFmtId="0" fontId="0" fillId="0" borderId="0" xfId="0" applyNumberFormat="1" applyAlignment="1" applyProtection="1">
      <alignment horizontal="center" vertical="center"/>
    </xf>
    <xf numFmtId="0" fontId="4" fillId="0" borderId="0" xfId="0" applyFont="1" applyBorder="1" applyAlignment="1" applyProtection="1">
      <alignment horizontal="left" vertical="center"/>
    </xf>
    <xf numFmtId="0" fontId="0" fillId="0" borderId="0" xfId="0" applyBorder="1" applyAlignment="1" applyProtection="1">
      <alignment horizontal="center" vertical="center"/>
    </xf>
    <xf numFmtId="0" fontId="0" fillId="0" borderId="0" xfId="0" applyNumberForma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0" xfId="0" applyFont="1" applyBorder="1" applyAlignment="1" applyProtection="1">
      <alignment horizontal="center" vertical="center" wrapText="1"/>
    </xf>
    <xf numFmtId="0" fontId="9" fillId="2" borderId="5" xfId="0" applyFont="1" applyFill="1" applyBorder="1" applyAlignment="1" applyProtection="1">
      <alignment vertical="center"/>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4" fillId="2" borderId="4"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0" fillId="0" borderId="0" xfId="0" applyBorder="1" applyProtection="1">
      <alignment vertical="center"/>
    </xf>
    <xf numFmtId="0" fontId="15" fillId="2" borderId="5" xfId="0" applyFont="1" applyFill="1" applyBorder="1" applyProtection="1">
      <alignment vertical="center"/>
    </xf>
    <xf numFmtId="0" fontId="0" fillId="2" borderId="7" xfId="0" applyFill="1" applyBorder="1" applyAlignment="1" applyProtection="1">
      <alignment horizontal="right" vertical="center"/>
    </xf>
    <xf numFmtId="0" fontId="13" fillId="2" borderId="4" xfId="0" applyFont="1" applyFill="1" applyBorder="1" applyProtection="1">
      <alignment vertical="center"/>
    </xf>
    <xf numFmtId="0" fontId="0" fillId="2" borderId="0" xfId="0" applyFill="1" applyBorder="1" applyAlignment="1" applyProtection="1">
      <alignment vertical="center"/>
    </xf>
    <xf numFmtId="0" fontId="0" fillId="2" borderId="8" xfId="0" applyFill="1" applyBorder="1" applyAlignment="1" applyProtection="1">
      <alignment horizontal="right" vertical="center"/>
    </xf>
    <xf numFmtId="0" fontId="13" fillId="2" borderId="11" xfId="0" applyFont="1" applyFill="1" applyBorder="1" applyProtection="1">
      <alignment vertical="center"/>
    </xf>
    <xf numFmtId="0" fontId="0" fillId="2" borderId="12" xfId="0" applyFill="1" applyBorder="1" applyAlignment="1" applyProtection="1">
      <alignment vertical="center"/>
    </xf>
    <xf numFmtId="0" fontId="0" fillId="2" borderId="13" xfId="0" applyFill="1" applyBorder="1" applyAlignment="1" applyProtection="1">
      <alignment horizontal="right" vertical="center"/>
    </xf>
    <xf numFmtId="0" fontId="9" fillId="2" borderId="10" xfId="0" applyFont="1" applyFill="1" applyBorder="1" applyAlignment="1" applyProtection="1">
      <alignment horizontal="center" vertical="center" wrapText="1"/>
    </xf>
    <xf numFmtId="0" fontId="0" fillId="0" borderId="4" xfId="0" applyBorder="1" applyProtection="1">
      <alignment vertical="center"/>
    </xf>
    <xf numFmtId="0" fontId="0" fillId="0" borderId="34" xfId="0" applyBorder="1" applyProtection="1">
      <alignment vertical="center"/>
    </xf>
    <xf numFmtId="0" fontId="0" fillId="0" borderId="8" xfId="0" applyBorder="1" applyProtection="1">
      <alignment vertical="center"/>
    </xf>
    <xf numFmtId="0" fontId="15" fillId="2" borderId="64" xfId="0" applyFont="1" applyFill="1" applyBorder="1" applyProtection="1">
      <alignment vertical="center"/>
    </xf>
    <xf numFmtId="0" fontId="0" fillId="2" borderId="23" xfId="0" applyFill="1" applyBorder="1" applyAlignment="1" applyProtection="1">
      <alignment vertical="center"/>
    </xf>
    <xf numFmtId="0" fontId="0" fillId="2" borderId="34" xfId="0" applyFill="1" applyBorder="1" applyAlignment="1" applyProtection="1">
      <alignment horizontal="right" vertical="center"/>
    </xf>
    <xf numFmtId="0" fontId="0" fillId="2" borderId="65" xfId="0" applyFill="1" applyBorder="1" applyAlignment="1" applyProtection="1">
      <alignment horizontal="right" vertical="center"/>
    </xf>
    <xf numFmtId="0" fontId="9" fillId="2" borderId="41" xfId="0" applyFont="1" applyFill="1" applyBorder="1" applyAlignment="1" applyProtection="1">
      <alignment horizontal="center" vertical="center" wrapText="1"/>
    </xf>
    <xf numFmtId="0" fontId="9" fillId="2" borderId="41" xfId="0" applyFont="1" applyFill="1" applyBorder="1" applyAlignment="1" applyProtection="1">
      <alignment horizontal="center" vertical="center"/>
    </xf>
    <xf numFmtId="38" fontId="13" fillId="2" borderId="8" xfId="3" applyFont="1" applyFill="1" applyBorder="1" applyAlignment="1" applyProtection="1">
      <alignment horizontal="center" vertical="center"/>
    </xf>
    <xf numFmtId="38" fontId="13" fillId="2" borderId="3" xfId="3" applyFont="1" applyFill="1" applyBorder="1" applyAlignment="1" applyProtection="1">
      <alignment horizontal="center" vertical="center"/>
    </xf>
    <xf numFmtId="38" fontId="13" fillId="2" borderId="59" xfId="3" applyFont="1" applyFill="1" applyBorder="1" applyAlignment="1" applyProtection="1">
      <alignment horizontal="center" vertical="center"/>
    </xf>
    <xf numFmtId="0" fontId="0" fillId="2" borderId="56" xfId="0" applyFill="1" applyBorder="1" applyAlignment="1" applyProtection="1">
      <alignment horizontal="center" vertical="center"/>
    </xf>
    <xf numFmtId="0" fontId="41" fillId="0" borderId="0" xfId="0" applyFont="1" applyBorder="1" applyAlignment="1" applyProtection="1">
      <alignment vertical="center"/>
    </xf>
    <xf numFmtId="0" fontId="39" fillId="0" borderId="0" xfId="0" applyFont="1" applyBorder="1" applyAlignment="1" applyProtection="1">
      <alignment vertical="center"/>
    </xf>
    <xf numFmtId="0" fontId="13" fillId="0" borderId="0" xfId="0" applyFont="1" applyBorder="1" applyAlignment="1" applyProtection="1">
      <alignment vertical="center"/>
    </xf>
    <xf numFmtId="0" fontId="4" fillId="0" borderId="0" xfId="0" applyFont="1" applyBorder="1" applyAlignment="1" applyProtection="1">
      <alignment vertical="center"/>
    </xf>
    <xf numFmtId="183" fontId="13" fillId="2" borderId="35" xfId="4" applyNumberFormat="1" applyFont="1" applyFill="1" applyBorder="1" applyAlignment="1">
      <alignment horizontal="right" vertical="center"/>
    </xf>
    <xf numFmtId="0" fontId="13" fillId="2" borderId="34" xfId="0" applyFont="1" applyFill="1" applyBorder="1" applyAlignment="1">
      <alignment vertical="center"/>
    </xf>
    <xf numFmtId="38" fontId="13" fillId="2" borderId="39" xfId="0" applyNumberFormat="1" applyFont="1" applyFill="1" applyBorder="1" applyAlignment="1">
      <alignment vertical="center"/>
    </xf>
    <xf numFmtId="183" fontId="1" fillId="0" borderId="5" xfId="4" applyNumberFormat="1" applyFont="1" applyBorder="1" applyAlignment="1" applyProtection="1">
      <alignment horizontal="center" vertical="center"/>
      <protection locked="0"/>
    </xf>
    <xf numFmtId="183" fontId="1" fillId="2" borderId="9" xfId="4" applyNumberFormat="1" applyFont="1" applyFill="1" applyBorder="1" applyAlignment="1" applyProtection="1">
      <alignment horizontal="right" vertical="center"/>
    </xf>
    <xf numFmtId="0" fontId="28" fillId="2" borderId="10" xfId="0" applyFont="1" applyFill="1" applyBorder="1" applyAlignment="1" applyProtection="1">
      <alignment horizontal="center" vertical="center" wrapText="1"/>
    </xf>
    <xf numFmtId="0" fontId="1" fillId="0" borderId="0" xfId="0" applyFont="1" applyBorder="1" applyAlignment="1" applyProtection="1">
      <alignment horizontal="center" vertical="center"/>
      <protection locked="0"/>
    </xf>
    <xf numFmtId="183" fontId="1" fillId="0" borderId="0" xfId="4" applyNumberFormat="1" applyFont="1" applyBorder="1" applyAlignment="1" applyProtection="1">
      <alignment horizontal="center" vertical="center"/>
      <protection locked="0"/>
    </xf>
    <xf numFmtId="183" fontId="1" fillId="0" borderId="0" xfId="4" applyNumberFormat="1" applyFont="1" applyFill="1" applyBorder="1" applyAlignment="1" applyProtection="1">
      <alignment horizontal="right" vertical="center"/>
    </xf>
    <xf numFmtId="38" fontId="1" fillId="0" borderId="0" xfId="3" applyFont="1" applyBorder="1" applyAlignment="1" applyProtection="1">
      <alignment vertical="center"/>
      <protection locked="0"/>
    </xf>
    <xf numFmtId="0" fontId="1"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protection locked="0"/>
    </xf>
    <xf numFmtId="0" fontId="0" fillId="0" borderId="7" xfId="0" applyNumberForma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4" xfId="0" applyFont="1" applyBorder="1" applyAlignment="1" applyProtection="1">
      <alignment horizontal="left" vertical="center" wrapText="1"/>
      <protection locked="0"/>
    </xf>
    <xf numFmtId="184" fontId="1" fillId="0" borderId="14" xfId="3" applyNumberFormat="1" applyFont="1" applyBorder="1" applyAlignment="1" applyProtection="1">
      <alignment horizontal="center" vertical="center"/>
      <protection locked="0"/>
    </xf>
    <xf numFmtId="176" fontId="1" fillId="0" borderId="14" xfId="6" applyNumberFormat="1" applyFont="1" applyFill="1" applyBorder="1" applyAlignment="1" applyProtection="1">
      <alignment horizontal="center" vertical="center"/>
      <protection locked="0"/>
    </xf>
    <xf numFmtId="0" fontId="0" fillId="9" borderId="68" xfId="0" applyFill="1" applyBorder="1" applyAlignment="1" applyProtection="1">
      <alignment horizontal="center" vertical="center"/>
      <protection locked="0"/>
    </xf>
    <xf numFmtId="0" fontId="28" fillId="0" borderId="10" xfId="0" applyNumberFormat="1" applyFont="1" applyBorder="1" applyAlignment="1" applyProtection="1">
      <alignment horizontal="center" vertical="center" wrapText="1"/>
    </xf>
    <xf numFmtId="0" fontId="1" fillId="0" borderId="0" xfId="0" applyFont="1">
      <alignment vertical="center"/>
    </xf>
    <xf numFmtId="0" fontId="1" fillId="2" borderId="72" xfId="0" applyFont="1" applyFill="1" applyBorder="1" applyAlignment="1" applyProtection="1">
      <alignment vertical="top" wrapText="1"/>
    </xf>
    <xf numFmtId="0" fontId="1" fillId="2" borderId="12" xfId="0" applyFont="1" applyFill="1" applyBorder="1" applyAlignment="1" applyProtection="1">
      <alignment vertical="top" wrapText="1"/>
    </xf>
    <xf numFmtId="0" fontId="9" fillId="2" borderId="73" xfId="0" applyFont="1" applyFill="1" applyBorder="1" applyAlignment="1" applyProtection="1">
      <alignment vertical="center"/>
    </xf>
    <xf numFmtId="0" fontId="9" fillId="2" borderId="30"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29" xfId="0" applyFont="1" applyFill="1" applyBorder="1" applyAlignment="1" applyProtection="1">
      <alignment horizontal="left" vertical="center"/>
    </xf>
    <xf numFmtId="0" fontId="1" fillId="0" borderId="28" xfId="0" applyFont="1" applyBorder="1" applyProtection="1">
      <alignment vertical="center"/>
    </xf>
    <xf numFmtId="0" fontId="1" fillId="0" borderId="0" xfId="0" applyFont="1" applyBorder="1" applyProtection="1">
      <alignment vertical="center"/>
    </xf>
    <xf numFmtId="0" fontId="1" fillId="0" borderId="27" xfId="0" applyFont="1" applyBorder="1" applyProtection="1">
      <alignment vertical="center"/>
    </xf>
    <xf numFmtId="0" fontId="1" fillId="0" borderId="74" xfId="0" applyFont="1" applyBorder="1" applyProtection="1">
      <alignment vertical="center"/>
    </xf>
    <xf numFmtId="0" fontId="1" fillId="0" borderId="23" xfId="0" applyFont="1" applyBorder="1" applyProtection="1">
      <alignment vertical="center"/>
    </xf>
    <xf numFmtId="0" fontId="8" fillId="0" borderId="75" xfId="0" applyFont="1" applyBorder="1" applyProtection="1">
      <alignment vertical="center"/>
    </xf>
    <xf numFmtId="0" fontId="60" fillId="0" borderId="0" xfId="0" applyFont="1">
      <alignment vertical="center"/>
    </xf>
    <xf numFmtId="0" fontId="61" fillId="0" borderId="0" xfId="0" applyFont="1">
      <alignment vertical="center"/>
    </xf>
    <xf numFmtId="0" fontId="0" fillId="0" borderId="9" xfId="0" applyBorder="1">
      <alignment vertical="center"/>
    </xf>
    <xf numFmtId="189" fontId="0" fillId="2" borderId="1" xfId="0" applyNumberFormat="1" applyFill="1" applyBorder="1" applyAlignment="1">
      <alignment vertical="center"/>
    </xf>
    <xf numFmtId="189" fontId="0" fillId="2" borderId="9" xfId="0" applyNumberFormat="1" applyFill="1" applyBorder="1" applyAlignment="1">
      <alignment vertical="center"/>
    </xf>
    <xf numFmtId="0" fontId="0" fillId="2" borderId="9" xfId="0" applyFill="1" applyBorder="1">
      <alignment vertical="center"/>
    </xf>
    <xf numFmtId="0" fontId="0" fillId="2" borderId="9" xfId="0" applyFill="1" applyBorder="1" applyAlignment="1">
      <alignment horizontal="right" vertical="center"/>
    </xf>
    <xf numFmtId="190" fontId="0" fillId="0" borderId="9" xfId="3" applyNumberFormat="1" applyFont="1" applyBorder="1" applyAlignment="1">
      <alignment horizontal="center" vertical="center"/>
    </xf>
    <xf numFmtId="189" fontId="0" fillId="0" borderId="1" xfId="0" applyNumberFormat="1" applyBorder="1" applyAlignment="1">
      <alignment vertical="center"/>
    </xf>
    <xf numFmtId="0" fontId="0" fillId="0" borderId="9" xfId="0" applyBorder="1" applyAlignment="1">
      <alignment vertical="center" wrapText="1"/>
    </xf>
    <xf numFmtId="189" fontId="0" fillId="0" borderId="1" xfId="0" applyNumberFormat="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pplyProtection="1">
      <alignment horizontal="center" vertical="center"/>
      <protection hidden="1"/>
    </xf>
    <xf numFmtId="0" fontId="0" fillId="2" borderId="9" xfId="0" applyFill="1" applyBorder="1" applyAlignment="1" applyProtection="1">
      <alignment horizontal="center" vertical="center"/>
      <protection hidden="1"/>
    </xf>
    <xf numFmtId="0" fontId="0" fillId="2" borderId="9" xfId="0" applyFill="1" applyBorder="1" applyAlignment="1" applyProtection="1">
      <alignment vertical="center"/>
      <protection hidden="1"/>
    </xf>
    <xf numFmtId="0" fontId="0" fillId="2" borderId="9" xfId="0" applyFill="1" applyBorder="1" applyProtection="1">
      <alignment vertical="center"/>
      <protection hidden="1"/>
    </xf>
    <xf numFmtId="191" fontId="0" fillId="2" borderId="9" xfId="0" applyNumberFormat="1" applyFill="1" applyBorder="1" applyAlignment="1">
      <alignment vertical="center"/>
    </xf>
    <xf numFmtId="0" fontId="0" fillId="2" borderId="9" xfId="0" applyNumberFormat="1" applyFill="1" applyBorder="1" applyAlignment="1">
      <alignment horizontal="center" vertical="center"/>
    </xf>
    <xf numFmtId="38" fontId="0" fillId="0" borderId="9" xfId="3" applyFont="1" applyBorder="1" applyAlignment="1">
      <alignment horizontal="center" vertical="center"/>
    </xf>
    <xf numFmtId="189" fontId="0" fillId="0" borderId="9" xfId="0" applyNumberFormat="1" applyBorder="1" applyAlignment="1">
      <alignment vertical="center"/>
    </xf>
    <xf numFmtId="189" fontId="0" fillId="0" borderId="9" xfId="0" applyNumberFormat="1" applyBorder="1" applyAlignment="1">
      <alignment horizontal="center" vertical="center"/>
    </xf>
    <xf numFmtId="38" fontId="0" fillId="2" borderId="9" xfId="3" applyFont="1" applyFill="1" applyBorder="1" applyAlignment="1" applyProtection="1">
      <alignment horizontal="center" vertical="center"/>
      <protection hidden="1"/>
    </xf>
    <xf numFmtId="192" fontId="0" fillId="2" borderId="9" xfId="0" applyNumberFormat="1" applyFill="1" applyBorder="1" applyAlignment="1">
      <alignment horizontal="center" vertical="center"/>
    </xf>
    <xf numFmtId="190" fontId="0" fillId="0" borderId="9" xfId="0" applyNumberFormat="1" applyBorder="1" applyAlignment="1">
      <alignment horizontal="center" vertical="center"/>
    </xf>
    <xf numFmtId="193" fontId="0" fillId="0" borderId="9" xfId="0" applyNumberFormat="1" applyBorder="1" applyAlignment="1">
      <alignment horizontal="center" vertical="center"/>
    </xf>
    <xf numFmtId="194" fontId="0" fillId="0" borderId="9" xfId="0" applyNumberFormat="1" applyBorder="1" applyAlignment="1">
      <alignment horizontal="center" vertical="center"/>
    </xf>
    <xf numFmtId="0" fontId="0" fillId="0" borderId="9" xfId="0" applyNumberFormat="1" applyBorder="1" applyAlignment="1">
      <alignment horizontal="center" vertical="center"/>
    </xf>
    <xf numFmtId="193" fontId="0" fillId="0" borderId="9" xfId="0" applyNumberFormat="1" applyFill="1" applyBorder="1" applyAlignment="1">
      <alignment horizontal="center" vertical="center"/>
    </xf>
    <xf numFmtId="0" fontId="0" fillId="2" borderId="9" xfId="0" applyFill="1" applyBorder="1" applyAlignment="1" applyProtection="1">
      <alignment horizontal="center" vertical="center" wrapText="1"/>
      <protection hidden="1"/>
    </xf>
    <xf numFmtId="0" fontId="0" fillId="0" borderId="0" xfId="0" applyFill="1">
      <alignment vertical="center"/>
    </xf>
    <xf numFmtId="0" fontId="0" fillId="0" borderId="0" xfId="0" applyBorder="1" applyAlignment="1">
      <alignment horizontal="center" vertical="center"/>
    </xf>
    <xf numFmtId="184" fontId="0" fillId="0" borderId="39" xfId="0" applyNumberFormat="1" applyBorder="1" applyAlignment="1" applyProtection="1">
      <alignment horizontal="center" vertical="center"/>
    </xf>
    <xf numFmtId="0" fontId="15" fillId="2" borderId="5"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xf>
    <xf numFmtId="0" fontId="1" fillId="0" borderId="9" xfId="0" applyFont="1" applyBorder="1" applyAlignment="1" applyProtection="1">
      <alignment horizontal="center" vertical="center"/>
      <protection locked="0"/>
    </xf>
    <xf numFmtId="0" fontId="13" fillId="0" borderId="7" xfId="0" applyFont="1" applyBorder="1" applyAlignment="1" applyProtection="1">
      <alignment horizontal="center" vertical="center" wrapText="1"/>
    </xf>
    <xf numFmtId="0" fontId="39" fillId="0" borderId="7" xfId="0" applyFont="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0" fontId="13" fillId="0" borderId="7" xfId="0" applyFont="1" applyBorder="1" applyAlignment="1" applyProtection="1">
      <alignment horizontal="center" vertical="center" wrapText="1"/>
      <protection locked="0"/>
    </xf>
    <xf numFmtId="0" fontId="45" fillId="0" borderId="9" xfId="0" applyFont="1" applyBorder="1">
      <alignment vertical="center"/>
    </xf>
    <xf numFmtId="0" fontId="5" fillId="0" borderId="1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185" fontId="5" fillId="0" borderId="9" xfId="0" applyNumberFormat="1" applyFont="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xf>
    <xf numFmtId="0" fontId="33" fillId="2" borderId="3"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15" fillId="2" borderId="5" xfId="0" applyFont="1" applyFill="1" applyBorder="1" applyAlignment="1" applyProtection="1">
      <alignment horizontal="left" vertical="center" wrapText="1"/>
    </xf>
    <xf numFmtId="0" fontId="15" fillId="2" borderId="6" xfId="0" applyFont="1" applyFill="1" applyBorder="1" applyAlignment="1" applyProtection="1">
      <alignment horizontal="left" vertical="center" wrapText="1"/>
    </xf>
    <xf numFmtId="0" fontId="15" fillId="2" borderId="7" xfId="0" applyFont="1" applyFill="1" applyBorder="1" applyAlignment="1" applyProtection="1">
      <alignment horizontal="left" vertical="center" wrapText="1"/>
    </xf>
    <xf numFmtId="0" fontId="5" fillId="0" borderId="4"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185" fontId="1" fillId="0" borderId="9" xfId="0" applyNumberFormat="1" applyFont="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33" fillId="2" borderId="0" xfId="0" applyFont="1" applyFill="1" applyBorder="1" applyAlignment="1" applyProtection="1">
      <alignment horizontal="left" vertical="center" wrapText="1"/>
    </xf>
    <xf numFmtId="0" fontId="36" fillId="2" borderId="2" xfId="0" applyFont="1" applyFill="1" applyBorder="1" applyAlignment="1" applyProtection="1">
      <alignment horizontal="right" vertical="center" wrapText="1"/>
    </xf>
    <xf numFmtId="0" fontId="36" fillId="2" borderId="3" xfId="0" applyFont="1" applyFill="1" applyBorder="1" applyAlignment="1" applyProtection="1">
      <alignment horizontal="right" vertical="center" wrapText="1"/>
    </xf>
    <xf numFmtId="0" fontId="15" fillId="2" borderId="10"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33" fillId="2" borderId="9" xfId="0" applyFont="1" applyFill="1" applyBorder="1" applyAlignment="1" applyProtection="1">
      <alignment horizontal="left" vertical="center"/>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1" fillId="0" borderId="9" xfId="0" applyFont="1" applyBorder="1" applyAlignment="1" applyProtection="1">
      <alignment horizontal="left" vertical="top"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9" fillId="2" borderId="5"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xf>
    <xf numFmtId="0" fontId="9" fillId="2" borderId="5"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9" fillId="2" borderId="9" xfId="0" applyFont="1" applyFill="1" applyBorder="1" applyAlignment="1" applyProtection="1">
      <alignment horizontal="center" vertic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38" fontId="1" fillId="0" borderId="9" xfId="3" applyFont="1" applyFill="1" applyBorder="1" applyAlignment="1" applyProtection="1">
      <alignment horizontal="center" vertical="center"/>
      <protection locked="0"/>
    </xf>
    <xf numFmtId="38" fontId="1" fillId="0" borderId="10" xfId="3" applyFont="1" applyFill="1" applyBorder="1" applyAlignment="1" applyProtection="1">
      <alignment horizontal="center" vertical="center"/>
      <protection locked="0"/>
    </xf>
    <xf numFmtId="38" fontId="1" fillId="0" borderId="11" xfId="3"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0" fillId="2" borderId="16" xfId="0" applyFont="1" applyFill="1" applyBorder="1" applyAlignment="1" applyProtection="1">
      <alignment horizontal="center" vertical="center"/>
    </xf>
    <xf numFmtId="0" fontId="0" fillId="2" borderId="17"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11" fillId="0" borderId="15"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9" fillId="2" borderId="3" xfId="0" applyFont="1" applyFill="1" applyBorder="1" applyAlignment="1" applyProtection="1">
      <alignment horizontal="center" vertical="center"/>
    </xf>
    <xf numFmtId="0" fontId="5" fillId="0" borderId="9" xfId="0" applyFont="1" applyBorder="1" applyAlignment="1" applyProtection="1">
      <alignment horizontal="left" vertical="top" wrapText="1"/>
      <protection locked="0"/>
    </xf>
    <xf numFmtId="0" fontId="1" fillId="0" borderId="17"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10" xfId="0" applyFont="1" applyBorder="1" applyAlignment="1" applyProtection="1">
      <alignment horizontal="left" vertical="center" wrapText="1"/>
      <protection locked="0"/>
    </xf>
    <xf numFmtId="0" fontId="33" fillId="2" borderId="9" xfId="0" applyFont="1" applyFill="1" applyBorder="1" applyAlignment="1" applyProtection="1">
      <alignment horizontal="center" vertical="center"/>
    </xf>
    <xf numFmtId="182" fontId="1" fillId="0" borderId="5" xfId="0" applyNumberFormat="1" applyFont="1" applyBorder="1" applyAlignment="1" applyProtection="1">
      <alignment horizontal="center" vertical="center"/>
      <protection locked="0"/>
    </xf>
    <xf numFmtId="182" fontId="1" fillId="0" borderId="6" xfId="0" applyNumberFormat="1" applyFont="1" applyBorder="1" applyAlignment="1" applyProtection="1">
      <alignment horizontal="center" vertical="center"/>
      <protection locked="0"/>
    </xf>
    <xf numFmtId="182" fontId="1" fillId="0" borderId="7" xfId="0" applyNumberFormat="1" applyFont="1" applyBorder="1" applyAlignment="1" applyProtection="1">
      <alignment horizontal="center" vertical="center"/>
      <protection locked="0"/>
    </xf>
    <xf numFmtId="181" fontId="0" fillId="2" borderId="5" xfId="0" applyNumberFormat="1" applyFill="1" applyBorder="1" applyAlignment="1" applyProtection="1">
      <alignment horizontal="center" vertical="center"/>
    </xf>
    <xf numFmtId="181" fontId="0" fillId="2" borderId="6" xfId="0" applyNumberFormat="1" applyFill="1" applyBorder="1" applyAlignment="1" applyProtection="1">
      <alignment horizontal="center" vertical="center"/>
    </xf>
    <xf numFmtId="181" fontId="0" fillId="2" borderId="7"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0" fontId="33" fillId="2" borderId="10" xfId="0" applyFont="1" applyFill="1" applyBorder="1" applyAlignment="1" applyProtection="1">
      <alignment horizontal="center" vertical="center"/>
    </xf>
    <xf numFmtId="0" fontId="33" fillId="2" borderId="11" xfId="0" applyFont="1" applyFill="1" applyBorder="1" applyAlignment="1" applyProtection="1">
      <alignment horizontal="center" vertical="center"/>
    </xf>
    <xf numFmtId="182" fontId="1" fillId="0" borderId="4" xfId="0" applyNumberFormat="1" applyFont="1" applyBorder="1" applyAlignment="1" applyProtection="1">
      <alignment horizontal="center" vertical="center"/>
      <protection locked="0"/>
    </xf>
    <xf numFmtId="182" fontId="1" fillId="0" borderId="0" xfId="0" applyNumberFormat="1" applyFont="1" applyBorder="1" applyAlignment="1" applyProtection="1">
      <alignment horizontal="center" vertical="center"/>
      <protection locked="0"/>
    </xf>
    <xf numFmtId="182" fontId="1" fillId="0" borderId="8" xfId="0" applyNumberFormat="1" applyFont="1" applyBorder="1" applyAlignment="1" applyProtection="1">
      <alignment horizontal="center" vertical="center"/>
      <protection locked="0"/>
    </xf>
    <xf numFmtId="0" fontId="0" fillId="0" borderId="9" xfId="0" applyBorder="1" applyAlignment="1" applyProtection="1">
      <alignment horizontal="left" vertical="center"/>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3" xfId="0" applyNumberFormat="1" applyFont="1" applyBorder="1" applyAlignment="1" applyProtection="1">
      <alignment horizontal="center" vertical="center"/>
      <protection locked="0"/>
    </xf>
    <xf numFmtId="38" fontId="0" fillId="0" borderId="9" xfId="3"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3" xfId="0" applyBorder="1" applyAlignment="1" applyProtection="1">
      <alignment horizontal="left" vertical="center"/>
      <protection locked="0"/>
    </xf>
    <xf numFmtId="0" fontId="0" fillId="0" borderId="10" xfId="0"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0" fontId="0" fillId="2" borderId="1"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38" fillId="0" borderId="15" xfId="0" applyFont="1" applyBorder="1" applyAlignment="1" applyProtection="1">
      <alignment horizontal="center" vertical="center"/>
      <protection locked="0"/>
    </xf>
    <xf numFmtId="0" fontId="4" fillId="2" borderId="1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13" xfId="0" applyFill="1" applyBorder="1" applyAlignment="1" applyProtection="1">
      <alignment horizontal="center" vertical="center"/>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2" borderId="10" xfId="0" applyFill="1" applyBorder="1" applyAlignment="1" applyProtection="1">
      <alignment horizontal="center" vertical="center"/>
    </xf>
    <xf numFmtId="38" fontId="10" fillId="0" borderId="9" xfId="3"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9"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1" fillId="0" borderId="15"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4" fillId="0" borderId="0" xfId="0" applyFont="1" applyAlignment="1" applyProtection="1">
      <alignment horizontal="left" vertical="center" wrapText="1"/>
    </xf>
    <xf numFmtId="0" fontId="5" fillId="0" borderId="0" xfId="0" applyFont="1" applyAlignment="1" applyProtection="1">
      <alignment horizontal="left" vertical="center" wrapText="1"/>
    </xf>
    <xf numFmtId="49" fontId="1" fillId="0" borderId="9" xfId="0" applyNumberFormat="1" applyFont="1" applyBorder="1" applyAlignment="1" applyProtection="1">
      <alignment horizontal="center" vertical="center"/>
      <protection locked="0"/>
    </xf>
    <xf numFmtId="0" fontId="0" fillId="0" borderId="3" xfId="0" applyFont="1" applyBorder="1" applyAlignment="1" applyProtection="1">
      <alignment horizontal="left" vertical="center"/>
      <protection locked="0"/>
    </xf>
    <xf numFmtId="0" fontId="4" fillId="0" borderId="11"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186" fontId="1" fillId="0" borderId="9" xfId="3" applyNumberFormat="1" applyFont="1" applyFill="1" applyBorder="1" applyAlignment="1" applyProtection="1">
      <alignment horizontal="center" vertical="center"/>
      <protection locked="0"/>
    </xf>
    <xf numFmtId="184" fontId="1" fillId="0" borderId="9" xfId="0" applyNumberFormat="1" applyFont="1" applyFill="1" applyBorder="1" applyAlignment="1" applyProtection="1">
      <alignment horizontal="center" vertical="center"/>
      <protection locked="0"/>
    </xf>
    <xf numFmtId="0" fontId="0" fillId="2" borderId="1" xfId="0" applyFill="1" applyBorder="1" applyAlignment="1" applyProtection="1">
      <alignment horizontal="left" vertical="center"/>
    </xf>
    <xf numFmtId="0" fontId="0" fillId="2" borderId="2" xfId="0" applyFill="1" applyBorder="1" applyAlignment="1" applyProtection="1">
      <alignment horizontal="left" vertical="center"/>
    </xf>
    <xf numFmtId="0" fontId="0" fillId="2" borderId="3" xfId="0" applyFill="1" applyBorder="1" applyAlignment="1" applyProtection="1">
      <alignment horizontal="left" vertical="center"/>
    </xf>
    <xf numFmtId="0" fontId="0" fillId="0" borderId="1" xfId="0" applyFont="1" applyBorder="1" applyAlignment="1" applyProtection="1">
      <alignment horizontal="left" vertical="top"/>
      <protection locked="0"/>
    </xf>
    <xf numFmtId="0" fontId="1" fillId="0" borderId="2" xfId="0" applyFont="1" applyBorder="1" applyAlignment="1" applyProtection="1">
      <alignment horizontal="left" vertical="top"/>
      <protection locked="0"/>
    </xf>
    <xf numFmtId="0" fontId="1" fillId="0" borderId="3" xfId="0" applyFont="1" applyBorder="1" applyAlignment="1" applyProtection="1">
      <alignment horizontal="left" vertical="top"/>
      <protection locked="0"/>
    </xf>
    <xf numFmtId="0" fontId="4" fillId="0" borderId="0" xfId="0" applyFont="1" applyBorder="1" applyAlignment="1" applyProtection="1">
      <alignment horizontal="left" vertical="center" wrapText="1"/>
    </xf>
    <xf numFmtId="0" fontId="0" fillId="9" borderId="67" xfId="0" applyFill="1" applyBorder="1" applyAlignment="1" applyProtection="1">
      <alignment horizontal="center" vertical="center"/>
      <protection locked="0"/>
    </xf>
    <xf numFmtId="0" fontId="0" fillId="9" borderId="39" xfId="0" applyFill="1" applyBorder="1" applyAlignment="1" applyProtection="1">
      <alignment horizontal="center" vertical="center"/>
      <protection locked="0"/>
    </xf>
    <xf numFmtId="0" fontId="1" fillId="0" borderId="0" xfId="0" applyFont="1" applyBorder="1" applyAlignment="1" applyProtection="1">
      <alignment horizontal="left" vertical="top"/>
      <protection locked="0"/>
    </xf>
    <xf numFmtId="0" fontId="0" fillId="0" borderId="12" xfId="0" applyFont="1"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4" fillId="2" borderId="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0"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0" fillId="2" borderId="9" xfId="0" applyFont="1" applyFill="1" applyBorder="1" applyAlignment="1" applyProtection="1">
      <alignment horizontal="left" vertical="top" wrapText="1"/>
    </xf>
    <xf numFmtId="0" fontId="0" fillId="0" borderId="4"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0" fillId="0" borderId="4" xfId="0" applyFont="1"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41" fillId="2" borderId="1" xfId="0" applyFont="1" applyFill="1" applyBorder="1" applyAlignment="1" applyProtection="1">
      <alignment horizontal="left" vertical="top" wrapText="1"/>
    </xf>
    <xf numFmtId="0" fontId="13" fillId="2" borderId="2" xfId="0" applyFont="1" applyFill="1" applyBorder="1" applyAlignment="1" applyProtection="1">
      <alignment horizontal="left" vertical="top" wrapText="1"/>
    </xf>
    <xf numFmtId="0" fontId="13" fillId="2" borderId="3" xfId="0" applyFont="1" applyFill="1" applyBorder="1" applyAlignment="1" applyProtection="1">
      <alignment horizontal="left" vertical="top" wrapText="1"/>
    </xf>
    <xf numFmtId="0" fontId="0" fillId="0" borderId="2" xfId="0" applyFont="1" applyBorder="1" applyAlignment="1" applyProtection="1">
      <alignment horizontal="left" vertical="top"/>
      <protection locked="0"/>
    </xf>
    <xf numFmtId="0" fontId="0" fillId="0" borderId="2" xfId="0" applyBorder="1" applyAlignment="1" applyProtection="1">
      <alignment horizontal="left" vertical="top"/>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42" fillId="2" borderId="1" xfId="0" applyFont="1" applyFill="1" applyBorder="1" applyAlignment="1" applyProtection="1">
      <alignment horizontal="center" vertical="top" wrapText="1"/>
    </xf>
    <xf numFmtId="0" fontId="39" fillId="2" borderId="2" xfId="0" applyFont="1" applyFill="1" applyBorder="1" applyAlignment="1" applyProtection="1">
      <alignment horizontal="center" vertical="top" wrapText="1"/>
    </xf>
    <xf numFmtId="0" fontId="39" fillId="2" borderId="1" xfId="0" applyFont="1" applyFill="1" applyBorder="1" applyAlignment="1" applyProtection="1">
      <alignment horizontal="center" vertical="top" wrapText="1"/>
    </xf>
    <xf numFmtId="0" fontId="39" fillId="2" borderId="3" xfId="0" applyFont="1" applyFill="1" applyBorder="1" applyAlignment="1" applyProtection="1">
      <alignment horizontal="center" vertical="top" wrapText="1"/>
    </xf>
    <xf numFmtId="0" fontId="46" fillId="2" borderId="61" xfId="0" applyFont="1" applyFill="1" applyBorder="1" applyAlignment="1">
      <alignment horizontal="center" vertical="center"/>
    </xf>
    <xf numFmtId="0" fontId="46" fillId="2" borderId="38" xfId="0" applyFont="1" applyFill="1" applyBorder="1" applyAlignment="1">
      <alignment horizontal="center" vertical="center"/>
    </xf>
    <xf numFmtId="183" fontId="13" fillId="2" borderId="61" xfId="4" applyNumberFormat="1" applyFont="1" applyFill="1" applyBorder="1" applyAlignment="1">
      <alignment horizontal="center" vertical="center"/>
    </xf>
    <xf numFmtId="183" fontId="13" fillId="2" borderId="63" xfId="4" applyNumberFormat="1" applyFont="1" applyFill="1" applyBorder="1" applyAlignment="1">
      <alignment horizontal="center" vertical="center"/>
    </xf>
    <xf numFmtId="0" fontId="46" fillId="0" borderId="64" xfId="0" applyFont="1" applyFill="1" applyBorder="1" applyAlignment="1">
      <alignment horizontal="center" vertical="center"/>
    </xf>
    <xf numFmtId="0" fontId="46" fillId="0" borderId="23" xfId="0" applyFont="1" applyFill="1" applyBorder="1" applyAlignment="1">
      <alignment horizontal="center" vertical="center"/>
    </xf>
    <xf numFmtId="0" fontId="46" fillId="0" borderId="65" xfId="0" applyFont="1" applyFill="1" applyBorder="1" applyAlignment="1">
      <alignment horizontal="center" vertical="center"/>
    </xf>
    <xf numFmtId="0" fontId="46" fillId="2" borderId="66" xfId="0" applyFont="1" applyFill="1" applyBorder="1" applyAlignment="1">
      <alignment horizontal="center" vertical="center"/>
    </xf>
    <xf numFmtId="0" fontId="46" fillId="2" borderId="34" xfId="0" applyFont="1" applyFill="1" applyBorder="1" applyAlignment="1">
      <alignment horizontal="center" vertical="center"/>
    </xf>
    <xf numFmtId="183" fontId="13" fillId="2" borderId="35" xfId="4" applyNumberFormat="1" applyFont="1" applyFill="1" applyBorder="1" applyAlignment="1">
      <alignment horizontal="center" vertical="center"/>
    </xf>
    <xf numFmtId="183" fontId="13" fillId="2" borderId="36" xfId="4" applyNumberFormat="1" applyFont="1" applyFill="1" applyBorder="1" applyAlignment="1">
      <alignment horizontal="center" vertical="center"/>
    </xf>
    <xf numFmtId="0" fontId="43"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7" fillId="0" borderId="12" xfId="0" applyFont="1" applyBorder="1" applyAlignment="1" applyProtection="1">
      <alignment horizontal="right"/>
    </xf>
    <xf numFmtId="188" fontId="59" fillId="2" borderId="61" xfId="4" applyNumberFormat="1" applyFont="1" applyFill="1" applyBorder="1" applyAlignment="1">
      <alignment horizontal="center" vertical="center" wrapText="1"/>
    </xf>
    <xf numFmtId="188" fontId="59" fillId="2" borderId="63" xfId="4" applyNumberFormat="1" applyFont="1" applyFill="1" applyBorder="1" applyAlignment="1">
      <alignment horizontal="center" vertical="center" wrapText="1"/>
    </xf>
    <xf numFmtId="0" fontId="15" fillId="2" borderId="10" xfId="0" applyFont="1" applyFill="1" applyBorder="1" applyAlignment="1">
      <alignment horizontal="center" vertical="center"/>
    </xf>
    <xf numFmtId="0" fontId="46" fillId="2" borderId="35" xfId="0" applyFont="1" applyFill="1" applyBorder="1" applyAlignment="1">
      <alignment horizontal="center" vertical="center"/>
    </xf>
    <xf numFmtId="0" fontId="9" fillId="2" borderId="41" xfId="0" applyFont="1" applyFill="1" applyBorder="1" applyAlignment="1" applyProtection="1">
      <alignment horizontal="center" vertical="center"/>
    </xf>
    <xf numFmtId="0" fontId="9" fillId="2" borderId="61" xfId="0" applyFont="1" applyFill="1" applyBorder="1" applyAlignment="1" applyProtection="1">
      <alignment horizontal="center" vertical="center"/>
    </xf>
    <xf numFmtId="0" fontId="9" fillId="2" borderId="63" xfId="0" applyFont="1" applyFill="1" applyBorder="1" applyAlignment="1" applyProtection="1">
      <alignment horizontal="center" vertical="center"/>
    </xf>
    <xf numFmtId="0" fontId="7" fillId="0" borderId="1"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49" fillId="0" borderId="0" xfId="0" applyFont="1" applyAlignment="1">
      <alignment horizontal="left" vertical="center"/>
    </xf>
    <xf numFmtId="0" fontId="42" fillId="0" borderId="1" xfId="0" applyFont="1" applyBorder="1" applyAlignment="1" applyProtection="1">
      <alignment horizontal="center" vertical="center"/>
    </xf>
    <xf numFmtId="0" fontId="39" fillId="0" borderId="3" xfId="0" applyFont="1" applyBorder="1" applyAlignment="1" applyProtection="1">
      <alignment horizontal="center" vertical="center"/>
    </xf>
    <xf numFmtId="0" fontId="39" fillId="0" borderId="0" xfId="0" applyFont="1" applyBorder="1" applyAlignment="1" applyProtection="1">
      <alignment horizontal="left" vertical="center" wrapText="1"/>
    </xf>
    <xf numFmtId="0" fontId="5" fillId="2" borderId="31" xfId="0" quotePrefix="1" applyFont="1" applyFill="1" applyBorder="1" applyAlignment="1" applyProtection="1">
      <alignment horizontal="center" vertical="center"/>
    </xf>
    <xf numFmtId="0" fontId="5" fillId="2" borderId="6" xfId="0" quotePrefix="1" applyFont="1" applyFill="1" applyBorder="1" applyAlignment="1" applyProtection="1">
      <alignment horizontal="center" vertical="center"/>
    </xf>
    <xf numFmtId="0" fontId="5" fillId="2" borderId="7" xfId="0" quotePrefix="1" applyFont="1" applyFill="1" applyBorder="1" applyAlignment="1" applyProtection="1">
      <alignment horizontal="center" vertical="center"/>
    </xf>
    <xf numFmtId="38" fontId="1" fillId="0" borderId="1" xfId="3" applyFont="1" applyBorder="1" applyAlignment="1" applyProtection="1">
      <alignment horizontal="right" vertical="center"/>
      <protection locked="0"/>
    </xf>
    <xf numFmtId="38" fontId="1" fillId="0" borderId="2" xfId="3" applyFont="1" applyBorder="1" applyAlignment="1" applyProtection="1">
      <alignment horizontal="right" vertical="center"/>
      <protection locked="0"/>
    </xf>
    <xf numFmtId="38" fontId="1" fillId="0" borderId="5" xfId="3" applyFont="1" applyBorder="1" applyAlignment="1" applyProtection="1">
      <alignment horizontal="center" vertical="center" wrapText="1"/>
      <protection locked="0"/>
    </xf>
    <xf numFmtId="38" fontId="1" fillId="0" borderId="6" xfId="3" applyFont="1" applyBorder="1" applyAlignment="1" applyProtection="1">
      <alignment horizontal="center" vertical="center" wrapText="1"/>
      <protection locked="0"/>
    </xf>
    <xf numFmtId="38" fontId="1" fillId="0" borderId="7" xfId="3" applyFont="1" applyBorder="1" applyAlignment="1" applyProtection="1">
      <alignment horizontal="center" vertical="center" wrapText="1"/>
      <protection locked="0"/>
    </xf>
    <xf numFmtId="38" fontId="1" fillId="0" borderId="5" xfId="3" applyFont="1" applyFill="1" applyBorder="1" applyAlignment="1" applyProtection="1">
      <alignment horizontal="center" vertical="center" wrapText="1"/>
      <protection locked="0"/>
    </xf>
    <xf numFmtId="38" fontId="1" fillId="0" borderId="6" xfId="3" applyFont="1" applyFill="1" applyBorder="1" applyAlignment="1" applyProtection="1">
      <alignment horizontal="center" vertical="center" wrapText="1"/>
      <protection locked="0"/>
    </xf>
    <xf numFmtId="38" fontId="1" fillId="0" borderId="32" xfId="3" applyFont="1" applyFill="1" applyBorder="1" applyAlignment="1" applyProtection="1">
      <alignment horizontal="center" vertical="center" wrapText="1"/>
      <protection locked="0"/>
    </xf>
    <xf numFmtId="0" fontId="5" fillId="2" borderId="27" xfId="0" quotePrefix="1" applyFont="1" applyFill="1" applyBorder="1" applyAlignment="1" applyProtection="1">
      <alignment horizontal="center" vertical="center"/>
    </xf>
    <xf numFmtId="0" fontId="5" fillId="2" borderId="0" xfId="0" quotePrefix="1" applyFont="1" applyFill="1" applyBorder="1" applyAlignment="1" applyProtection="1">
      <alignment horizontal="center" vertical="center"/>
    </xf>
    <xf numFmtId="0" fontId="5" fillId="2" borderId="8" xfId="0" quotePrefix="1" applyFont="1" applyFill="1" applyBorder="1" applyAlignment="1" applyProtection="1">
      <alignment horizontal="center" vertical="center"/>
    </xf>
    <xf numFmtId="38" fontId="1" fillId="0" borderId="4" xfId="3" applyFont="1" applyBorder="1" applyAlignment="1" applyProtection="1">
      <alignment horizontal="right" vertical="center"/>
      <protection locked="0"/>
    </xf>
    <xf numFmtId="38" fontId="1" fillId="0" borderId="0" xfId="3" applyFont="1" applyBorder="1" applyAlignment="1" applyProtection="1">
      <alignment horizontal="right" vertical="center"/>
      <protection locked="0"/>
    </xf>
    <xf numFmtId="0" fontId="9" fillId="2" borderId="24"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38" fontId="0" fillId="2" borderId="55" xfId="3" applyFont="1" applyFill="1" applyBorder="1" applyAlignment="1" applyProtection="1">
      <alignment horizontal="right" vertical="center"/>
    </xf>
    <xf numFmtId="38" fontId="0" fillId="2" borderId="25" xfId="3" applyFont="1" applyFill="1" applyBorder="1" applyAlignment="1" applyProtection="1">
      <alignment horizontal="right" vertical="center"/>
    </xf>
    <xf numFmtId="0" fontId="6" fillId="2" borderId="35"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0" fillId="2" borderId="35" xfId="0" applyFill="1" applyBorder="1" applyAlignment="1" applyProtection="1">
      <alignment horizontal="center" vertical="center"/>
    </xf>
    <xf numFmtId="0" fontId="0" fillId="2" borderId="34" xfId="0" applyFill="1" applyBorder="1" applyAlignment="1" applyProtection="1">
      <alignment horizontal="center" vertical="center"/>
    </xf>
    <xf numFmtId="0" fontId="0" fillId="2" borderId="36" xfId="0" applyFill="1" applyBorder="1" applyAlignment="1" applyProtection="1">
      <alignment horizontal="center" vertical="center"/>
    </xf>
    <xf numFmtId="0" fontId="5" fillId="2" borderId="57" xfId="0" quotePrefix="1" applyFont="1" applyFill="1" applyBorder="1" applyAlignment="1" applyProtection="1">
      <alignment horizontal="center" vertical="center"/>
    </xf>
    <xf numFmtId="0" fontId="5" fillId="2" borderId="58" xfId="0" quotePrefix="1" applyFont="1" applyFill="1" applyBorder="1" applyAlignment="1" applyProtection="1">
      <alignment horizontal="center" vertical="center"/>
    </xf>
    <xf numFmtId="0" fontId="5" fillId="2" borderId="59" xfId="0" quotePrefix="1" applyFont="1" applyFill="1" applyBorder="1" applyAlignment="1" applyProtection="1">
      <alignment horizontal="center" vertical="center"/>
    </xf>
    <xf numFmtId="0" fontId="1" fillId="0" borderId="58" xfId="0" quotePrefix="1" applyFont="1" applyFill="1" applyBorder="1" applyAlignment="1" applyProtection="1">
      <alignment horizontal="center" vertical="center"/>
      <protection locked="0"/>
    </xf>
    <xf numFmtId="38" fontId="1" fillId="0" borderId="60" xfId="3" applyFont="1" applyFill="1" applyBorder="1" applyAlignment="1" applyProtection="1">
      <alignment horizontal="right" vertical="center"/>
      <protection locked="0"/>
    </xf>
    <xf numFmtId="38" fontId="1" fillId="0" borderId="58" xfId="3" applyFont="1" applyFill="1" applyBorder="1" applyAlignment="1" applyProtection="1">
      <alignment horizontal="right" vertical="center"/>
      <protection locked="0"/>
    </xf>
    <xf numFmtId="38" fontId="1" fillId="0" borderId="7" xfId="3" applyFont="1" applyFill="1" applyBorder="1" applyAlignment="1" applyProtection="1">
      <alignment horizontal="center" vertical="center" wrapText="1"/>
      <protection locked="0"/>
    </xf>
    <xf numFmtId="0" fontId="50" fillId="0" borderId="0" xfId="0" applyFont="1" applyAlignment="1">
      <alignment horizontal="left" vertical="center"/>
    </xf>
    <xf numFmtId="0" fontId="15" fillId="7" borderId="24" xfId="0" applyFont="1" applyFill="1" applyBorder="1" applyAlignment="1" applyProtection="1">
      <alignment horizontal="center" vertical="center"/>
    </xf>
    <xf numFmtId="0" fontId="15" fillId="7" borderId="25" xfId="0" applyFont="1" applyFill="1" applyBorder="1" applyAlignment="1" applyProtection="1">
      <alignment horizontal="center" vertical="center"/>
    </xf>
    <xf numFmtId="38" fontId="15" fillId="7" borderId="55" xfId="3" applyFont="1" applyFill="1" applyBorder="1" applyAlignment="1" applyProtection="1">
      <alignment horizontal="right" vertical="center"/>
    </xf>
    <xf numFmtId="38" fontId="15" fillId="7" borderId="25" xfId="3" applyFont="1" applyFill="1" applyBorder="1" applyAlignment="1" applyProtection="1">
      <alignment horizontal="right" vertical="center"/>
    </xf>
    <xf numFmtId="38" fontId="13" fillId="2" borderId="55" xfId="3" applyFont="1" applyFill="1" applyBorder="1" applyAlignment="1" applyProtection="1">
      <alignment horizontal="right" vertical="center"/>
    </xf>
    <xf numFmtId="38" fontId="13" fillId="2" borderId="25" xfId="3" applyFont="1" applyFill="1" applyBorder="1" applyAlignment="1" applyProtection="1">
      <alignment horizontal="right" vertical="center"/>
    </xf>
    <xf numFmtId="38" fontId="47" fillId="2" borderId="25" xfId="3" applyFont="1" applyFill="1" applyBorder="1" applyAlignment="1" applyProtection="1">
      <alignment horizontal="right" vertical="center"/>
    </xf>
    <xf numFmtId="0" fontId="4" fillId="2" borderId="29"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9"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28" xfId="0" applyFont="1" applyFill="1" applyBorder="1" applyAlignment="1" applyProtection="1">
      <alignment horizontal="center" vertical="center" wrapText="1"/>
    </xf>
    <xf numFmtId="0" fontId="15" fillId="7" borderId="29" xfId="0" applyFont="1" applyFill="1" applyBorder="1" applyAlignment="1" applyProtection="1">
      <alignment horizontal="center" vertical="center"/>
    </xf>
    <xf numFmtId="0" fontId="15" fillId="7" borderId="2" xfId="0" applyFont="1" applyFill="1" applyBorder="1" applyAlignment="1" applyProtection="1">
      <alignment horizontal="center" vertical="center"/>
    </xf>
    <xf numFmtId="38" fontId="15" fillId="7" borderId="1" xfId="3" applyFont="1" applyFill="1" applyBorder="1" applyAlignment="1" applyProtection="1">
      <alignment horizontal="right" vertical="center"/>
    </xf>
    <xf numFmtId="38" fontId="15" fillId="7" borderId="2" xfId="3" applyFont="1" applyFill="1" applyBorder="1" applyAlignment="1" applyProtection="1">
      <alignment horizontal="right" vertical="center"/>
    </xf>
    <xf numFmtId="38" fontId="9" fillId="0" borderId="1" xfId="3" applyFont="1" applyFill="1" applyBorder="1" applyAlignment="1" applyProtection="1">
      <alignment horizontal="right" vertical="center"/>
      <protection locked="0"/>
    </xf>
    <xf numFmtId="38" fontId="9" fillId="0" borderId="2" xfId="3" applyFont="1" applyFill="1" applyBorder="1" applyAlignment="1" applyProtection="1">
      <alignment horizontal="right" vertical="center"/>
      <protection locked="0"/>
    </xf>
    <xf numFmtId="38" fontId="15" fillId="2" borderId="2" xfId="3" applyFont="1" applyFill="1" applyBorder="1" applyAlignment="1" applyProtection="1">
      <alignment horizontal="right" vertical="center"/>
    </xf>
    <xf numFmtId="0" fontId="39" fillId="2" borderId="45" xfId="0" quotePrefix="1" applyFont="1" applyFill="1" applyBorder="1" applyAlignment="1" applyProtection="1">
      <alignment horizontal="center" vertical="center"/>
    </xf>
    <xf numFmtId="0" fontId="39" fillId="2" borderId="46" xfId="0" applyFont="1" applyFill="1" applyBorder="1" applyAlignment="1" applyProtection="1">
      <alignment horizontal="center" vertical="center"/>
    </xf>
    <xf numFmtId="0" fontId="39" fillId="2" borderId="47" xfId="0" applyFont="1" applyFill="1" applyBorder="1" applyAlignment="1" applyProtection="1">
      <alignment horizontal="center" vertical="center" wrapText="1"/>
    </xf>
    <xf numFmtId="0" fontId="39" fillId="2" borderId="48" xfId="0" applyFont="1" applyFill="1" applyBorder="1" applyAlignment="1" applyProtection="1">
      <alignment horizontal="center" vertical="center"/>
    </xf>
    <xf numFmtId="38" fontId="13" fillId="7" borderId="47" xfId="3" applyFont="1" applyFill="1" applyBorder="1" applyAlignment="1" applyProtection="1">
      <alignment horizontal="right" vertical="center"/>
    </xf>
    <xf numFmtId="38" fontId="13" fillId="7" borderId="46" xfId="3" applyFont="1" applyFill="1" applyBorder="1" applyAlignment="1" applyProtection="1">
      <alignment horizontal="right" vertical="center"/>
    </xf>
    <xf numFmtId="0" fontId="47" fillId="2" borderId="46" xfId="0" applyFont="1" applyFill="1" applyBorder="1" applyAlignment="1" applyProtection="1">
      <alignment horizontal="center" vertical="center"/>
    </xf>
    <xf numFmtId="0" fontId="39" fillId="2" borderId="50" xfId="0" quotePrefix="1" applyFont="1" applyFill="1" applyBorder="1" applyAlignment="1" applyProtection="1">
      <alignment horizontal="center" vertical="center"/>
    </xf>
    <xf numFmtId="0" fontId="39" fillId="2" borderId="51" xfId="0" applyFont="1" applyFill="1" applyBorder="1" applyAlignment="1" applyProtection="1">
      <alignment horizontal="center" vertical="center"/>
    </xf>
    <xf numFmtId="0" fontId="39" fillId="2" borderId="52" xfId="0" applyFont="1" applyFill="1" applyBorder="1" applyAlignment="1" applyProtection="1">
      <alignment horizontal="center" vertical="center" wrapText="1"/>
    </xf>
    <xf numFmtId="0" fontId="39" fillId="2" borderId="53" xfId="0" applyFont="1" applyFill="1" applyBorder="1" applyAlignment="1" applyProtection="1">
      <alignment horizontal="center" vertical="center"/>
    </xf>
    <xf numFmtId="38" fontId="13" fillId="7" borderId="52" xfId="3" applyFont="1" applyFill="1" applyBorder="1" applyAlignment="1" applyProtection="1">
      <alignment horizontal="right" vertical="center"/>
    </xf>
    <xf numFmtId="38" fontId="13" fillId="7" borderId="51" xfId="3" applyFont="1" applyFill="1" applyBorder="1" applyAlignment="1" applyProtection="1">
      <alignment horizontal="right" vertical="center"/>
    </xf>
    <xf numFmtId="0" fontId="47" fillId="2" borderId="51"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40" fillId="2" borderId="9"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wrapText="1"/>
    </xf>
    <xf numFmtId="0" fontId="39" fillId="2" borderId="43" xfId="0" quotePrefix="1" applyFont="1" applyFill="1" applyBorder="1" applyAlignment="1" applyProtection="1">
      <alignment horizontal="center" vertical="center"/>
    </xf>
    <xf numFmtId="0" fontId="39" fillId="2" borderId="17" xfId="0" applyFont="1" applyFill="1" applyBorder="1" applyAlignment="1" applyProtection="1">
      <alignment horizontal="center" vertical="center"/>
    </xf>
    <xf numFmtId="0" fontId="39" fillId="2" borderId="16" xfId="0" applyFont="1" applyFill="1" applyBorder="1" applyAlignment="1" applyProtection="1">
      <alignment horizontal="center" vertical="center" wrapText="1"/>
    </xf>
    <xf numFmtId="0" fontId="39" fillId="2" borderId="19" xfId="0" applyFont="1" applyFill="1" applyBorder="1" applyAlignment="1" applyProtection="1">
      <alignment horizontal="center" vertical="center"/>
    </xf>
    <xf numFmtId="38" fontId="13" fillId="7" borderId="16" xfId="3" applyFont="1" applyFill="1" applyBorder="1" applyAlignment="1" applyProtection="1">
      <alignment horizontal="right" vertical="center"/>
    </xf>
    <xf numFmtId="38" fontId="13" fillId="7" borderId="17" xfId="3" applyFont="1" applyFill="1" applyBorder="1" applyAlignment="1" applyProtection="1">
      <alignment horizontal="right" vertical="center"/>
    </xf>
    <xf numFmtId="0" fontId="47" fillId="2" borderId="17" xfId="0" applyFont="1" applyFill="1" applyBorder="1" applyAlignment="1" applyProtection="1">
      <alignment horizontal="center" vertical="center"/>
    </xf>
    <xf numFmtId="0" fontId="9" fillId="2" borderId="29"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30" xfId="0" applyFont="1" applyFill="1" applyBorder="1" applyAlignment="1" applyProtection="1">
      <alignment horizontal="left" vertical="center"/>
    </xf>
    <xf numFmtId="0" fontId="5" fillId="0" borderId="57"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69" xfId="0" applyFont="1" applyBorder="1" applyAlignment="1" applyProtection="1">
      <alignment horizontal="left" vertical="top" wrapText="1"/>
      <protection locked="0"/>
    </xf>
    <xf numFmtId="0" fontId="9" fillId="2" borderId="70" xfId="0" applyFont="1" applyFill="1" applyBorder="1" applyAlignment="1" applyProtection="1">
      <alignment horizontal="center" vertical="center" wrapText="1"/>
    </xf>
    <xf numFmtId="0" fontId="9" fillId="2" borderId="62" xfId="0" applyFont="1" applyFill="1" applyBorder="1" applyAlignment="1" applyProtection="1">
      <alignment horizontal="center" vertical="center"/>
    </xf>
    <xf numFmtId="0" fontId="9" fillId="0" borderId="60" xfId="0" applyFont="1" applyFill="1" applyBorder="1" applyAlignment="1" applyProtection="1">
      <alignment horizontal="left" vertical="top"/>
    </xf>
    <xf numFmtId="0" fontId="9" fillId="0" borderId="58" xfId="0" applyFont="1" applyFill="1" applyBorder="1" applyAlignment="1" applyProtection="1">
      <alignment horizontal="left" vertical="top"/>
    </xf>
    <xf numFmtId="0" fontId="9" fillId="0" borderId="69" xfId="0" applyFont="1" applyFill="1" applyBorder="1" applyAlignment="1" applyProtection="1">
      <alignment horizontal="left" vertical="top"/>
    </xf>
    <xf numFmtId="0" fontId="9" fillId="2" borderId="71" xfId="0" applyFont="1" applyFill="1" applyBorder="1" applyAlignment="1" applyProtection="1">
      <alignment horizontal="center" vertical="center" wrapText="1"/>
    </xf>
    <xf numFmtId="0" fontId="9" fillId="0" borderId="1" xfId="0" applyFont="1" applyFill="1" applyBorder="1" applyAlignment="1" applyProtection="1">
      <alignment horizontal="left" vertical="top"/>
    </xf>
    <xf numFmtId="0" fontId="9" fillId="0" borderId="2" xfId="0" applyFont="1" applyFill="1" applyBorder="1" applyAlignment="1" applyProtection="1">
      <alignment horizontal="left" vertical="top"/>
    </xf>
    <xf numFmtId="0" fontId="9" fillId="0" borderId="30" xfId="0" applyFont="1" applyFill="1" applyBorder="1" applyAlignment="1" applyProtection="1">
      <alignment horizontal="left" vertical="top"/>
    </xf>
    <xf numFmtId="0" fontId="5" fillId="0" borderId="29"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0" fontId="37" fillId="0" borderId="0" xfId="0" applyFont="1" applyAlignment="1" applyProtection="1">
      <alignment horizontal="left" vertical="top" wrapText="1"/>
      <protection hidden="1"/>
    </xf>
    <xf numFmtId="0" fontId="37" fillId="0" borderId="12" xfId="0" applyFont="1" applyBorder="1" applyAlignment="1" applyProtection="1">
      <alignment horizontal="left" vertical="top" wrapText="1"/>
      <protection hidden="1"/>
    </xf>
    <xf numFmtId="0" fontId="0" fillId="2" borderId="1"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38" fontId="0" fillId="2" borderId="1" xfId="3" applyFont="1" applyFill="1" applyBorder="1" applyAlignment="1" applyProtection="1">
      <alignment horizontal="center" vertical="center"/>
      <protection hidden="1"/>
    </xf>
    <xf numFmtId="38" fontId="0" fillId="2" borderId="3" xfId="3" applyFont="1" applyFill="1" applyBorder="1" applyAlignment="1" applyProtection="1">
      <alignment horizontal="center" vertical="center"/>
      <protection hidden="1"/>
    </xf>
    <xf numFmtId="0" fontId="0" fillId="2" borderId="9" xfId="0" applyFill="1" applyBorder="1" applyAlignment="1" applyProtection="1">
      <alignment horizontal="center" vertical="center" wrapText="1"/>
      <protection hidden="1"/>
    </xf>
    <xf numFmtId="0" fontId="0" fillId="0" borderId="66"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5" fontId="25" fillId="6" borderId="1" xfId="0" applyNumberFormat="1" applyFont="1" applyFill="1" applyBorder="1" applyAlignment="1">
      <alignment horizontal="left" vertical="center" wrapText="1" shrinkToFit="1"/>
    </xf>
    <xf numFmtId="5" fontId="25" fillId="6" borderId="3" xfId="0" applyNumberFormat="1" applyFont="1" applyFill="1" applyBorder="1" applyAlignment="1">
      <alignment horizontal="left" vertical="center" wrapText="1" shrinkToFit="1"/>
    </xf>
    <xf numFmtId="177" fontId="25" fillId="6" borderId="1" xfId="0" applyNumberFormat="1" applyFont="1" applyFill="1" applyBorder="1" applyAlignment="1">
      <alignment horizontal="center" vertical="center" shrinkToFit="1"/>
    </xf>
    <xf numFmtId="177" fontId="25" fillId="6" borderId="3" xfId="0" applyNumberFormat="1" applyFont="1" applyFill="1" applyBorder="1" applyAlignment="1">
      <alignment horizontal="center" vertical="center" shrinkToFit="1"/>
    </xf>
    <xf numFmtId="0" fontId="25" fillId="5" borderId="1" xfId="0" applyFont="1" applyFill="1" applyBorder="1" applyAlignment="1">
      <alignment horizontal="left" vertical="center" wrapText="1" shrinkToFit="1"/>
    </xf>
    <xf numFmtId="0" fontId="25" fillId="5" borderId="3" xfId="0" applyFont="1" applyFill="1" applyBorder="1" applyAlignment="1">
      <alignment horizontal="left" vertical="center" wrapText="1" shrinkToFit="1"/>
    </xf>
    <xf numFmtId="5" fontId="25" fillId="5" borderId="1" xfId="0" applyNumberFormat="1" applyFont="1" applyFill="1" applyBorder="1" applyAlignment="1">
      <alignment horizontal="left" vertical="center" wrapText="1" shrinkToFit="1"/>
    </xf>
    <xf numFmtId="5" fontId="25" fillId="5" borderId="2" xfId="0" applyNumberFormat="1" applyFont="1" applyFill="1" applyBorder="1" applyAlignment="1">
      <alignment horizontal="left" vertical="center" wrapText="1" shrinkToFit="1"/>
    </xf>
    <xf numFmtId="5" fontId="25" fillId="5" borderId="3" xfId="0" applyNumberFormat="1" applyFont="1" applyFill="1" applyBorder="1" applyAlignment="1">
      <alignment horizontal="left" vertical="center" wrapText="1" shrinkToFit="1"/>
    </xf>
    <xf numFmtId="5" fontId="25" fillId="6" borderId="2" xfId="0" applyNumberFormat="1" applyFont="1" applyFill="1" applyBorder="1" applyAlignment="1">
      <alignment horizontal="left" vertical="center" wrapText="1" shrinkToFit="1"/>
    </xf>
    <xf numFmtId="0" fontId="25" fillId="5" borderId="1" xfId="0" applyFont="1" applyFill="1" applyBorder="1" applyAlignment="1">
      <alignment horizontal="center" vertical="center" wrapText="1" shrinkToFit="1"/>
    </xf>
    <xf numFmtId="0" fontId="25" fillId="5" borderId="2" xfId="0" applyFont="1" applyFill="1" applyBorder="1" applyAlignment="1">
      <alignment horizontal="center" vertical="center" wrapText="1" shrinkToFit="1"/>
    </xf>
    <xf numFmtId="0" fontId="25" fillId="5" borderId="3" xfId="0" applyFont="1" applyFill="1" applyBorder="1" applyAlignment="1">
      <alignment horizontal="center" vertical="center" wrapText="1" shrinkToFit="1"/>
    </xf>
    <xf numFmtId="0" fontId="54" fillId="6" borderId="1" xfId="0" applyFont="1" applyFill="1" applyBorder="1" applyAlignment="1">
      <alignment horizontal="left" vertical="center" shrinkToFit="1"/>
    </xf>
    <xf numFmtId="0" fontId="54" fillId="6" borderId="2" xfId="0" applyFont="1" applyFill="1" applyBorder="1" applyAlignment="1">
      <alignment horizontal="left" vertical="center" shrinkToFit="1"/>
    </xf>
    <xf numFmtId="0" fontId="54" fillId="6" borderId="3" xfId="0" applyFont="1" applyFill="1" applyBorder="1" applyAlignment="1">
      <alignment horizontal="left" vertical="center" shrinkToFit="1"/>
    </xf>
  </cellXfs>
  <cellStyles count="7">
    <cellStyle name="パーセント" xfId="6" builtinId="5"/>
    <cellStyle name="桁区切り" xfId="3" builtinId="6"/>
    <cellStyle name="桁区切り 2" xfId="2" xr:uid="{00000000-0005-0000-0000-000002000000}"/>
    <cellStyle name="通貨" xfId="4" builtinId="7"/>
    <cellStyle name="標準" xfId="0" builtinId="0"/>
    <cellStyle name="標準 2" xfId="1" xr:uid="{00000000-0005-0000-0000-000005000000}"/>
    <cellStyle name="標準 2 2" xfId="5" xr:uid="{00000000-0005-0000-0000-000006000000}"/>
  </cellStyles>
  <dxfs count="44">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numFmt numFmtId="176" formatCode="0.0%"/>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strike val="0"/>
        <outline val="0"/>
        <shadow val="0"/>
        <u val="none"/>
        <vertAlign val="baseline"/>
        <color theme="1"/>
        <name val="ＭＳ Ｐゴシック"/>
        <scheme val="minor"/>
      </font>
      <numFmt numFmtId="0" formatCode="General"/>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border diagonalUp="0" diagonalDown="0" outline="0">
        <left/>
        <right style="thin">
          <color indexed="64"/>
        </right>
        <top style="thin">
          <color indexed="64"/>
        </top>
        <bottom/>
      </border>
    </dxf>
    <dxf>
      <font>
        <strike val="0"/>
        <outline val="0"/>
        <shadow val="0"/>
        <u val="none"/>
        <vertAlign val="baseline"/>
        <color theme="1"/>
        <name val="ＭＳ Ｐゴシック"/>
        <scheme val="minor"/>
      </font>
      <numFmt numFmtId="184" formatCode="General&quot;名&quo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bottom/>
      </border>
    </dxf>
    <dxf>
      <font>
        <strike val="0"/>
        <outline val="0"/>
        <shadow val="0"/>
        <u val="none"/>
        <vertAlign val="baseline"/>
        <color theme="1"/>
        <name val="ＭＳ Ｐゴシック"/>
        <scheme val="minor"/>
      </font>
      <alignment horizontal="left" vertical="center" textRotation="0" wrapText="1" indent="0" justifyLastLine="0" shrinkToFit="0" readingOrder="0"/>
      <border outline="0">
        <left style="thin">
          <color indexed="64"/>
        </left>
        <right style="thin">
          <color indexed="64"/>
        </right>
      </border>
      <protection locked="0" hidden="0"/>
    </dxf>
    <dxf>
      <font>
        <b/>
        <i val="0"/>
        <strike val="0"/>
        <condense val="0"/>
        <extend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color theme="1"/>
        <name val="ＭＳ Ｐゴシック"/>
        <scheme val="minor"/>
      </font>
      <alignment horizontal="center" vertical="center" textRotation="0" indent="0" justifyLastLine="0" shrinkToFit="0" readingOrder="0"/>
      <border outline="0">
        <left style="thin">
          <color indexed="64"/>
        </left>
        <right style="thin">
          <color indexed="64"/>
        </right>
      </border>
      <protection locked="0" hidden="0"/>
    </dxf>
    <dxf>
      <font>
        <b/>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indexed="64"/>
        </top>
        <bottom/>
      </border>
    </dxf>
    <dxf>
      <font>
        <strike val="0"/>
        <outline val="0"/>
        <shadow val="0"/>
        <u val="none"/>
        <vertAlign val="baseline"/>
        <color theme="1"/>
        <name val="ＭＳ Ｐゴシック"/>
        <scheme val="minor"/>
      </font>
      <border outline="0">
        <right style="thin">
          <color indexed="64"/>
        </right>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border>
    </dxf>
    <dxf>
      <border outline="0">
        <right style="thin">
          <color indexed="64"/>
        </right>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0" hidden="0"/>
    </dxf>
    <dxf>
      <border>
        <bottom style="thin">
          <color rgb="FF000000"/>
        </bottom>
      </border>
    </dxf>
    <dxf>
      <font>
        <b/>
      </font>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ill>
        <patternFill patternType="solid">
          <fgColor indexed="64"/>
          <bgColor theme="0" tint="-0.14999847407452621"/>
        </patternFill>
      </fill>
      <border diagonalUp="0" diagonalDown="0">
        <left style="thin">
          <color indexed="64"/>
        </left>
        <right/>
        <top style="thin">
          <color indexed="64"/>
        </top>
        <bottom/>
      </border>
      <protection locked="1" hidden="0"/>
    </dxf>
    <dxf>
      <border diagonalUp="0" diagonalDown="0">
        <left style="thin">
          <color indexed="64"/>
        </left>
        <right/>
        <top style="thin">
          <color indexed="64"/>
        </top>
        <bottom style="thin">
          <color indexed="64"/>
        </bottom>
      </border>
      <protection locked="0" hidden="0"/>
    </dxf>
    <dxf>
      <numFmt numFmtId="176" formatCode="0.0%"/>
      <fill>
        <patternFill patternType="solid">
          <fgColor indexed="64"/>
          <bgColor theme="0" tint="-0.14999847407452621"/>
        </patternFill>
      </fill>
      <border diagonalUp="0" diagonalDown="0">
        <left style="thin">
          <color indexed="64"/>
        </left>
        <right style="thin">
          <color indexed="64"/>
        </right>
        <top style="thin">
          <color indexed="64"/>
        </top>
        <bottom/>
      </border>
      <protection locked="1" hidden="0"/>
    </dxf>
    <dxf>
      <numFmt numFmtId="176" formatCode="0.0%"/>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ＭＳ Ｐゴシック"/>
        <scheme val="minor"/>
      </font>
      <numFmt numFmtId="6" formatCode="#,##0;[Red]\-#,##0"/>
      <fill>
        <patternFill patternType="solid">
          <fgColor indexed="64"/>
          <bgColor theme="0" tint="-0.14999847407452621"/>
        </patternFill>
      </fill>
      <border diagonalUp="0" diagonalDown="0">
        <left/>
        <right style="thin">
          <color indexed="64"/>
        </right>
        <top style="thin">
          <color indexed="64"/>
        </top>
        <bottom/>
      </border>
      <protection locked="1" hidden="0"/>
    </dxf>
    <dxf>
      <numFmt numFmtId="183" formatCode="#,##0_ ;[Red]\-#,##0\ "/>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right style="thin">
          <color indexed="64"/>
        </right>
        <top/>
        <bottom/>
      </border>
      <protection locked="1" hidden="0"/>
    </dxf>
    <dxf>
      <numFmt numFmtId="0" formatCode="General"/>
      <protection locked="0" hidden="0"/>
    </dxf>
    <dxf>
      <font>
        <b/>
        <i val="0"/>
        <strike val="0"/>
        <condense val="0"/>
        <extend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protection locked="1" hidden="0"/>
    </dxf>
    <dxf>
      <protection locked="0" hidden="0"/>
    </dxf>
    <dxf>
      <font>
        <b/>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right/>
        <top style="thin">
          <color indexed="64"/>
        </top>
        <bottom/>
      </border>
      <protection locked="1" hidden="0"/>
    </dxf>
    <dxf>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left/>
        <right/>
        <top style="thin">
          <color indexed="64"/>
        </top>
        <bottom/>
      </border>
      <protection locked="1" hidden="0"/>
    </dxf>
    <dxf>
      <border diagonalUp="0" diagonalDown="0">
        <left/>
        <right style="thin">
          <color indexed="64"/>
        </right>
        <top style="thin">
          <color indexed="64"/>
        </top>
        <bottom style="thin">
          <color indexed="64"/>
        </bottom>
        <vertical/>
        <horizontal style="thin">
          <color indexed="64"/>
        </horizontal>
      </border>
      <protection locked="0" hidden="0"/>
    </dxf>
    <dxf>
      <border>
        <top style="thin">
          <color indexed="64"/>
        </top>
      </border>
    </dxf>
    <dxf>
      <protection locked="1" hidden="0"/>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font>
        <b/>
      </font>
      <alignment horizontal="center" vertical="center" textRotation="0" wrapText="0" indent="0" justifyLastLine="0" shrinkToFit="0" readingOrder="0"/>
      <border diagonalUp="0" diagonalDown="0">
        <left/>
        <right/>
        <top/>
        <bottom/>
        <vertical/>
        <horizontal/>
      </border>
      <protection locked="1" hidden="0"/>
    </dxf>
    <dxf>
      <fill>
        <patternFill>
          <bgColor theme="0" tint="-0.14996795556505021"/>
        </patternFill>
      </fill>
    </dxf>
    <dxf>
      <fill>
        <patternFill>
          <bgColor theme="0" tint="-0.14996795556505021"/>
        </patternFill>
      </fill>
    </dxf>
    <dxf>
      <fill>
        <patternFill>
          <bgColor theme="0" tint="-0.14996795556505021"/>
        </patternFill>
      </fill>
    </dxf>
  </dxfs>
  <tableStyles count="1" defaultTableStyle="テーブル スタイル 1" defaultPivotStyle="PivotStyleLight16">
    <tableStyle name="テーブル スタイル 1" pivot="0" count="3" xr9:uid="{00000000-0011-0000-FFFF-FFFF00000000}">
      <tableStyleElement type="headerRow" dxfId="43"/>
      <tableStyleElement type="firstColumn" dxfId="42"/>
      <tableStyleElement type="firstRowStripe" dxfId="41"/>
    </tableStyle>
  </tableStyles>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38</xdr:col>
      <xdr:colOff>603250</xdr:colOff>
      <xdr:row>0</xdr:row>
      <xdr:rowOff>38100</xdr:rowOff>
    </xdr:from>
    <xdr:to>
      <xdr:col>52</xdr:col>
      <xdr:colOff>176823</xdr:colOff>
      <xdr:row>166</xdr:row>
      <xdr:rowOff>146050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10600" y="38100"/>
          <a:ext cx="8107973" cy="1536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292100</xdr:colOff>
      <xdr:row>5</xdr:row>
      <xdr:rowOff>234950</xdr:rowOff>
    </xdr:from>
    <xdr:to>
      <xdr:col>43</xdr:col>
      <xdr:colOff>546100</xdr:colOff>
      <xdr:row>6</xdr:row>
      <xdr:rowOff>285750</xdr:rowOff>
    </xdr:to>
    <xdr:sp macro="" textlink="">
      <xdr:nvSpPr>
        <xdr:cNvPr id="2" name="テキスト ボックス 1">
          <a:extLst>
            <a:ext uri="{FF2B5EF4-FFF2-40B4-BE49-F238E27FC236}">
              <a16:creationId xmlns:a16="http://schemas.microsoft.com/office/drawing/2014/main" id="{00000000-0008-0000-0100-000007000000}"/>
            </a:ext>
          </a:extLst>
        </xdr:cNvPr>
        <xdr:cNvSpPr txBox="1"/>
      </xdr:nvSpPr>
      <xdr:spPr>
        <a:xfrm>
          <a:off x="7054850" y="1689100"/>
          <a:ext cx="5797550" cy="393700"/>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u="none" strike="noStrike">
              <a:solidFill>
                <a:schemeClr val="tx1"/>
              </a:solidFill>
              <a:effectLst/>
              <a:latin typeface="メイリオ" panose="020B0604030504040204" pitchFamily="50" charset="-128"/>
              <a:ea typeface="メイリオ" panose="020B0604030504040204" pitchFamily="50" charset="-128"/>
            </a:rPr>
            <a:t>セルがグレーの箇所は、別シートから自動反映されますので、入力不要です。</a:t>
          </a:r>
        </a:p>
      </xdr:txBody>
    </xdr:sp>
    <xdr:clientData/>
  </xdr:twoCellAnchor>
  <xdr:twoCellAnchor>
    <xdr:from>
      <xdr:col>44</xdr:col>
      <xdr:colOff>12701</xdr:colOff>
      <xdr:row>6</xdr:row>
      <xdr:rowOff>254000</xdr:rowOff>
    </xdr:from>
    <xdr:to>
      <xdr:col>44</xdr:col>
      <xdr:colOff>12702</xdr:colOff>
      <xdr:row>8</xdr:row>
      <xdr:rowOff>63500</xdr:rowOff>
    </xdr:to>
    <xdr:cxnSp macro="">
      <xdr:nvCxnSpPr>
        <xdr:cNvPr id="4" name="直線矢印コネクタ 3">
          <a:extLst>
            <a:ext uri="{FF2B5EF4-FFF2-40B4-BE49-F238E27FC236}">
              <a16:creationId xmlns:a16="http://schemas.microsoft.com/office/drawing/2014/main" id="{00000000-0008-0000-0900-000004000000}"/>
            </a:ext>
          </a:extLst>
        </xdr:cNvPr>
        <xdr:cNvCxnSpPr/>
      </xdr:nvCxnSpPr>
      <xdr:spPr>
        <a:xfrm flipV="1">
          <a:off x="12928601" y="2051050"/>
          <a:ext cx="1" cy="495300"/>
        </a:xfrm>
        <a:prstGeom prst="straightConnector1">
          <a:avLst/>
        </a:prstGeom>
        <a:noFill/>
        <a:ln w="19050" cap="flat" cmpd="sng" algn="ctr">
          <a:solidFill>
            <a:srgbClr val="5B9BD5"/>
          </a:solidFill>
          <a:prstDash val="solid"/>
          <a:miter lim="800000"/>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476250</xdr:colOff>
      <xdr:row>2</xdr:row>
      <xdr:rowOff>88900</xdr:rowOff>
    </xdr:from>
    <xdr:to>
      <xdr:col>7</xdr:col>
      <xdr:colOff>312014</xdr:colOff>
      <xdr:row>45</xdr:row>
      <xdr:rowOff>79863</xdr:rowOff>
    </xdr:to>
    <xdr:pic>
      <xdr:nvPicPr>
        <xdr:cNvPr id="3" name="図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476250" y="571500"/>
          <a:ext cx="4102964" cy="70902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6_shinseisho_BCP&#21336;&#29420;&#224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1_r7_shinseisho_BCP&#21336;&#29420;&#22411;%20&#65288;&#25913;&#27491;&#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096;&#24335;1_r7_shinseisho_BCP&#21336;&#29420;&#224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096;&#24335;1_r7_shinseisho_CY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0_&#20225;&#30011;&#31649;&#29702;&#37096;/060_&#35373;&#20633;&#25903;&#25588;&#35506;/48%20&#20013;&#23567;&#20225;&#26989;&#12395;&#12362;&#12369;&#12427;&#21361;&#27231;&#31649;&#29702;&#23550;&#31574;&#20419;&#36914;&#20107;&#26989;&#65288;R07&#24180;&#24230;&#65289;/06_&#24195;&#22577;/HP/00HP&#26356;&#26032;&#23653;&#27508;/&#65300;&#26376;&#20998;/R7bcp/r7shinseishobc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8"/>
      <sheetName val="9"/>
      <sheetName val="【公社専用】改変禁止"/>
      <sheetName val="【使用不可】公社専用"/>
    </sheetNames>
    <sheetDataSet>
      <sheetData sheetId="0" refreshError="1"/>
      <sheetData sheetId="1">
        <row r="39">
          <cell r="AN39" t="str">
            <v>C_鉱業_採石業_砂利採取業</v>
          </cell>
          <cell r="AO39" t="str">
            <v>D_建設業</v>
          </cell>
          <cell r="AP39" t="str">
            <v>E_製造業</v>
          </cell>
          <cell r="AQ39" t="str">
            <v>F_電気_ガス_熱供給_水道業</v>
          </cell>
          <cell r="AR39" t="str">
            <v>G_情報通信業</v>
          </cell>
          <cell r="AS39" t="str">
            <v>H_運輸業_郵便業</v>
          </cell>
          <cell r="AT39" t="str">
            <v>I_卸売業_小売業</v>
          </cell>
          <cell r="AU39" t="str">
            <v>J_金融業_保険業</v>
          </cell>
          <cell r="AV39" t="str">
            <v>K_不動産業_物品賃貸業</v>
          </cell>
          <cell r="AW39" t="str">
            <v>L_学術研究_専門・技術サービス業</v>
          </cell>
          <cell r="AX39" t="str">
            <v>M_宿泊業_飲食サービス業</v>
          </cell>
          <cell r="AY39" t="str">
            <v>N_生活関連サービス業_娯楽業</v>
          </cell>
          <cell r="AZ39" t="str">
            <v>O_教育_学習支援業</v>
          </cell>
          <cell r="BA39" t="str">
            <v>P_医療_福祉</v>
          </cell>
          <cell r="BB39" t="str">
            <v>Q_複合サービス事業</v>
          </cell>
          <cell r="BC39" t="str">
            <v>R_サービス業_他に分類されないもの</v>
          </cell>
          <cell r="BD39" t="str">
            <v>T_分類不能の産業</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8"/>
      <sheetName val="9"/>
      <sheetName val="別紙_クラウド"/>
      <sheetName val="別紙_ポータブル電源・NAS等"/>
      <sheetName val="参考_非常用・防災用備品リスト"/>
      <sheetName val="【公社専用】改変禁止"/>
      <sheetName val="【使用不可】公社専用"/>
    </sheetNames>
    <sheetDataSet>
      <sheetData sheetId="0"/>
      <sheetData sheetId="1">
        <row r="39">
          <cell r="AN39" t="str">
            <v>C_鉱業_採石業_砂利採取業</v>
          </cell>
          <cell r="AO39" t="str">
            <v>D_建設業</v>
          </cell>
          <cell r="AP39" t="str">
            <v>E_製造業</v>
          </cell>
          <cell r="AQ39" t="str">
            <v>F_電気_ガス_熱供給_水道業</v>
          </cell>
          <cell r="AR39" t="str">
            <v>G_情報通信業</v>
          </cell>
          <cell r="AS39" t="str">
            <v>H_運輸業_郵便業</v>
          </cell>
          <cell r="AT39" t="str">
            <v>I_卸売業_小売業</v>
          </cell>
          <cell r="AU39" t="str">
            <v>J_金融業_保険業</v>
          </cell>
          <cell r="AV39" t="str">
            <v>K_不動産業_物品賃貸業</v>
          </cell>
          <cell r="AW39" t="str">
            <v>L_学術研究_専門・技術サービス業</v>
          </cell>
          <cell r="AX39" t="str">
            <v>M_宿泊業_飲食サービス業</v>
          </cell>
          <cell r="AY39" t="str">
            <v>N_生活関連サービス業_娯楽業</v>
          </cell>
          <cell r="AZ39" t="str">
            <v>O_教育_学習支援業</v>
          </cell>
          <cell r="BA39" t="str">
            <v>P_医療_福祉</v>
          </cell>
          <cell r="BB39" t="str">
            <v>Q_複合サービス事業</v>
          </cell>
          <cell r="BC39" t="str">
            <v>R_サービス業_他に分類されないもの</v>
          </cell>
          <cell r="BD39" t="str">
            <v>T_分類不能の産業</v>
          </cell>
        </row>
      </sheetData>
      <sheetData sheetId="2"/>
      <sheetData sheetId="3">
        <row r="40">
          <cell r="E40">
            <v>0</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8"/>
      <sheetName val="9"/>
      <sheetName val="別紙_クラウド"/>
      <sheetName val="別紙_ポータブル電源・NAS等"/>
      <sheetName val="参考_非常用・防災用備品リスト"/>
      <sheetName val="【公社専用】改変禁止"/>
      <sheetName val="【使用不可】公社専用"/>
    </sheetNames>
    <sheetDataSet>
      <sheetData sheetId="0" refreshError="1"/>
      <sheetData sheetId="1">
        <row r="39">
          <cell r="AN39" t="str">
            <v>C_鉱業_採石業_砂利採取業</v>
          </cell>
          <cell r="AO39" t="str">
            <v>D_建設業</v>
          </cell>
          <cell r="AP39" t="str">
            <v>E_製造業</v>
          </cell>
          <cell r="AQ39" t="str">
            <v>F_電気_ガス_熱供給_水道業</v>
          </cell>
          <cell r="AR39" t="str">
            <v>G_情報通信業</v>
          </cell>
          <cell r="AS39" t="str">
            <v>H_運輸業_郵便業</v>
          </cell>
          <cell r="AT39" t="str">
            <v>I_卸売業_小売業</v>
          </cell>
          <cell r="AU39" t="str">
            <v>J_金融業_保険業</v>
          </cell>
          <cell r="AV39" t="str">
            <v>K_不動産業_物品賃貸業</v>
          </cell>
          <cell r="AW39" t="str">
            <v>L_学術研究_専門・技術サービス業</v>
          </cell>
          <cell r="AX39" t="str">
            <v>M_宿泊業_飲食サービス業</v>
          </cell>
          <cell r="AY39" t="str">
            <v>N_生活関連サービス業_娯楽業</v>
          </cell>
          <cell r="AZ39" t="str">
            <v>O_教育_学習支援業</v>
          </cell>
          <cell r="BA39" t="str">
            <v>P_医療_福祉</v>
          </cell>
          <cell r="BB39" t="str">
            <v>Q_複合サービス事業</v>
          </cell>
          <cell r="BC39" t="str">
            <v>R_サービス業_他に分類されないもの</v>
          </cell>
          <cell r="BD39" t="str">
            <v>T_分類不能の産業</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公社専用】改変禁止"/>
      <sheetName val="【使用不可】公社専用"/>
    </sheetNames>
    <sheetDataSet>
      <sheetData sheetId="0" refreshError="1"/>
      <sheetData sheetId="1">
        <row r="39">
          <cell r="AN39" t="str">
            <v>C_鉱業_採石業_砂利採取業</v>
          </cell>
          <cell r="AO39" t="str">
            <v>D_建設業</v>
          </cell>
          <cell r="AP39" t="str">
            <v>E_製造業</v>
          </cell>
          <cell r="AQ39" t="str">
            <v>F_電気_ガス_熱供給_水道業</v>
          </cell>
          <cell r="AR39" t="str">
            <v>G_情報通信業</v>
          </cell>
          <cell r="AS39" t="str">
            <v>H_運輸業_郵便業</v>
          </cell>
          <cell r="AT39" t="str">
            <v>I_卸売業_小売業</v>
          </cell>
          <cell r="AU39" t="str">
            <v>J_金融業_保険業</v>
          </cell>
          <cell r="AV39" t="str">
            <v>K_不動産業_物品賃貸業</v>
          </cell>
          <cell r="AW39" t="str">
            <v>L_学術研究_専門・技術サービス業</v>
          </cell>
          <cell r="AX39" t="str">
            <v>M_宿泊業_飲食サービス業</v>
          </cell>
          <cell r="AY39" t="str">
            <v>N_生活関連サービス業_娯楽業</v>
          </cell>
          <cell r="AZ39" t="str">
            <v>O_教育_学習支援業</v>
          </cell>
          <cell r="BA39" t="str">
            <v>P_医療_福祉</v>
          </cell>
          <cell r="BB39" t="str">
            <v>Q_複合サービス事業</v>
          </cell>
          <cell r="BC39" t="str">
            <v>R_サービス業_他に分類されないもの</v>
          </cell>
          <cell r="BD39" t="str">
            <v>T_分類不能の産業</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8"/>
      <sheetName val="9"/>
      <sheetName val="別紙_クラウド"/>
      <sheetName val="別紙_ポータブル電源・NAS等"/>
      <sheetName val="【公社専用】改変禁止"/>
      <sheetName val="【使用不可】公社専用"/>
    </sheetNames>
    <sheetDataSet>
      <sheetData sheetId="0" refreshError="1"/>
      <sheetData sheetId="1">
        <row r="39">
          <cell r="AN39" t="str">
            <v>C_鉱業_採石業_砂利採取業</v>
          </cell>
          <cell r="AO39" t="str">
            <v>D_建設業</v>
          </cell>
          <cell r="AP39" t="str">
            <v>E_製造業</v>
          </cell>
          <cell r="AQ39" t="str">
            <v>F_電気_ガス_熱供給_水道業</v>
          </cell>
          <cell r="AR39" t="str">
            <v>G_情報通信業</v>
          </cell>
          <cell r="AS39" t="str">
            <v>H_運輸業_郵便業</v>
          </cell>
          <cell r="AT39" t="str">
            <v>I_卸売業_小売業</v>
          </cell>
          <cell r="AU39" t="str">
            <v>J_金融業_保険業</v>
          </cell>
          <cell r="AV39" t="str">
            <v>K_不動産業_物品賃貸業</v>
          </cell>
          <cell r="AW39" t="str">
            <v>L_学術研究_専門・技術サービス業</v>
          </cell>
          <cell r="AX39" t="str">
            <v>M_宿泊業_飲食サービス業</v>
          </cell>
          <cell r="AY39" t="str">
            <v>N_生活関連サービス業_娯楽業</v>
          </cell>
          <cell r="AZ39" t="str">
            <v>O_教育_学習支援業</v>
          </cell>
          <cell r="BA39" t="str">
            <v>P_医療_福祉</v>
          </cell>
          <cell r="BB39" t="str">
            <v>Q_複合サービス事業</v>
          </cell>
          <cell r="BC39" t="str">
            <v>R_サービス業_他に分類されないもの</v>
          </cell>
          <cell r="BD39" t="str">
            <v>T_分類不能の産業</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株主名簿" displayName="株主名簿" ref="A8:G25" totalsRowCount="1" headerRowDxfId="40" dataDxfId="38" totalsRowDxfId="36" headerRowBorderDxfId="39" tableBorderDxfId="37" totalsRowBorderDxfId="35">
  <tableColumns count="7">
    <tableColumn id="1" xr3:uid="{00000000-0010-0000-0000-000001000000}" name="No." dataDxfId="34" totalsRowDxfId="33">
      <calculatedColumnFormula>ROW()-ROW(株主名簿[[#Headers],[No.]])</calculatedColumnFormula>
    </tableColumn>
    <tableColumn id="2" xr3:uid="{00000000-0010-0000-0000-000002000000}" name="株主氏名" totalsRowLabel="合計" dataDxfId="32" totalsRowDxfId="31"/>
    <tableColumn id="3" xr3:uid="{00000000-0010-0000-0000-000003000000}" name="現住所" totalsRowLabel="（登記簿の発行済株式総数と一致）" dataDxfId="30" totalsRowDxfId="29"/>
    <tableColumn id="4" xr3:uid="{00000000-0010-0000-0000-000004000000}" name="役職" dataDxfId="28" totalsRowDxfId="27"/>
    <tableColumn id="5" xr3:uid="{00000000-0010-0000-0000-000005000000}" name="持ち株数" totalsRowFunction="sum" dataDxfId="26" totalsRowDxfId="25" dataCellStyle="桁区切り"/>
    <tableColumn id="6" xr3:uid="{00000000-0010-0000-0000-000006000000}" name="持ち株比率_x000a_（％）" totalsRowFunction="sum" dataDxfId="24" totalsRowDxfId="23">
      <calculatedColumnFormula>IFERROR((株主名簿[[#This Row],[持ち株数]]/株主名簿[[#Totals],[持ち株数]]),"")</calculatedColumnFormula>
    </tableColumn>
    <tableColumn id="7" xr3:uid="{00000000-0010-0000-0000-000007000000}" name="大企業_x000a_である" dataDxfId="22" totalsRowDxfId="21"/>
  </tableColumns>
  <tableStyleInfo name="テーブル スタイル 1" showFirstColumn="1"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実施場所" displayName="実施場所" ref="A5:F38" totalsRowShown="0" headerRowDxfId="20" dataDxfId="18" headerRowBorderDxfId="19" tableBorderDxfId="17" totalsRowBorderDxfId="16">
  <tableColumns count="6">
    <tableColumn id="1" xr3:uid="{00000000-0010-0000-0100-000001000000}" name="No." dataDxfId="15" totalsRowDxfId="14">
      <calculatedColumnFormula>ROW()-ROW(実施場所[[#Headers],[No.]])</calculatedColumnFormula>
    </tableColumn>
    <tableColumn id="2" xr3:uid="{00000000-0010-0000-0100-000002000000}" name="名称" dataDxfId="13" totalsRowDxfId="12"/>
    <tableColumn id="3" xr3:uid="{00000000-0010-0000-0100-000003000000}" name="所在地（都県）" dataDxfId="11" totalsRowDxfId="10"/>
    <tableColumn id="4" xr3:uid="{00000000-0010-0000-0100-000004000000}" name="所在地（市区町村以下）" dataDxfId="9" totalsRowDxfId="8"/>
    <tableColumn id="5" xr3:uid="{00000000-0010-0000-0100-000005000000}" name="従業員数_x000a_（役員含む）" dataDxfId="7" totalsRowDxfId="6" dataCellStyle="桁区切り"/>
    <tableColumn id="6" xr3:uid="{00000000-0010-0000-0100-000006000000}" name="建物の_x000a_所有形態" dataDxfId="5" totalsRowDxfId="4"/>
  </tableColumns>
  <tableStyleInfo name="テーブル スタイル 1" showFirstColumn="1"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52"/>
  <sheetViews>
    <sheetView showGridLines="0" tabSelected="1" view="pageBreakPreview" zoomScaleNormal="100" zoomScaleSheetLayoutView="100" workbookViewId="0">
      <selection activeCell="I3" sqref="I3:AL3"/>
    </sheetView>
  </sheetViews>
  <sheetFormatPr defaultRowHeight="13"/>
  <cols>
    <col min="1" max="1" width="3.6328125" customWidth="1"/>
    <col min="2" max="38" width="3" customWidth="1"/>
  </cols>
  <sheetData>
    <row r="1" spans="1:38" ht="14">
      <c r="A1" s="1" t="s">
        <v>380</v>
      </c>
    </row>
    <row r="2" spans="1:38">
      <c r="A2" s="495" t="s">
        <v>16</v>
      </c>
      <c r="B2" s="495"/>
      <c r="C2" s="495"/>
      <c r="D2" s="495"/>
      <c r="E2" s="495"/>
      <c r="F2" s="495"/>
      <c r="G2" s="495"/>
      <c r="H2" s="495"/>
      <c r="I2" s="507" t="s">
        <v>7</v>
      </c>
      <c r="J2" s="508"/>
      <c r="K2" s="508"/>
      <c r="L2" s="508"/>
      <c r="M2" s="509"/>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row>
    <row r="3" spans="1:38" ht="30" customHeight="1">
      <c r="A3" s="495"/>
      <c r="B3" s="495"/>
      <c r="C3" s="495"/>
      <c r="D3" s="495"/>
      <c r="E3" s="495"/>
      <c r="F3" s="495"/>
      <c r="G3" s="495"/>
      <c r="H3" s="495"/>
      <c r="I3" s="511"/>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3"/>
    </row>
    <row r="4" spans="1:38" ht="26" customHeight="1">
      <c r="A4" s="479" t="s">
        <v>22</v>
      </c>
      <c r="B4" s="469"/>
      <c r="C4" s="469"/>
      <c r="D4" s="470"/>
      <c r="E4" s="479" t="s">
        <v>23</v>
      </c>
      <c r="F4" s="469"/>
      <c r="G4" s="469"/>
      <c r="H4" s="470"/>
      <c r="I4" s="514"/>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6"/>
    </row>
    <row r="5" spans="1:38" ht="26" customHeight="1">
      <c r="A5" s="489"/>
      <c r="B5" s="490"/>
      <c r="C5" s="490"/>
      <c r="D5" s="491"/>
      <c r="E5" s="486" t="s">
        <v>24</v>
      </c>
      <c r="F5" s="517"/>
      <c r="G5" s="517"/>
      <c r="H5" s="518"/>
      <c r="I5" s="486" t="s">
        <v>21</v>
      </c>
      <c r="J5" s="517"/>
      <c r="K5" s="517"/>
      <c r="L5" s="517"/>
      <c r="M5" s="518"/>
      <c r="N5" s="492"/>
      <c r="O5" s="493"/>
      <c r="P5" s="493"/>
      <c r="Q5" s="493"/>
      <c r="R5" s="493"/>
      <c r="S5" s="493"/>
      <c r="T5" s="493"/>
      <c r="U5" s="493"/>
      <c r="V5" s="493"/>
      <c r="W5" s="493"/>
      <c r="X5" s="493"/>
      <c r="Y5" s="493"/>
      <c r="Z5" s="493"/>
      <c r="AA5" s="493"/>
      <c r="AB5" s="493"/>
      <c r="AC5" s="493"/>
      <c r="AD5" s="493"/>
      <c r="AE5" s="493"/>
      <c r="AF5" s="493"/>
      <c r="AG5" s="493"/>
      <c r="AH5" s="493"/>
      <c r="AI5" s="493"/>
      <c r="AJ5" s="493"/>
      <c r="AK5" s="493"/>
      <c r="AL5" s="494"/>
    </row>
    <row r="6" spans="1:38" ht="67.5" customHeight="1">
      <c r="A6" s="472" t="s">
        <v>15</v>
      </c>
      <c r="B6" s="473"/>
      <c r="C6" s="473"/>
      <c r="D6" s="473"/>
      <c r="E6" s="473"/>
      <c r="F6" s="473"/>
      <c r="G6" s="473"/>
      <c r="H6" s="474"/>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row>
    <row r="7" spans="1:38">
      <c r="A7" s="495" t="s">
        <v>4</v>
      </c>
      <c r="B7" s="495"/>
      <c r="C7" s="495"/>
      <c r="D7" s="495"/>
      <c r="E7" s="495"/>
      <c r="F7" s="495"/>
      <c r="G7" s="495"/>
      <c r="H7" s="495"/>
      <c r="I7" s="93" t="s">
        <v>0</v>
      </c>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5"/>
    </row>
    <row r="8" spans="1:38" ht="30" customHeight="1">
      <c r="A8" s="495"/>
      <c r="B8" s="495"/>
      <c r="C8" s="495"/>
      <c r="D8" s="495"/>
      <c r="E8" s="495"/>
      <c r="F8" s="495"/>
      <c r="G8" s="495"/>
      <c r="H8" s="495"/>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row>
    <row r="9" spans="1:38">
      <c r="A9" s="495" t="s">
        <v>157</v>
      </c>
      <c r="B9" s="495"/>
      <c r="C9" s="495"/>
      <c r="D9" s="495"/>
      <c r="E9" s="495"/>
      <c r="F9" s="495"/>
      <c r="G9" s="495"/>
      <c r="H9" s="495"/>
      <c r="I9" s="93" t="s">
        <v>0</v>
      </c>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5"/>
    </row>
    <row r="10" spans="1:38" ht="30" customHeight="1">
      <c r="A10" s="495"/>
      <c r="B10" s="495"/>
      <c r="C10" s="495"/>
      <c r="D10" s="495"/>
      <c r="E10" s="495"/>
      <c r="F10" s="495"/>
      <c r="G10" s="495"/>
      <c r="H10" s="495"/>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row>
    <row r="11" spans="1:38" ht="26" customHeight="1">
      <c r="A11" s="495" t="s">
        <v>117</v>
      </c>
      <c r="B11" s="495"/>
      <c r="C11" s="495"/>
      <c r="D11" s="495"/>
      <c r="E11" s="495"/>
      <c r="F11" s="495"/>
      <c r="G11" s="495"/>
      <c r="H11" s="495"/>
      <c r="I11" s="535" t="s">
        <v>12</v>
      </c>
      <c r="J11" s="536"/>
      <c r="K11" s="537"/>
      <c r="L11" s="538"/>
      <c r="M11" s="538"/>
      <c r="N11" s="538"/>
      <c r="O11" s="538"/>
      <c r="P11" s="538"/>
      <c r="Q11" s="539"/>
      <c r="R11" s="535" t="s">
        <v>118</v>
      </c>
      <c r="S11" s="535"/>
      <c r="T11" s="531" t="str">
        <f>IF(K11="","",K11)</f>
        <v/>
      </c>
      <c r="U11" s="532"/>
      <c r="V11" s="532"/>
      <c r="W11" s="532"/>
      <c r="X11" s="532"/>
      <c r="Y11" s="532"/>
      <c r="Z11" s="533"/>
      <c r="AA11" s="534"/>
      <c r="AB11" s="534"/>
      <c r="AC11" s="534"/>
      <c r="AD11" s="534"/>
      <c r="AE11" s="534"/>
      <c r="AF11" s="534"/>
      <c r="AG11" s="534"/>
      <c r="AH11" s="534"/>
      <c r="AI11" s="534"/>
      <c r="AJ11" s="534"/>
      <c r="AK11" s="534"/>
      <c r="AL11" s="534"/>
    </row>
    <row r="12" spans="1:38" ht="26" customHeight="1">
      <c r="A12" s="495" t="s">
        <v>115</v>
      </c>
      <c r="B12" s="495"/>
      <c r="C12" s="495"/>
      <c r="D12" s="495"/>
      <c r="E12" s="495"/>
      <c r="F12" s="495"/>
      <c r="G12" s="495"/>
      <c r="H12" s="495"/>
      <c r="I12" s="527" t="s">
        <v>12</v>
      </c>
      <c r="J12" s="527"/>
      <c r="K12" s="528"/>
      <c r="L12" s="529"/>
      <c r="M12" s="529"/>
      <c r="N12" s="529"/>
      <c r="O12" s="529"/>
      <c r="P12" s="529"/>
      <c r="Q12" s="530"/>
      <c r="R12" s="527" t="s">
        <v>118</v>
      </c>
      <c r="S12" s="527"/>
      <c r="T12" s="531" t="str">
        <f>IF(K12="","",K12)</f>
        <v/>
      </c>
      <c r="U12" s="532"/>
      <c r="V12" s="532"/>
      <c r="W12" s="532"/>
      <c r="X12" s="532"/>
      <c r="Y12" s="532"/>
      <c r="Z12" s="533"/>
      <c r="AA12" s="534"/>
      <c r="AB12" s="534"/>
      <c r="AC12" s="534"/>
      <c r="AD12" s="534"/>
      <c r="AE12" s="534"/>
      <c r="AF12" s="534"/>
      <c r="AG12" s="534"/>
      <c r="AH12" s="534"/>
      <c r="AI12" s="534"/>
      <c r="AJ12" s="534"/>
      <c r="AK12" s="534"/>
      <c r="AL12" s="534"/>
    </row>
    <row r="13" spans="1:38" ht="26" customHeight="1">
      <c r="A13" s="495" t="s">
        <v>2</v>
      </c>
      <c r="B13" s="495"/>
      <c r="C13" s="495"/>
      <c r="D13" s="495"/>
      <c r="E13" s="495"/>
      <c r="F13" s="495"/>
      <c r="G13" s="495"/>
      <c r="H13" s="495"/>
      <c r="I13" s="495" t="s">
        <v>8</v>
      </c>
      <c r="J13" s="495"/>
      <c r="K13" s="495"/>
      <c r="L13" s="495"/>
      <c r="M13" s="495"/>
      <c r="N13" s="496"/>
      <c r="O13" s="497"/>
      <c r="P13" s="497"/>
      <c r="Q13" s="497"/>
      <c r="R13" s="497"/>
      <c r="S13" s="497"/>
      <c r="T13" s="497"/>
      <c r="U13" s="497"/>
      <c r="V13" s="497"/>
      <c r="W13" s="497"/>
      <c r="X13" s="495" t="s">
        <v>5</v>
      </c>
      <c r="Y13" s="495"/>
      <c r="Z13" s="495"/>
      <c r="AA13" s="495"/>
      <c r="AB13" s="495"/>
      <c r="AC13" s="496"/>
      <c r="AD13" s="497"/>
      <c r="AE13" s="497"/>
      <c r="AF13" s="497"/>
      <c r="AG13" s="497"/>
      <c r="AH13" s="497"/>
      <c r="AI13" s="497"/>
      <c r="AJ13" s="497"/>
      <c r="AK13" s="497"/>
      <c r="AL13" s="503"/>
    </row>
    <row r="14" spans="1:38" ht="26" customHeight="1">
      <c r="A14" s="495" t="s">
        <v>3</v>
      </c>
      <c r="B14" s="495"/>
      <c r="C14" s="495"/>
      <c r="D14" s="495"/>
      <c r="E14" s="495"/>
      <c r="F14" s="495"/>
      <c r="G14" s="495"/>
      <c r="H14" s="495"/>
      <c r="I14" s="498"/>
      <c r="J14" s="498"/>
      <c r="K14" s="498"/>
      <c r="L14" s="498"/>
      <c r="M14" s="498"/>
      <c r="N14" s="499"/>
      <c r="O14" s="499"/>
      <c r="P14" s="499"/>
      <c r="Q14" s="499"/>
      <c r="R14" s="500"/>
      <c r="S14" s="482" t="s">
        <v>6</v>
      </c>
      <c r="T14" s="480"/>
      <c r="U14" s="489" t="s">
        <v>149</v>
      </c>
      <c r="V14" s="490"/>
      <c r="W14" s="490"/>
      <c r="X14" s="490"/>
      <c r="Y14" s="490"/>
      <c r="Z14" s="490"/>
      <c r="AA14" s="491"/>
      <c r="AB14" s="501"/>
      <c r="AC14" s="502"/>
      <c r="AD14" s="502"/>
      <c r="AE14" s="482" t="s">
        <v>131</v>
      </c>
      <c r="AF14" s="485"/>
      <c r="AG14" s="504"/>
      <c r="AH14" s="505"/>
      <c r="AI14" s="505"/>
      <c r="AJ14" s="505"/>
      <c r="AK14" s="505"/>
      <c r="AL14" s="506"/>
    </row>
    <row r="15" spans="1:38" ht="26" customHeight="1">
      <c r="A15" s="479" t="s">
        <v>10</v>
      </c>
      <c r="B15" s="469"/>
      <c r="C15" s="469"/>
      <c r="D15" s="469"/>
      <c r="E15" s="469"/>
      <c r="F15" s="469"/>
      <c r="G15" s="469"/>
      <c r="H15" s="470"/>
      <c r="I15" s="479" t="s">
        <v>11</v>
      </c>
      <c r="J15" s="469"/>
      <c r="K15" s="469"/>
      <c r="L15" s="469"/>
      <c r="M15" s="470"/>
      <c r="N15" s="483"/>
      <c r="O15" s="484"/>
      <c r="P15" s="484"/>
      <c r="Q15" s="482" t="s">
        <v>131</v>
      </c>
      <c r="R15" s="485"/>
      <c r="S15" s="486" t="s">
        <v>140</v>
      </c>
      <c r="T15" s="469"/>
      <c r="U15" s="469"/>
      <c r="V15" s="469"/>
      <c r="W15" s="470"/>
      <c r="X15" s="483"/>
      <c r="Y15" s="484"/>
      <c r="Z15" s="484"/>
      <c r="AA15" s="469" t="s">
        <v>131</v>
      </c>
      <c r="AB15" s="470"/>
      <c r="AC15" s="479" t="s">
        <v>9</v>
      </c>
      <c r="AD15" s="469"/>
      <c r="AE15" s="469"/>
      <c r="AF15" s="469"/>
      <c r="AG15" s="470"/>
      <c r="AH15" s="487">
        <f>N15+X15</f>
        <v>0</v>
      </c>
      <c r="AI15" s="488"/>
      <c r="AJ15" s="488"/>
      <c r="AK15" s="469" t="s">
        <v>141</v>
      </c>
      <c r="AL15" s="470"/>
    </row>
    <row r="16" spans="1:38">
      <c r="A16" s="480"/>
      <c r="B16" s="481"/>
      <c r="C16" s="481"/>
      <c r="D16" s="481"/>
      <c r="E16" s="481"/>
      <c r="F16" s="481"/>
      <c r="G16" s="481"/>
      <c r="H16" s="482"/>
      <c r="I16" s="471" t="s">
        <v>14</v>
      </c>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c r="AK16" s="471"/>
      <c r="AL16" s="471"/>
    </row>
    <row r="17" spans="1:38">
      <c r="A17" s="479" t="s">
        <v>116</v>
      </c>
      <c r="B17" s="469"/>
      <c r="C17" s="469"/>
      <c r="D17" s="469"/>
      <c r="E17" s="469"/>
      <c r="F17" s="469"/>
      <c r="G17" s="469"/>
      <c r="H17" s="470"/>
      <c r="I17" s="481" t="s">
        <v>13</v>
      </c>
      <c r="J17" s="481"/>
      <c r="K17" s="481"/>
      <c r="L17" s="481"/>
      <c r="M17" s="481"/>
      <c r="N17" s="481"/>
      <c r="O17" s="481"/>
      <c r="P17" s="481"/>
      <c r="Q17" s="481"/>
      <c r="R17" s="481"/>
      <c r="S17" s="481"/>
      <c r="T17" s="482"/>
      <c r="U17" s="480" t="s">
        <v>17</v>
      </c>
      <c r="V17" s="481"/>
      <c r="W17" s="481"/>
      <c r="X17" s="481"/>
      <c r="Y17" s="481"/>
      <c r="Z17" s="481"/>
      <c r="AA17" s="481"/>
      <c r="AB17" s="481"/>
      <c r="AC17" s="482"/>
      <c r="AD17" s="487" t="s">
        <v>142</v>
      </c>
      <c r="AE17" s="488"/>
      <c r="AF17" s="488"/>
      <c r="AG17" s="488"/>
      <c r="AH17" s="488"/>
      <c r="AI17" s="488"/>
      <c r="AJ17" s="488"/>
      <c r="AK17" s="488"/>
      <c r="AL17" s="522"/>
    </row>
    <row r="18" spans="1:38" ht="26" customHeight="1">
      <c r="A18" s="489"/>
      <c r="B18" s="490"/>
      <c r="C18" s="490"/>
      <c r="D18" s="490"/>
      <c r="E18" s="490"/>
      <c r="F18" s="490"/>
      <c r="G18" s="490"/>
      <c r="H18" s="491"/>
      <c r="I18" s="476"/>
      <c r="J18" s="476"/>
      <c r="K18" s="476"/>
      <c r="L18" s="476"/>
      <c r="M18" s="476"/>
      <c r="N18" s="476"/>
      <c r="O18" s="476"/>
      <c r="P18" s="476"/>
      <c r="Q18" s="476"/>
      <c r="R18" s="476"/>
      <c r="S18" s="476"/>
      <c r="T18" s="477"/>
      <c r="U18" s="478"/>
      <c r="V18" s="476"/>
      <c r="W18" s="476"/>
      <c r="X18" s="476"/>
      <c r="Y18" s="476"/>
      <c r="Z18" s="476"/>
      <c r="AA18" s="476"/>
      <c r="AB18" s="476"/>
      <c r="AC18" s="477"/>
      <c r="AD18" s="492"/>
      <c r="AE18" s="493"/>
      <c r="AF18" s="493"/>
      <c r="AG18" s="493"/>
      <c r="AH18" s="493"/>
      <c r="AI18" s="493"/>
      <c r="AJ18" s="493"/>
      <c r="AK18" s="493"/>
      <c r="AL18" s="494"/>
    </row>
    <row r="19" spans="1:38" ht="26" customHeight="1">
      <c r="A19" s="489"/>
      <c r="B19" s="490"/>
      <c r="C19" s="490"/>
      <c r="D19" s="490"/>
      <c r="E19" s="490"/>
      <c r="F19" s="490"/>
      <c r="G19" s="490"/>
      <c r="H19" s="491"/>
      <c r="I19" s="476"/>
      <c r="J19" s="476"/>
      <c r="K19" s="476"/>
      <c r="L19" s="476"/>
      <c r="M19" s="476"/>
      <c r="N19" s="476"/>
      <c r="O19" s="476"/>
      <c r="P19" s="476"/>
      <c r="Q19" s="476"/>
      <c r="R19" s="476"/>
      <c r="S19" s="476"/>
      <c r="T19" s="477"/>
      <c r="U19" s="478"/>
      <c r="V19" s="476"/>
      <c r="W19" s="476"/>
      <c r="X19" s="476"/>
      <c r="Y19" s="476"/>
      <c r="Z19" s="476"/>
      <c r="AA19" s="476"/>
      <c r="AB19" s="476"/>
      <c r="AC19" s="477"/>
      <c r="AD19" s="492"/>
      <c r="AE19" s="493"/>
      <c r="AF19" s="493"/>
      <c r="AG19" s="493"/>
      <c r="AH19" s="493"/>
      <c r="AI19" s="493"/>
      <c r="AJ19" s="493"/>
      <c r="AK19" s="493"/>
      <c r="AL19" s="494"/>
    </row>
    <row r="20" spans="1:38" ht="26" customHeight="1">
      <c r="A20" s="489"/>
      <c r="B20" s="490"/>
      <c r="C20" s="490"/>
      <c r="D20" s="490"/>
      <c r="E20" s="490"/>
      <c r="F20" s="490"/>
      <c r="G20" s="490"/>
      <c r="H20" s="491"/>
      <c r="I20" s="476"/>
      <c r="J20" s="476"/>
      <c r="K20" s="476"/>
      <c r="L20" s="476"/>
      <c r="M20" s="476"/>
      <c r="N20" s="476"/>
      <c r="O20" s="476"/>
      <c r="P20" s="476"/>
      <c r="Q20" s="476"/>
      <c r="R20" s="476"/>
      <c r="S20" s="476"/>
      <c r="T20" s="477"/>
      <c r="U20" s="478"/>
      <c r="V20" s="476"/>
      <c r="W20" s="476"/>
      <c r="X20" s="476"/>
      <c r="Y20" s="476"/>
      <c r="Z20" s="476"/>
      <c r="AA20" s="476"/>
      <c r="AB20" s="476"/>
      <c r="AC20" s="477"/>
      <c r="AD20" s="519"/>
      <c r="AE20" s="520"/>
      <c r="AF20" s="520"/>
      <c r="AG20" s="520"/>
      <c r="AH20" s="520"/>
      <c r="AI20" s="520"/>
      <c r="AJ20" s="520"/>
      <c r="AK20" s="520"/>
      <c r="AL20" s="521"/>
    </row>
    <row r="21" spans="1:38">
      <c r="A21" s="480"/>
      <c r="B21" s="481"/>
      <c r="C21" s="481"/>
      <c r="D21" s="481"/>
      <c r="E21" s="481"/>
      <c r="F21" s="481"/>
      <c r="G21" s="481"/>
      <c r="H21" s="482"/>
      <c r="I21" s="471" t="s">
        <v>148</v>
      </c>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row>
    <row r="22" spans="1:38" ht="67.5" customHeight="1">
      <c r="A22" s="472" t="s">
        <v>18</v>
      </c>
      <c r="B22" s="473"/>
      <c r="C22" s="473"/>
      <c r="D22" s="473"/>
      <c r="E22" s="473"/>
      <c r="F22" s="473"/>
      <c r="G22" s="473"/>
      <c r="H22" s="474"/>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row>
    <row r="23" spans="1:38" ht="26" customHeight="1">
      <c r="A23" s="462" t="s">
        <v>154</v>
      </c>
      <c r="B23" s="463"/>
      <c r="C23" s="463"/>
      <c r="D23" s="463"/>
      <c r="E23" s="463"/>
      <c r="F23" s="463"/>
      <c r="G23" s="463"/>
      <c r="H23" s="464"/>
      <c r="I23" s="465" t="s">
        <v>385</v>
      </c>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6" t="s">
        <v>139</v>
      </c>
      <c r="AH23" s="466"/>
      <c r="AI23" s="466"/>
      <c r="AJ23" s="466"/>
      <c r="AK23" s="466"/>
      <c r="AL23" s="467"/>
    </row>
    <row r="24" spans="1:38" ht="26" customHeight="1">
      <c r="A24" s="446"/>
      <c r="B24" s="446"/>
      <c r="C24" s="446"/>
      <c r="D24" s="468" t="s">
        <v>133</v>
      </c>
      <c r="E24" s="468"/>
      <c r="F24" s="468"/>
      <c r="G24" s="468"/>
      <c r="H24" s="468"/>
      <c r="I24" s="458" t="s">
        <v>136</v>
      </c>
      <c r="J24" s="458"/>
      <c r="K24" s="458"/>
      <c r="L24" s="459"/>
      <c r="M24" s="460"/>
      <c r="N24" s="460"/>
      <c r="O24" s="460"/>
      <c r="P24" s="460"/>
      <c r="Q24" s="460"/>
      <c r="R24" s="460"/>
      <c r="S24" s="461" t="s">
        <v>138</v>
      </c>
      <c r="T24" s="461"/>
      <c r="U24" s="461"/>
      <c r="V24" s="461"/>
      <c r="W24" s="460"/>
      <c r="X24" s="460"/>
      <c r="Y24" s="460"/>
      <c r="Z24" s="460"/>
      <c r="AA24" s="460"/>
      <c r="AB24" s="460"/>
      <c r="AC24" s="461" t="s">
        <v>137</v>
      </c>
      <c r="AD24" s="461"/>
      <c r="AE24" s="461"/>
      <c r="AF24" s="461"/>
      <c r="AG24" s="445"/>
      <c r="AH24" s="445"/>
      <c r="AI24" s="445"/>
      <c r="AJ24" s="445"/>
      <c r="AK24" s="445"/>
      <c r="AL24" s="445"/>
    </row>
    <row r="25" spans="1:38" ht="26" customHeight="1">
      <c r="A25" s="446"/>
      <c r="B25" s="446"/>
      <c r="C25" s="446"/>
      <c r="D25" s="446" t="s">
        <v>134</v>
      </c>
      <c r="E25" s="446"/>
      <c r="F25" s="446"/>
      <c r="G25" s="446"/>
      <c r="H25" s="446"/>
      <c r="I25" s="458" t="s">
        <v>136</v>
      </c>
      <c r="J25" s="458"/>
      <c r="K25" s="458"/>
      <c r="L25" s="459"/>
      <c r="M25" s="460"/>
      <c r="N25" s="460"/>
      <c r="O25" s="460"/>
      <c r="P25" s="460"/>
      <c r="Q25" s="460"/>
      <c r="R25" s="460"/>
      <c r="S25" s="461" t="s">
        <v>138</v>
      </c>
      <c r="T25" s="461"/>
      <c r="U25" s="461"/>
      <c r="V25" s="461"/>
      <c r="W25" s="460"/>
      <c r="X25" s="460"/>
      <c r="Y25" s="460"/>
      <c r="Z25" s="460"/>
      <c r="AA25" s="460"/>
      <c r="AB25" s="460"/>
      <c r="AC25" s="461" t="s">
        <v>137</v>
      </c>
      <c r="AD25" s="461"/>
      <c r="AE25" s="461"/>
      <c r="AF25" s="461"/>
      <c r="AG25" s="445"/>
      <c r="AH25" s="445"/>
      <c r="AI25" s="445"/>
      <c r="AJ25" s="445"/>
      <c r="AK25" s="445"/>
      <c r="AL25" s="445"/>
    </row>
    <row r="26" spans="1:38" ht="26" customHeight="1">
      <c r="A26" s="446"/>
      <c r="B26" s="446"/>
      <c r="C26" s="446"/>
      <c r="D26" s="446" t="s">
        <v>135</v>
      </c>
      <c r="E26" s="446"/>
      <c r="F26" s="446"/>
      <c r="G26" s="446"/>
      <c r="H26" s="446"/>
      <c r="I26" s="458" t="s">
        <v>136</v>
      </c>
      <c r="J26" s="458"/>
      <c r="K26" s="458"/>
      <c r="L26" s="459"/>
      <c r="M26" s="460"/>
      <c r="N26" s="460"/>
      <c r="O26" s="460"/>
      <c r="P26" s="460"/>
      <c r="Q26" s="460"/>
      <c r="R26" s="460"/>
      <c r="S26" s="461" t="s">
        <v>138</v>
      </c>
      <c r="T26" s="461"/>
      <c r="U26" s="461"/>
      <c r="V26" s="461"/>
      <c r="W26" s="460"/>
      <c r="X26" s="460"/>
      <c r="Y26" s="460"/>
      <c r="Z26" s="460"/>
      <c r="AA26" s="460"/>
      <c r="AB26" s="460"/>
      <c r="AC26" s="461" t="s">
        <v>137</v>
      </c>
      <c r="AD26" s="461"/>
      <c r="AE26" s="461"/>
      <c r="AF26" s="461"/>
      <c r="AG26" s="445"/>
      <c r="AH26" s="445"/>
      <c r="AI26" s="445"/>
      <c r="AJ26" s="445"/>
      <c r="AK26" s="445"/>
      <c r="AL26" s="445"/>
    </row>
    <row r="27" spans="1:38" ht="13" customHeight="1">
      <c r="A27" s="446" t="s">
        <v>143</v>
      </c>
      <c r="B27" s="446"/>
      <c r="C27" s="446"/>
      <c r="D27" s="446"/>
      <c r="E27" s="446"/>
      <c r="F27" s="446"/>
      <c r="G27" s="446"/>
      <c r="H27" s="446"/>
      <c r="I27" s="447" t="s">
        <v>144</v>
      </c>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8"/>
    </row>
    <row r="28" spans="1:38">
      <c r="A28" s="446"/>
      <c r="B28" s="446"/>
      <c r="C28" s="446"/>
      <c r="D28" s="446"/>
      <c r="E28" s="446"/>
      <c r="F28" s="446"/>
      <c r="G28" s="446"/>
      <c r="H28" s="446"/>
      <c r="I28" s="449" t="s">
        <v>145</v>
      </c>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1"/>
    </row>
    <row r="29" spans="1:38" ht="65" customHeight="1">
      <c r="A29" s="446"/>
      <c r="B29" s="446"/>
      <c r="C29" s="446"/>
      <c r="D29" s="446"/>
      <c r="E29" s="446"/>
      <c r="F29" s="446"/>
      <c r="G29" s="446"/>
      <c r="H29" s="446"/>
      <c r="I29" s="452"/>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4"/>
    </row>
    <row r="30" spans="1:38" ht="13" customHeight="1">
      <c r="A30" s="446"/>
      <c r="B30" s="446"/>
      <c r="C30" s="446"/>
      <c r="D30" s="446"/>
      <c r="E30" s="446"/>
      <c r="F30" s="446"/>
      <c r="G30" s="446"/>
      <c r="H30" s="446"/>
      <c r="I30" s="455" t="s">
        <v>146</v>
      </c>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7"/>
    </row>
    <row r="31" spans="1:38" ht="65" customHeight="1">
      <c r="A31" s="446"/>
      <c r="B31" s="446"/>
      <c r="C31" s="446"/>
      <c r="D31" s="446"/>
      <c r="E31" s="446"/>
      <c r="F31" s="446"/>
      <c r="G31" s="446"/>
      <c r="H31" s="446"/>
      <c r="I31" s="452"/>
      <c r="J31" s="453"/>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3"/>
      <c r="AL31" s="454"/>
    </row>
    <row r="32" spans="1:38" ht="13" customHeight="1">
      <c r="A32" s="446"/>
      <c r="B32" s="446"/>
      <c r="C32" s="446"/>
      <c r="D32" s="446"/>
      <c r="E32" s="446"/>
      <c r="F32" s="446"/>
      <c r="G32" s="446"/>
      <c r="H32" s="446"/>
      <c r="I32" s="455" t="s">
        <v>147</v>
      </c>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7"/>
    </row>
    <row r="33" spans="1:56" ht="65" customHeight="1">
      <c r="A33" s="446"/>
      <c r="B33" s="446"/>
      <c r="C33" s="446"/>
      <c r="D33" s="446"/>
      <c r="E33" s="446"/>
      <c r="F33" s="446"/>
      <c r="G33" s="446"/>
      <c r="H33" s="446"/>
      <c r="I33" s="452"/>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4"/>
    </row>
    <row r="34" spans="1:56" ht="13" customHeight="1">
      <c r="A34" s="446"/>
      <c r="B34" s="446"/>
      <c r="C34" s="446"/>
      <c r="D34" s="446"/>
      <c r="E34" s="446"/>
      <c r="F34" s="446"/>
      <c r="G34" s="446"/>
      <c r="H34" s="446"/>
      <c r="I34" s="455" t="s">
        <v>150</v>
      </c>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7"/>
    </row>
    <row r="35" spans="1:56" ht="65" customHeight="1">
      <c r="A35" s="446"/>
      <c r="B35" s="446"/>
      <c r="C35" s="446"/>
      <c r="D35" s="446"/>
      <c r="E35" s="446"/>
      <c r="F35" s="446"/>
      <c r="G35" s="446"/>
      <c r="H35" s="446"/>
      <c r="I35" s="442"/>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4"/>
    </row>
    <row r="36" spans="1:56" ht="13" customHeight="1">
      <c r="A36" s="89"/>
      <c r="B36" s="89"/>
      <c r="C36" s="89"/>
      <c r="D36" s="88"/>
      <c r="E36" s="88"/>
      <c r="F36" s="88"/>
      <c r="G36" s="88"/>
      <c r="H36" s="88"/>
      <c r="I36" s="90"/>
      <c r="J36" s="90"/>
      <c r="K36" s="90"/>
      <c r="L36" s="90"/>
      <c r="M36" s="91"/>
      <c r="N36" s="91"/>
      <c r="O36" s="91"/>
      <c r="P36" s="91"/>
      <c r="Q36" s="91"/>
      <c r="R36" s="91"/>
      <c r="S36" s="90"/>
      <c r="T36" s="90"/>
      <c r="U36" s="90"/>
      <c r="V36" s="90"/>
      <c r="W36" s="91"/>
      <c r="X36" s="91"/>
      <c r="Y36" s="91"/>
      <c r="Z36" s="91"/>
      <c r="AA36" s="91"/>
      <c r="AB36" s="91"/>
      <c r="AC36" s="90"/>
      <c r="AD36" s="90"/>
      <c r="AE36" s="90"/>
      <c r="AF36" s="90"/>
      <c r="AG36" s="92"/>
      <c r="AH36" s="92"/>
      <c r="AI36" s="92"/>
      <c r="AJ36" s="92"/>
      <c r="AK36" s="92"/>
      <c r="AL36" s="92"/>
    </row>
    <row r="37" spans="1:56" ht="16.5" hidden="1" customHeight="1">
      <c r="A37" s="3" t="s">
        <v>20</v>
      </c>
      <c r="B37" s="2"/>
      <c r="C37" s="2"/>
      <c r="D37" s="2"/>
      <c r="E37" s="2"/>
      <c r="F37" s="2"/>
      <c r="G37" s="2"/>
    </row>
    <row r="38" spans="1:56" ht="13" hidden="1" customHeight="1">
      <c r="A38" s="2"/>
      <c r="B38" s="4"/>
      <c r="C38" s="2"/>
      <c r="D38" s="2"/>
      <c r="E38" s="2"/>
      <c r="F38" s="2"/>
      <c r="G38" s="2"/>
    </row>
    <row r="39" spans="1:56" ht="14" hidden="1" customHeight="1">
      <c r="A39" t="s">
        <v>178</v>
      </c>
      <c r="I39" s="6" t="s">
        <v>25</v>
      </c>
      <c r="J39" s="7"/>
      <c r="S39" s="8"/>
      <c r="AN39" s="8" t="s">
        <v>161</v>
      </c>
      <c r="AO39" s="8" t="s">
        <v>162</v>
      </c>
      <c r="AP39" s="8" t="s">
        <v>163</v>
      </c>
      <c r="AQ39" s="8" t="s">
        <v>164</v>
      </c>
      <c r="AR39" s="8" t="s">
        <v>165</v>
      </c>
      <c r="AS39" s="8" t="s">
        <v>166</v>
      </c>
      <c r="AT39" s="8" t="s">
        <v>167</v>
      </c>
      <c r="AU39" s="8" t="s">
        <v>168</v>
      </c>
      <c r="AV39" s="8" t="s">
        <v>169</v>
      </c>
      <c r="AW39" s="8" t="s">
        <v>170</v>
      </c>
      <c r="AX39" s="8" t="s">
        <v>171</v>
      </c>
      <c r="AY39" s="8" t="s">
        <v>172</v>
      </c>
      <c r="AZ39" s="8" t="s">
        <v>173</v>
      </c>
      <c r="BA39" s="8" t="s">
        <v>174</v>
      </c>
      <c r="BB39" s="8" t="s">
        <v>175</v>
      </c>
      <c r="BC39" s="8" t="s">
        <v>177</v>
      </c>
      <c r="BD39" s="8" t="s">
        <v>176</v>
      </c>
    </row>
    <row r="40" spans="1:56" ht="13" hidden="1" customHeight="1">
      <c r="A40" t="s">
        <v>179</v>
      </c>
      <c r="I40" s="6" t="s">
        <v>26</v>
      </c>
      <c r="J40" s="7"/>
      <c r="S40" s="8"/>
      <c r="AN40" t="s">
        <v>178</v>
      </c>
      <c r="AO40" t="s">
        <v>179</v>
      </c>
      <c r="AP40" t="s">
        <v>182</v>
      </c>
      <c r="AQ40" t="s">
        <v>206</v>
      </c>
      <c r="AR40" t="s">
        <v>210</v>
      </c>
      <c r="AS40" t="s">
        <v>226</v>
      </c>
      <c r="AT40" t="s">
        <v>234</v>
      </c>
      <c r="AU40" t="s">
        <v>246</v>
      </c>
      <c r="AV40" t="s">
        <v>247</v>
      </c>
      <c r="AW40" t="s">
        <v>254</v>
      </c>
      <c r="AX40" s="5" t="s">
        <v>260</v>
      </c>
      <c r="AY40" t="s">
        <v>263</v>
      </c>
      <c r="AZ40" t="s">
        <v>267</v>
      </c>
      <c r="BA40" t="s">
        <v>269</v>
      </c>
      <c r="BB40" t="s">
        <v>283</v>
      </c>
      <c r="BC40" t="s">
        <v>285</v>
      </c>
      <c r="BD40" t="s">
        <v>291</v>
      </c>
    </row>
    <row r="41" spans="1:56" ht="13" hidden="1" customHeight="1">
      <c r="A41" t="s">
        <v>180</v>
      </c>
      <c r="I41" s="6" t="s">
        <v>26</v>
      </c>
      <c r="J41" s="7"/>
      <c r="S41" s="8"/>
      <c r="AN41" s="8"/>
      <c r="AO41" t="s">
        <v>180</v>
      </c>
      <c r="AP41" t="s">
        <v>183</v>
      </c>
      <c r="AQ41" t="s">
        <v>207</v>
      </c>
      <c r="AR41" t="s">
        <v>211</v>
      </c>
      <c r="AS41" t="s">
        <v>227</v>
      </c>
      <c r="AT41" t="s">
        <v>235</v>
      </c>
      <c r="AV41" t="s">
        <v>248</v>
      </c>
      <c r="AW41" t="s">
        <v>255</v>
      </c>
      <c r="AX41" s="5" t="s">
        <v>261</v>
      </c>
      <c r="AY41" t="s">
        <v>264</v>
      </c>
      <c r="AZ41" t="s">
        <v>268</v>
      </c>
      <c r="BA41" t="s">
        <v>270</v>
      </c>
      <c r="BB41" t="s">
        <v>284</v>
      </c>
      <c r="BC41" t="s">
        <v>286</v>
      </c>
    </row>
    <row r="42" spans="1:56" ht="13" hidden="1" customHeight="1">
      <c r="A42" t="s">
        <v>181</v>
      </c>
      <c r="I42" s="6" t="s">
        <v>26</v>
      </c>
      <c r="J42" s="7"/>
      <c r="S42" s="8"/>
      <c r="AN42" s="8"/>
      <c r="AO42" t="s">
        <v>181</v>
      </c>
      <c r="AP42" t="s">
        <v>184</v>
      </c>
      <c r="AQ42" t="s">
        <v>208</v>
      </c>
      <c r="AR42" t="s">
        <v>212</v>
      </c>
      <c r="AS42" t="s">
        <v>228</v>
      </c>
      <c r="AT42" t="s">
        <v>236</v>
      </c>
      <c r="AV42" t="s">
        <v>249</v>
      </c>
      <c r="AW42" t="s">
        <v>256</v>
      </c>
      <c r="AX42" s="5" t="s">
        <v>262</v>
      </c>
      <c r="AY42" t="s">
        <v>265</v>
      </c>
      <c r="BA42" t="s">
        <v>271</v>
      </c>
      <c r="BC42" t="s">
        <v>287</v>
      </c>
    </row>
    <row r="43" spans="1:56" ht="13" hidden="1" customHeight="1">
      <c r="A43" t="s">
        <v>182</v>
      </c>
      <c r="I43" s="6" t="s">
        <v>27</v>
      </c>
      <c r="J43" s="7"/>
      <c r="S43" s="8"/>
      <c r="AN43" s="8"/>
      <c r="AP43" t="s">
        <v>185</v>
      </c>
      <c r="AQ43" t="s">
        <v>209</v>
      </c>
      <c r="AR43" t="s">
        <v>213</v>
      </c>
      <c r="AS43" t="s">
        <v>229</v>
      </c>
      <c r="AT43" t="s">
        <v>237</v>
      </c>
      <c r="AV43" t="s">
        <v>250</v>
      </c>
      <c r="AW43" t="s">
        <v>257</v>
      </c>
      <c r="AY43" t="s">
        <v>266</v>
      </c>
      <c r="BA43" t="s">
        <v>272</v>
      </c>
      <c r="BC43" t="s">
        <v>288</v>
      </c>
    </row>
    <row r="44" spans="1:56" ht="13" hidden="1" customHeight="1">
      <c r="A44" t="s">
        <v>183</v>
      </c>
      <c r="I44" s="6" t="s">
        <v>27</v>
      </c>
      <c r="J44" s="7"/>
      <c r="S44" s="8"/>
      <c r="AN44" s="8"/>
      <c r="AP44" t="s">
        <v>186</v>
      </c>
      <c r="AR44" t="s">
        <v>214</v>
      </c>
      <c r="AS44" t="s">
        <v>230</v>
      </c>
      <c r="AT44" t="s">
        <v>238</v>
      </c>
      <c r="AV44" t="s">
        <v>251</v>
      </c>
      <c r="AW44" t="s">
        <v>258</v>
      </c>
      <c r="BA44" t="s">
        <v>273</v>
      </c>
      <c r="BC44" t="s">
        <v>289</v>
      </c>
    </row>
    <row r="45" spans="1:56" ht="13" hidden="1" customHeight="1">
      <c r="A45" t="s">
        <v>184</v>
      </c>
      <c r="I45" s="6" t="s">
        <v>27</v>
      </c>
      <c r="J45" s="7"/>
      <c r="S45" s="8"/>
      <c r="AN45" s="8"/>
      <c r="AP45" t="s">
        <v>187</v>
      </c>
      <c r="AR45" t="s">
        <v>215</v>
      </c>
      <c r="AS45" t="s">
        <v>231</v>
      </c>
      <c r="AT45" t="s">
        <v>239</v>
      </c>
      <c r="AV45" t="s">
        <v>252</v>
      </c>
      <c r="AW45" t="s">
        <v>259</v>
      </c>
      <c r="BA45" t="s">
        <v>274</v>
      </c>
      <c r="BC45" t="s">
        <v>290</v>
      </c>
    </row>
    <row r="46" spans="1:56" ht="13" hidden="1" customHeight="1">
      <c r="A46" t="s">
        <v>185</v>
      </c>
      <c r="I46" s="6" t="s">
        <v>27</v>
      </c>
      <c r="J46" s="7"/>
      <c r="S46" s="8"/>
      <c r="AN46" s="8"/>
      <c r="AP46" t="s">
        <v>188</v>
      </c>
      <c r="AR46" t="s">
        <v>216</v>
      </c>
      <c r="AS46" t="s">
        <v>232</v>
      </c>
      <c r="AT46" t="s">
        <v>240</v>
      </c>
      <c r="AV46" t="s">
        <v>253</v>
      </c>
      <c r="BA46" t="s">
        <v>275</v>
      </c>
    </row>
    <row r="47" spans="1:56" ht="13.5" hidden="1" customHeight="1">
      <c r="A47" t="s">
        <v>186</v>
      </c>
      <c r="I47" s="6" t="s">
        <v>27</v>
      </c>
      <c r="J47" s="7"/>
      <c r="S47" s="8"/>
      <c r="AN47" s="8"/>
      <c r="AP47" t="s">
        <v>189</v>
      </c>
      <c r="AR47" t="s">
        <v>217</v>
      </c>
      <c r="AS47" t="s">
        <v>233</v>
      </c>
      <c r="AT47" t="s">
        <v>241</v>
      </c>
      <c r="BA47" t="s">
        <v>276</v>
      </c>
    </row>
    <row r="48" spans="1:56" ht="13.5" hidden="1" customHeight="1">
      <c r="A48" t="s">
        <v>187</v>
      </c>
      <c r="I48" s="6" t="s">
        <v>27</v>
      </c>
      <c r="J48" s="7"/>
      <c r="S48" s="8"/>
      <c r="AN48" s="8"/>
      <c r="AP48" t="s">
        <v>190</v>
      </c>
      <c r="AR48" t="s">
        <v>218</v>
      </c>
      <c r="AT48" t="s">
        <v>242</v>
      </c>
      <c r="BA48" t="s">
        <v>277</v>
      </c>
    </row>
    <row r="49" spans="1:53" hidden="1">
      <c r="A49" t="s">
        <v>188</v>
      </c>
      <c r="I49" s="6" t="s">
        <v>27</v>
      </c>
      <c r="J49" s="7"/>
      <c r="S49" s="8"/>
      <c r="AN49" s="8"/>
      <c r="AP49" t="s">
        <v>191</v>
      </c>
      <c r="AR49" t="s">
        <v>219</v>
      </c>
      <c r="AT49" t="s">
        <v>243</v>
      </c>
      <c r="BA49" t="s">
        <v>278</v>
      </c>
    </row>
    <row r="50" spans="1:53" hidden="1">
      <c r="A50" t="s">
        <v>189</v>
      </c>
      <c r="I50" s="6" t="s">
        <v>27</v>
      </c>
      <c r="J50" s="7"/>
      <c r="S50" s="8"/>
      <c r="AN50" s="8"/>
      <c r="AP50" t="s">
        <v>192</v>
      </c>
      <c r="AR50" t="s">
        <v>220</v>
      </c>
      <c r="AT50" t="s">
        <v>244</v>
      </c>
      <c r="BA50" t="s">
        <v>279</v>
      </c>
    </row>
    <row r="51" spans="1:53" hidden="1">
      <c r="A51" t="s">
        <v>190</v>
      </c>
      <c r="I51" s="6" t="s">
        <v>27</v>
      </c>
      <c r="J51" s="7"/>
      <c r="S51" s="8"/>
      <c r="AN51" s="8"/>
      <c r="AP51" t="s">
        <v>193</v>
      </c>
      <c r="AR51" t="s">
        <v>221</v>
      </c>
      <c r="AT51" t="s">
        <v>245</v>
      </c>
      <c r="BA51" t="s">
        <v>280</v>
      </c>
    </row>
    <row r="52" spans="1:53" hidden="1">
      <c r="A52" t="s">
        <v>191</v>
      </c>
      <c r="I52" s="6" t="s">
        <v>27</v>
      </c>
      <c r="J52" s="7"/>
      <c r="S52" s="8"/>
      <c r="AN52" s="8"/>
      <c r="AP52" t="s">
        <v>194</v>
      </c>
      <c r="AR52" t="s">
        <v>222</v>
      </c>
      <c r="BA52" t="s">
        <v>281</v>
      </c>
    </row>
    <row r="53" spans="1:53" hidden="1">
      <c r="A53" t="s">
        <v>192</v>
      </c>
      <c r="I53" s="6" t="s">
        <v>27</v>
      </c>
      <c r="J53" s="7"/>
      <c r="S53" s="8"/>
      <c r="AN53" s="8"/>
      <c r="AP53" t="s">
        <v>195</v>
      </c>
      <c r="AR53" t="s">
        <v>223</v>
      </c>
      <c r="BA53" t="s">
        <v>282</v>
      </c>
    </row>
    <row r="54" spans="1:53" hidden="1">
      <c r="A54" t="s">
        <v>193</v>
      </c>
      <c r="I54" s="6" t="s">
        <v>27</v>
      </c>
      <c r="J54" s="7"/>
      <c r="S54" s="8"/>
      <c r="AN54" s="8"/>
      <c r="AP54" t="s">
        <v>196</v>
      </c>
      <c r="AR54" t="s">
        <v>224</v>
      </c>
    </row>
    <row r="55" spans="1:53" hidden="1">
      <c r="A55" t="s">
        <v>194</v>
      </c>
      <c r="I55" s="6" t="s">
        <v>27</v>
      </c>
      <c r="J55" s="7"/>
      <c r="S55" s="8"/>
      <c r="AN55" s="8"/>
      <c r="AP55" t="s">
        <v>197</v>
      </c>
      <c r="AR55" t="s">
        <v>225</v>
      </c>
    </row>
    <row r="56" spans="1:53" hidden="1">
      <c r="A56" t="s">
        <v>195</v>
      </c>
      <c r="I56" s="6" t="s">
        <v>27</v>
      </c>
      <c r="J56" s="7"/>
      <c r="AP56" t="s">
        <v>198</v>
      </c>
    </row>
    <row r="57" spans="1:53" hidden="1">
      <c r="A57" t="s">
        <v>196</v>
      </c>
      <c r="I57" s="6" t="s">
        <v>27</v>
      </c>
      <c r="J57" s="7"/>
      <c r="AP57" t="s">
        <v>199</v>
      </c>
    </row>
    <row r="58" spans="1:53" hidden="1">
      <c r="A58" t="s">
        <v>197</v>
      </c>
      <c r="I58" s="6" t="s">
        <v>27</v>
      </c>
      <c r="J58" s="7"/>
      <c r="AP58" t="s">
        <v>200</v>
      </c>
    </row>
    <row r="59" spans="1:53" hidden="1">
      <c r="A59" t="s">
        <v>198</v>
      </c>
      <c r="I59" s="6" t="s">
        <v>27</v>
      </c>
      <c r="J59" s="7"/>
      <c r="AP59" t="s">
        <v>201</v>
      </c>
    </row>
    <row r="60" spans="1:53" hidden="1">
      <c r="A60" t="s">
        <v>199</v>
      </c>
      <c r="I60" s="6" t="s">
        <v>27</v>
      </c>
      <c r="J60" s="7"/>
      <c r="AP60" t="s">
        <v>202</v>
      </c>
    </row>
    <row r="61" spans="1:53" hidden="1">
      <c r="A61" t="s">
        <v>200</v>
      </c>
      <c r="I61" s="6" t="s">
        <v>27</v>
      </c>
      <c r="J61" s="7"/>
      <c r="AP61" t="s">
        <v>203</v>
      </c>
    </row>
    <row r="62" spans="1:53" hidden="1">
      <c r="A62" t="s">
        <v>201</v>
      </c>
      <c r="I62" s="6" t="s">
        <v>27</v>
      </c>
      <c r="J62" s="7"/>
      <c r="AP62" t="s">
        <v>204</v>
      </c>
    </row>
    <row r="63" spans="1:53" hidden="1">
      <c r="A63" t="s">
        <v>202</v>
      </c>
      <c r="I63" s="6" t="s">
        <v>27</v>
      </c>
      <c r="J63" s="7"/>
      <c r="AP63" t="s">
        <v>205</v>
      </c>
    </row>
    <row r="64" spans="1:53" hidden="1">
      <c r="A64" t="s">
        <v>203</v>
      </c>
      <c r="I64" s="6" t="s">
        <v>27</v>
      </c>
      <c r="J64" s="7"/>
    </row>
    <row r="65" spans="1:10" hidden="1">
      <c r="A65" t="s">
        <v>204</v>
      </c>
      <c r="I65" s="6" t="s">
        <v>27</v>
      </c>
      <c r="J65" s="7"/>
    </row>
    <row r="66" spans="1:10" hidden="1">
      <c r="A66" t="s">
        <v>205</v>
      </c>
      <c r="I66" s="6" t="s">
        <v>27</v>
      </c>
      <c r="J66" s="7"/>
    </row>
    <row r="67" spans="1:10" hidden="1">
      <c r="A67" t="s">
        <v>206</v>
      </c>
      <c r="I67" s="6" t="s">
        <v>28</v>
      </c>
      <c r="J67" s="7"/>
    </row>
    <row r="68" spans="1:10" hidden="1">
      <c r="A68" t="s">
        <v>207</v>
      </c>
      <c r="I68" s="6" t="s">
        <v>28</v>
      </c>
      <c r="J68" s="7"/>
    </row>
    <row r="69" spans="1:10" hidden="1">
      <c r="A69" t="s">
        <v>208</v>
      </c>
      <c r="I69" s="6" t="s">
        <v>28</v>
      </c>
      <c r="J69" s="7"/>
    </row>
    <row r="70" spans="1:10" hidden="1">
      <c r="A70" t="s">
        <v>209</v>
      </c>
      <c r="I70" s="6" t="s">
        <v>28</v>
      </c>
      <c r="J70" s="7"/>
    </row>
    <row r="71" spans="1:10" hidden="1">
      <c r="A71" t="s">
        <v>210</v>
      </c>
      <c r="I71" s="6" t="s">
        <v>29</v>
      </c>
      <c r="J71" s="7"/>
    </row>
    <row r="72" spans="1:10" hidden="1">
      <c r="A72" t="s">
        <v>211</v>
      </c>
      <c r="I72" s="6" t="s">
        <v>29</v>
      </c>
      <c r="J72" s="7"/>
    </row>
    <row r="73" spans="1:10" hidden="1">
      <c r="A73" t="s">
        <v>212</v>
      </c>
      <c r="I73" s="6" t="s">
        <v>29</v>
      </c>
      <c r="J73" s="7"/>
    </row>
    <row r="74" spans="1:10" hidden="1">
      <c r="A74" t="s">
        <v>213</v>
      </c>
      <c r="I74" s="6" t="s">
        <v>29</v>
      </c>
      <c r="J74" s="7"/>
    </row>
    <row r="75" spans="1:10" hidden="1">
      <c r="A75" t="s">
        <v>214</v>
      </c>
      <c r="I75" s="6" t="s">
        <v>29</v>
      </c>
      <c r="J75" s="7"/>
    </row>
    <row r="76" spans="1:10" hidden="1">
      <c r="A76" t="s">
        <v>215</v>
      </c>
      <c r="I76" s="6" t="s">
        <v>29</v>
      </c>
      <c r="J76" s="7"/>
    </row>
    <row r="77" spans="1:10" hidden="1">
      <c r="A77" t="s">
        <v>216</v>
      </c>
      <c r="I77" s="6" t="s">
        <v>29</v>
      </c>
      <c r="J77" s="7"/>
    </row>
    <row r="78" spans="1:10" hidden="1">
      <c r="A78" t="s">
        <v>217</v>
      </c>
      <c r="I78" s="6" t="s">
        <v>29</v>
      </c>
      <c r="J78" s="7"/>
    </row>
    <row r="79" spans="1:10" hidden="1">
      <c r="A79" t="s">
        <v>218</v>
      </c>
      <c r="I79" s="6" t="s">
        <v>29</v>
      </c>
      <c r="J79" s="7"/>
    </row>
    <row r="80" spans="1:10" hidden="1">
      <c r="A80" t="s">
        <v>219</v>
      </c>
      <c r="I80" s="6" t="s">
        <v>29</v>
      </c>
      <c r="J80" s="7"/>
    </row>
    <row r="81" spans="1:10" hidden="1">
      <c r="A81" t="s">
        <v>220</v>
      </c>
      <c r="I81" s="6" t="s">
        <v>29</v>
      </c>
      <c r="J81" s="7"/>
    </row>
    <row r="82" spans="1:10" hidden="1">
      <c r="A82" t="s">
        <v>221</v>
      </c>
      <c r="I82" s="6" t="s">
        <v>29</v>
      </c>
      <c r="J82" s="7"/>
    </row>
    <row r="83" spans="1:10" hidden="1">
      <c r="A83" t="s">
        <v>222</v>
      </c>
      <c r="I83" s="6" t="s">
        <v>29</v>
      </c>
      <c r="J83" s="7"/>
    </row>
    <row r="84" spans="1:10" hidden="1">
      <c r="A84" t="s">
        <v>223</v>
      </c>
      <c r="I84" s="6" t="s">
        <v>29</v>
      </c>
      <c r="J84" s="7"/>
    </row>
    <row r="85" spans="1:10" hidden="1">
      <c r="A85" t="s">
        <v>224</v>
      </c>
      <c r="I85" s="6" t="s">
        <v>29</v>
      </c>
      <c r="J85" s="7"/>
    </row>
    <row r="86" spans="1:10" hidden="1">
      <c r="A86" t="s">
        <v>225</v>
      </c>
      <c r="I86" s="6" t="s">
        <v>29</v>
      </c>
      <c r="J86" s="7"/>
    </row>
    <row r="87" spans="1:10" hidden="1">
      <c r="A87" t="s">
        <v>226</v>
      </c>
      <c r="I87" s="6" t="s">
        <v>30</v>
      </c>
      <c r="J87" s="7"/>
    </row>
    <row r="88" spans="1:10" hidden="1">
      <c r="A88" t="s">
        <v>227</v>
      </c>
      <c r="I88" s="6" t="s">
        <v>30</v>
      </c>
      <c r="J88" s="7"/>
    </row>
    <row r="89" spans="1:10" hidden="1">
      <c r="A89" t="s">
        <v>228</v>
      </c>
      <c r="I89" s="6" t="s">
        <v>30</v>
      </c>
      <c r="J89" s="7"/>
    </row>
    <row r="90" spans="1:10" hidden="1">
      <c r="A90" t="s">
        <v>229</v>
      </c>
      <c r="I90" s="6" t="s">
        <v>30</v>
      </c>
      <c r="J90" s="7"/>
    </row>
    <row r="91" spans="1:10" hidden="1">
      <c r="A91" t="s">
        <v>230</v>
      </c>
      <c r="I91" s="6" t="s">
        <v>30</v>
      </c>
      <c r="J91" s="7"/>
    </row>
    <row r="92" spans="1:10" hidden="1">
      <c r="A92" t="s">
        <v>231</v>
      </c>
      <c r="I92" s="6" t="s">
        <v>30</v>
      </c>
      <c r="J92" s="7"/>
    </row>
    <row r="93" spans="1:10" hidden="1">
      <c r="A93" t="s">
        <v>232</v>
      </c>
      <c r="I93" s="6" t="s">
        <v>30</v>
      </c>
      <c r="J93" s="7"/>
    </row>
    <row r="94" spans="1:10" hidden="1">
      <c r="A94" t="s">
        <v>233</v>
      </c>
      <c r="I94" s="6" t="s">
        <v>30</v>
      </c>
      <c r="J94" s="7"/>
    </row>
    <row r="95" spans="1:10" hidden="1">
      <c r="A95" t="s">
        <v>234</v>
      </c>
      <c r="I95" s="6" t="s">
        <v>31</v>
      </c>
      <c r="J95" s="7"/>
    </row>
    <row r="96" spans="1:10" hidden="1">
      <c r="A96" t="s">
        <v>235</v>
      </c>
      <c r="I96" s="6" t="s">
        <v>31</v>
      </c>
      <c r="J96" s="7"/>
    </row>
    <row r="97" spans="1:10" hidden="1">
      <c r="A97" t="s">
        <v>236</v>
      </c>
      <c r="I97" s="6" t="s">
        <v>31</v>
      </c>
      <c r="J97" s="7"/>
    </row>
    <row r="98" spans="1:10" hidden="1">
      <c r="A98" t="s">
        <v>237</v>
      </c>
      <c r="I98" s="6" t="s">
        <v>31</v>
      </c>
      <c r="J98" s="7"/>
    </row>
    <row r="99" spans="1:10" hidden="1">
      <c r="A99" t="s">
        <v>238</v>
      </c>
      <c r="I99" s="6" t="s">
        <v>31</v>
      </c>
      <c r="J99" s="7"/>
    </row>
    <row r="100" spans="1:10" hidden="1">
      <c r="A100" t="s">
        <v>239</v>
      </c>
      <c r="I100" s="6" t="s">
        <v>31</v>
      </c>
      <c r="J100" s="7"/>
    </row>
    <row r="101" spans="1:10" hidden="1">
      <c r="A101" t="s">
        <v>240</v>
      </c>
      <c r="I101" s="6" t="s">
        <v>31</v>
      </c>
      <c r="J101" s="7"/>
    </row>
    <row r="102" spans="1:10" hidden="1">
      <c r="A102" t="s">
        <v>241</v>
      </c>
      <c r="I102" s="6" t="s">
        <v>31</v>
      </c>
      <c r="J102" s="7"/>
    </row>
    <row r="103" spans="1:10" hidden="1">
      <c r="A103" t="s">
        <v>242</v>
      </c>
      <c r="I103" s="6" t="s">
        <v>31</v>
      </c>
      <c r="J103" s="7"/>
    </row>
    <row r="104" spans="1:10" hidden="1">
      <c r="A104" t="s">
        <v>243</v>
      </c>
      <c r="I104" s="6" t="s">
        <v>31</v>
      </c>
      <c r="J104" s="7"/>
    </row>
    <row r="105" spans="1:10" hidden="1">
      <c r="A105" t="s">
        <v>244</v>
      </c>
      <c r="I105" s="6" t="s">
        <v>31</v>
      </c>
      <c r="J105" s="7"/>
    </row>
    <row r="106" spans="1:10" hidden="1">
      <c r="A106" t="s">
        <v>245</v>
      </c>
      <c r="I106" s="6" t="s">
        <v>31</v>
      </c>
      <c r="J106" s="7"/>
    </row>
    <row r="107" spans="1:10" hidden="1">
      <c r="A107" t="s">
        <v>246</v>
      </c>
      <c r="I107" s="6" t="s">
        <v>32</v>
      </c>
      <c r="J107" s="7"/>
    </row>
    <row r="108" spans="1:10" hidden="1">
      <c r="A108" t="s">
        <v>247</v>
      </c>
      <c r="I108" s="6" t="s">
        <v>33</v>
      </c>
      <c r="J108" s="7"/>
    </row>
    <row r="109" spans="1:10" hidden="1">
      <c r="A109" t="s">
        <v>248</v>
      </c>
      <c r="I109" s="6" t="s">
        <v>33</v>
      </c>
      <c r="J109" s="7"/>
    </row>
    <row r="110" spans="1:10" hidden="1">
      <c r="A110" t="s">
        <v>249</v>
      </c>
      <c r="I110" s="6" t="s">
        <v>33</v>
      </c>
      <c r="J110" s="7"/>
    </row>
    <row r="111" spans="1:10" hidden="1">
      <c r="A111" t="s">
        <v>250</v>
      </c>
      <c r="I111" s="6" t="s">
        <v>33</v>
      </c>
      <c r="J111" s="7"/>
    </row>
    <row r="112" spans="1:10" hidden="1">
      <c r="A112" t="s">
        <v>251</v>
      </c>
      <c r="I112" s="6" t="s">
        <v>33</v>
      </c>
      <c r="J112" s="7"/>
    </row>
    <row r="113" spans="1:10" hidden="1">
      <c r="A113" t="s">
        <v>252</v>
      </c>
      <c r="I113" s="6" t="s">
        <v>33</v>
      </c>
      <c r="J113" s="7"/>
    </row>
    <row r="114" spans="1:10" hidden="1">
      <c r="A114" t="s">
        <v>253</v>
      </c>
      <c r="I114" s="6" t="s">
        <v>33</v>
      </c>
      <c r="J114" s="7"/>
    </row>
    <row r="115" spans="1:10" hidden="1">
      <c r="A115" t="s">
        <v>254</v>
      </c>
      <c r="I115" s="6" t="s">
        <v>34</v>
      </c>
      <c r="J115" s="7"/>
    </row>
    <row r="116" spans="1:10" hidden="1">
      <c r="A116" t="s">
        <v>255</v>
      </c>
      <c r="I116" s="6" t="s">
        <v>34</v>
      </c>
      <c r="J116" s="7"/>
    </row>
    <row r="117" spans="1:10" hidden="1">
      <c r="A117" t="s">
        <v>256</v>
      </c>
      <c r="I117" s="6" t="s">
        <v>34</v>
      </c>
      <c r="J117" s="7"/>
    </row>
    <row r="118" spans="1:10" hidden="1">
      <c r="A118" t="s">
        <v>257</v>
      </c>
      <c r="I118" s="6" t="s">
        <v>34</v>
      </c>
      <c r="J118" s="7"/>
    </row>
    <row r="119" spans="1:10" hidden="1">
      <c r="A119" t="s">
        <v>258</v>
      </c>
      <c r="I119" s="6" t="s">
        <v>34</v>
      </c>
      <c r="J119" s="7"/>
    </row>
    <row r="120" spans="1:10" hidden="1">
      <c r="A120" t="s">
        <v>259</v>
      </c>
      <c r="I120" s="6" t="s">
        <v>34</v>
      </c>
      <c r="J120" s="7"/>
    </row>
    <row r="121" spans="1:10" hidden="1">
      <c r="A121" t="s">
        <v>260</v>
      </c>
      <c r="I121" s="6" t="s">
        <v>35</v>
      </c>
      <c r="J121" s="7"/>
    </row>
    <row r="122" spans="1:10" hidden="1">
      <c r="A122" t="s">
        <v>261</v>
      </c>
      <c r="I122" s="6" t="s">
        <v>35</v>
      </c>
      <c r="J122" s="7"/>
    </row>
    <row r="123" spans="1:10" hidden="1">
      <c r="A123" t="s">
        <v>262</v>
      </c>
      <c r="I123" s="6" t="s">
        <v>35</v>
      </c>
      <c r="J123" s="7"/>
    </row>
    <row r="124" spans="1:10" hidden="1">
      <c r="A124" t="s">
        <v>263</v>
      </c>
      <c r="I124" s="6" t="s">
        <v>36</v>
      </c>
      <c r="J124" s="7"/>
    </row>
    <row r="125" spans="1:10" hidden="1">
      <c r="A125" t="s">
        <v>264</v>
      </c>
      <c r="I125" s="6" t="s">
        <v>36</v>
      </c>
      <c r="J125" s="7"/>
    </row>
    <row r="126" spans="1:10" hidden="1">
      <c r="A126" t="s">
        <v>265</v>
      </c>
      <c r="I126" s="6" t="s">
        <v>36</v>
      </c>
      <c r="J126" s="7"/>
    </row>
    <row r="127" spans="1:10" hidden="1">
      <c r="A127" t="s">
        <v>266</v>
      </c>
      <c r="I127" s="6" t="s">
        <v>36</v>
      </c>
      <c r="J127" s="7"/>
    </row>
    <row r="128" spans="1:10" hidden="1">
      <c r="A128" t="s">
        <v>267</v>
      </c>
      <c r="I128" s="6" t="s">
        <v>37</v>
      </c>
      <c r="J128" s="7"/>
    </row>
    <row r="129" spans="1:10" hidden="1">
      <c r="A129" t="s">
        <v>268</v>
      </c>
      <c r="I129" s="6" t="s">
        <v>37</v>
      </c>
      <c r="J129" s="7"/>
    </row>
    <row r="130" spans="1:10" hidden="1">
      <c r="A130" t="s">
        <v>269</v>
      </c>
      <c r="I130" s="6" t="s">
        <v>38</v>
      </c>
      <c r="J130" s="7"/>
    </row>
    <row r="131" spans="1:10" hidden="1">
      <c r="A131" t="s">
        <v>270</v>
      </c>
      <c r="I131" s="6" t="s">
        <v>38</v>
      </c>
      <c r="J131" s="7"/>
    </row>
    <row r="132" spans="1:10" hidden="1">
      <c r="A132" t="s">
        <v>271</v>
      </c>
      <c r="I132" s="6" t="s">
        <v>38</v>
      </c>
      <c r="J132" s="7"/>
    </row>
    <row r="133" spans="1:10" hidden="1">
      <c r="A133" t="s">
        <v>272</v>
      </c>
      <c r="I133" s="6" t="s">
        <v>38</v>
      </c>
      <c r="J133" s="7"/>
    </row>
    <row r="134" spans="1:10" hidden="1">
      <c r="A134" t="s">
        <v>273</v>
      </c>
      <c r="I134" s="6" t="s">
        <v>38</v>
      </c>
      <c r="J134" s="7"/>
    </row>
    <row r="135" spans="1:10" hidden="1">
      <c r="A135" t="s">
        <v>274</v>
      </c>
      <c r="I135" s="6" t="s">
        <v>38</v>
      </c>
      <c r="J135" s="7"/>
    </row>
    <row r="136" spans="1:10" hidden="1">
      <c r="A136" t="s">
        <v>275</v>
      </c>
      <c r="I136" s="6" t="s">
        <v>38</v>
      </c>
      <c r="J136" s="7"/>
    </row>
    <row r="137" spans="1:10" hidden="1">
      <c r="A137" t="s">
        <v>276</v>
      </c>
      <c r="I137" s="6" t="s">
        <v>38</v>
      </c>
      <c r="J137" s="7"/>
    </row>
    <row r="138" spans="1:10" hidden="1">
      <c r="A138" t="s">
        <v>277</v>
      </c>
      <c r="I138" s="6" t="s">
        <v>38</v>
      </c>
      <c r="J138" s="7"/>
    </row>
    <row r="139" spans="1:10" hidden="1">
      <c r="A139" t="s">
        <v>278</v>
      </c>
      <c r="I139" s="6" t="s">
        <v>38</v>
      </c>
      <c r="J139" s="7"/>
    </row>
    <row r="140" spans="1:10" hidden="1">
      <c r="A140" t="s">
        <v>279</v>
      </c>
      <c r="I140" s="6" t="s">
        <v>38</v>
      </c>
      <c r="J140" s="7"/>
    </row>
    <row r="141" spans="1:10" hidden="1">
      <c r="A141" t="s">
        <v>280</v>
      </c>
      <c r="I141" s="6" t="s">
        <v>38</v>
      </c>
      <c r="J141" s="7"/>
    </row>
    <row r="142" spans="1:10" hidden="1">
      <c r="A142" t="s">
        <v>281</v>
      </c>
      <c r="I142" s="6" t="s">
        <v>38</v>
      </c>
      <c r="J142" s="7"/>
    </row>
    <row r="143" spans="1:10" hidden="1">
      <c r="A143" t="s">
        <v>282</v>
      </c>
      <c r="I143" s="6" t="s">
        <v>38</v>
      </c>
      <c r="J143" s="7"/>
    </row>
    <row r="144" spans="1:10" hidden="1">
      <c r="A144" t="s">
        <v>283</v>
      </c>
      <c r="I144" s="6" t="s">
        <v>39</v>
      </c>
      <c r="J144" s="7"/>
    </row>
    <row r="145" spans="1:10" hidden="1">
      <c r="A145" t="s">
        <v>284</v>
      </c>
      <c r="I145" s="6" t="s">
        <v>39</v>
      </c>
      <c r="J145" s="7"/>
    </row>
    <row r="146" spans="1:10" hidden="1">
      <c r="A146" t="s">
        <v>285</v>
      </c>
      <c r="I146" s="6" t="s">
        <v>40</v>
      </c>
      <c r="J146" s="7"/>
    </row>
    <row r="147" spans="1:10" hidden="1">
      <c r="A147" t="s">
        <v>286</v>
      </c>
      <c r="I147" s="6" t="s">
        <v>40</v>
      </c>
      <c r="J147" s="7"/>
    </row>
    <row r="148" spans="1:10" hidden="1">
      <c r="A148" t="s">
        <v>287</v>
      </c>
      <c r="I148" s="6" t="s">
        <v>40</v>
      </c>
      <c r="J148" s="7"/>
    </row>
    <row r="149" spans="1:10" hidden="1">
      <c r="A149" t="s">
        <v>288</v>
      </c>
      <c r="I149" s="6" t="s">
        <v>40</v>
      </c>
      <c r="J149" s="7"/>
    </row>
    <row r="150" spans="1:10" hidden="1">
      <c r="A150" t="s">
        <v>289</v>
      </c>
      <c r="I150" s="6" t="s">
        <v>40</v>
      </c>
      <c r="J150" s="7"/>
    </row>
    <row r="151" spans="1:10" hidden="1">
      <c r="A151" t="s">
        <v>290</v>
      </c>
      <c r="I151" s="6" t="s">
        <v>40</v>
      </c>
      <c r="J151" s="7"/>
    </row>
    <row r="152" spans="1:10" hidden="1">
      <c r="A152" t="s">
        <v>291</v>
      </c>
      <c r="I152" s="6" t="s">
        <v>41</v>
      </c>
      <c r="J152" s="7"/>
    </row>
  </sheetData>
  <sheetProtection algorithmName="SHA-512" hashValue="oxnR61AwN587Brr6ED0+hbQgJRchPaTTUsA8NGcDb65pAxMulJ9sjZ6zFVAYib4yNWNHIRblzyx4cidtJzFieg==" saltValue="eR4fMhKeqDVNOPjE1Yb3TQ==" spinCount="100000" sheet="1" formatCells="0" selectLockedCells="1"/>
  <mergeCells count="104">
    <mergeCell ref="AD19:AL19"/>
    <mergeCell ref="AD20:AL20"/>
    <mergeCell ref="AD17:AL17"/>
    <mergeCell ref="A6:H6"/>
    <mergeCell ref="I6:AL6"/>
    <mergeCell ref="A9:H10"/>
    <mergeCell ref="J9:AL9"/>
    <mergeCell ref="I10:AL10"/>
    <mergeCell ref="A7:H8"/>
    <mergeCell ref="J7:AL7"/>
    <mergeCell ref="I8:AL8"/>
    <mergeCell ref="A12:H12"/>
    <mergeCell ref="I12:J12"/>
    <mergeCell ref="K12:Q12"/>
    <mergeCell ref="R12:S12"/>
    <mergeCell ref="T12:Z12"/>
    <mergeCell ref="AA12:AL12"/>
    <mergeCell ref="A11:H11"/>
    <mergeCell ref="I11:J11"/>
    <mergeCell ref="K11:Q11"/>
    <mergeCell ref="R11:S11"/>
    <mergeCell ref="T11:Z11"/>
    <mergeCell ref="AA11:AL11"/>
    <mergeCell ref="A13:H13"/>
    <mergeCell ref="A2:H3"/>
    <mergeCell ref="I2:M2"/>
    <mergeCell ref="N2:AL2"/>
    <mergeCell ref="I3:AL3"/>
    <mergeCell ref="A4:D5"/>
    <mergeCell ref="E4:H4"/>
    <mergeCell ref="I4:AL4"/>
    <mergeCell ref="E5:H5"/>
    <mergeCell ref="I5:M5"/>
    <mergeCell ref="N5:AL5"/>
    <mergeCell ref="I13:M13"/>
    <mergeCell ref="N13:W13"/>
    <mergeCell ref="X13:AB13"/>
    <mergeCell ref="A14:H14"/>
    <mergeCell ref="I14:R14"/>
    <mergeCell ref="S14:T14"/>
    <mergeCell ref="U14:AA14"/>
    <mergeCell ref="AB14:AD14"/>
    <mergeCell ref="AC13:AL13"/>
    <mergeCell ref="AE14:AF14"/>
    <mergeCell ref="AG14:AL14"/>
    <mergeCell ref="AK15:AL15"/>
    <mergeCell ref="I16:AL16"/>
    <mergeCell ref="A22:H22"/>
    <mergeCell ref="I22:AL22"/>
    <mergeCell ref="I19:T19"/>
    <mergeCell ref="U19:AC19"/>
    <mergeCell ref="A15:H16"/>
    <mergeCell ref="I15:M15"/>
    <mergeCell ref="N15:P15"/>
    <mergeCell ref="Q15:R15"/>
    <mergeCell ref="S15:W15"/>
    <mergeCell ref="X15:Z15"/>
    <mergeCell ref="AA15:AB15"/>
    <mergeCell ref="AC15:AG15"/>
    <mergeCell ref="AH15:AJ15"/>
    <mergeCell ref="A17:H21"/>
    <mergeCell ref="I17:T17"/>
    <mergeCell ref="U17:AC17"/>
    <mergeCell ref="I18:T18"/>
    <mergeCell ref="U18:AC18"/>
    <mergeCell ref="I20:T20"/>
    <mergeCell ref="U20:AC20"/>
    <mergeCell ref="I21:AL21"/>
    <mergeCell ref="AD18:AL18"/>
    <mergeCell ref="D25:H25"/>
    <mergeCell ref="I25:L25"/>
    <mergeCell ref="M25:R25"/>
    <mergeCell ref="S25:V25"/>
    <mergeCell ref="W25:AB25"/>
    <mergeCell ref="AC25:AF25"/>
    <mergeCell ref="AG25:AL25"/>
    <mergeCell ref="A23:H23"/>
    <mergeCell ref="I23:AF23"/>
    <mergeCell ref="AG23:AL23"/>
    <mergeCell ref="A24:C26"/>
    <mergeCell ref="D24:H24"/>
    <mergeCell ref="I24:L24"/>
    <mergeCell ref="M24:R24"/>
    <mergeCell ref="S24:V24"/>
    <mergeCell ref="W24:AB24"/>
    <mergeCell ref="AC24:AF24"/>
    <mergeCell ref="AG24:AL24"/>
    <mergeCell ref="I35:AL35"/>
    <mergeCell ref="AG26:AL26"/>
    <mergeCell ref="A27:H35"/>
    <mergeCell ref="I27:AL27"/>
    <mergeCell ref="I28:AL28"/>
    <mergeCell ref="I29:AL29"/>
    <mergeCell ref="I30:AL30"/>
    <mergeCell ref="I31:AL31"/>
    <mergeCell ref="I32:AL32"/>
    <mergeCell ref="I33:AL33"/>
    <mergeCell ref="I34:AL34"/>
    <mergeCell ref="D26:H26"/>
    <mergeCell ref="I26:L26"/>
    <mergeCell ref="M26:R26"/>
    <mergeCell ref="S26:V26"/>
    <mergeCell ref="W26:AB26"/>
    <mergeCell ref="AC26:AF26"/>
  </mergeCells>
  <phoneticPr fontId="2"/>
  <dataValidations count="3">
    <dataValidation type="list" allowBlank="1" showInputMessage="1" showErrorMessage="1" promptTitle="ドロップダウンリスト ▼から選択できます " prompt="複数の分類に該当する場合は主たる(直近売上割合の大きい)分類を選択ください_x000a_※「日本産業分類」の最新分類に基づいて選択のこと_x000a_※募集要項の末尾に分類一覧リスト掲載" sqref="I4:AL4" xr:uid="{00000000-0002-0000-0000-000000000000}">
      <formula1>大分類</formula1>
    </dataValidation>
    <dataValidation type="list" allowBlank="1" showInputMessage="1" showErrorMessage="1" sqref="N5" xr:uid="{00000000-0002-0000-0000-000001000000}">
      <formula1>INDIRECT(I4)</formula1>
    </dataValidation>
    <dataValidation allowBlank="1" showInputMessage="1" showErrorMessage="1" prompt="本店所在地と同一の場合は、「同上」と記載でも構いません。" sqref="I10:AL10" xr:uid="{00000000-0002-0000-0000-000002000000}"/>
  </dataValidations>
  <pageMargins left="0.70866141732283472" right="0.70866141732283472" top="0.74803149606299213" bottom="0.74803149606299213" header="0.31496062992125984" footer="0.31496062992125984"/>
  <pageSetup paperSize="9" scale="76"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2"/>
  <sheetViews>
    <sheetView showGridLines="0" view="pageBreakPreview" zoomScaleNormal="100" zoomScaleSheetLayoutView="100" workbookViewId="0">
      <selection activeCell="C4" sqref="C4:F4"/>
    </sheetView>
  </sheetViews>
  <sheetFormatPr defaultRowHeight="13"/>
  <cols>
    <col min="1" max="1" width="9.08984375" customWidth="1"/>
    <col min="2" max="2" width="11.36328125" bestFit="1" customWidth="1"/>
    <col min="3" max="3" width="3.90625" customWidth="1"/>
    <col min="4" max="4" width="12.1796875" customWidth="1"/>
    <col min="5" max="5" width="22.08984375" customWidth="1"/>
    <col min="6" max="6" width="5.6328125" customWidth="1"/>
    <col min="9" max="9" width="24.6328125" customWidth="1"/>
    <col min="10" max="10" width="5.6328125" customWidth="1"/>
    <col min="13" max="29" width="0" hidden="1" customWidth="1"/>
  </cols>
  <sheetData>
    <row r="1" spans="1:29" ht="14">
      <c r="A1" s="106" t="s">
        <v>386</v>
      </c>
      <c r="B1" s="107"/>
      <c r="C1" s="107"/>
      <c r="D1" s="107"/>
      <c r="E1" s="107"/>
      <c r="F1" s="107"/>
      <c r="G1" s="107"/>
      <c r="H1" s="107"/>
      <c r="I1" s="107"/>
      <c r="J1" s="107"/>
    </row>
    <row r="2" spans="1:29" ht="43" customHeight="1">
      <c r="A2" s="577" t="s">
        <v>387</v>
      </c>
      <c r="B2" s="578"/>
      <c r="C2" s="578"/>
      <c r="D2" s="578"/>
      <c r="E2" s="578"/>
      <c r="F2" s="578"/>
      <c r="G2" s="578"/>
      <c r="H2" s="578"/>
      <c r="I2" s="578"/>
      <c r="J2" s="578"/>
    </row>
    <row r="3" spans="1:29">
      <c r="A3" s="107"/>
      <c r="B3" s="107"/>
      <c r="C3" s="107"/>
      <c r="D3" s="107"/>
      <c r="E3" s="107"/>
      <c r="F3" s="107"/>
      <c r="G3" s="107"/>
      <c r="H3" s="107"/>
      <c r="I3" s="107"/>
      <c r="J3" s="107"/>
    </row>
    <row r="4" spans="1:29" ht="13" customHeight="1">
      <c r="A4" s="534" t="s">
        <v>292</v>
      </c>
      <c r="B4" s="108" t="s">
        <v>293</v>
      </c>
      <c r="C4" s="554"/>
      <c r="D4" s="571"/>
      <c r="E4" s="571"/>
      <c r="F4" s="571"/>
      <c r="G4" s="534" t="s">
        <v>2</v>
      </c>
      <c r="H4" s="108" t="s">
        <v>293</v>
      </c>
      <c r="I4" s="554"/>
      <c r="J4" s="571"/>
    </row>
    <row r="5" spans="1:29" ht="25" customHeight="1">
      <c r="A5" s="534"/>
      <c r="B5" s="109" t="s">
        <v>1</v>
      </c>
      <c r="C5" s="576"/>
      <c r="D5" s="576"/>
      <c r="E5" s="576"/>
      <c r="F5" s="576"/>
      <c r="G5" s="534"/>
      <c r="H5" s="109" t="s">
        <v>5</v>
      </c>
      <c r="I5" s="576"/>
      <c r="J5" s="576"/>
      <c r="M5" t="s">
        <v>161</v>
      </c>
      <c r="N5" t="s">
        <v>162</v>
      </c>
      <c r="O5" t="s">
        <v>163</v>
      </c>
      <c r="P5" t="s">
        <v>164</v>
      </c>
      <c r="Q5" t="s">
        <v>165</v>
      </c>
      <c r="R5" t="s">
        <v>166</v>
      </c>
      <c r="S5" t="s">
        <v>167</v>
      </c>
      <c r="T5" t="s">
        <v>168</v>
      </c>
      <c r="U5" t="s">
        <v>169</v>
      </c>
      <c r="V5" t="s">
        <v>170</v>
      </c>
      <c r="W5" t="s">
        <v>171</v>
      </c>
      <c r="X5" t="s">
        <v>172</v>
      </c>
      <c r="Y5" t="s">
        <v>173</v>
      </c>
      <c r="Z5" t="s">
        <v>174</v>
      </c>
      <c r="AA5" t="s">
        <v>175</v>
      </c>
      <c r="AB5" t="s">
        <v>177</v>
      </c>
      <c r="AC5" t="s">
        <v>176</v>
      </c>
    </row>
    <row r="6" spans="1:29" ht="25" customHeight="1">
      <c r="A6" s="534"/>
      <c r="B6" s="105" t="s">
        <v>294</v>
      </c>
      <c r="C6" s="568"/>
      <c r="D6" s="568"/>
      <c r="E6" s="568"/>
      <c r="F6" s="568"/>
      <c r="G6" s="534"/>
      <c r="H6" s="105" t="s">
        <v>43</v>
      </c>
      <c r="I6" s="568"/>
      <c r="J6" s="568"/>
      <c r="M6" t="s">
        <v>178</v>
      </c>
      <c r="N6" t="s">
        <v>179</v>
      </c>
      <c r="O6" t="s">
        <v>182</v>
      </c>
      <c r="P6" t="s">
        <v>206</v>
      </c>
      <c r="Q6" t="s">
        <v>210</v>
      </c>
      <c r="R6" t="s">
        <v>226</v>
      </c>
      <c r="S6" t="s">
        <v>234</v>
      </c>
      <c r="T6" t="s">
        <v>246</v>
      </c>
      <c r="U6" t="s">
        <v>247</v>
      </c>
      <c r="V6" t="s">
        <v>254</v>
      </c>
      <c r="W6" t="s">
        <v>260</v>
      </c>
      <c r="X6" t="s">
        <v>263</v>
      </c>
      <c r="Y6" t="s">
        <v>267</v>
      </c>
      <c r="Z6" t="s">
        <v>269</v>
      </c>
      <c r="AA6" t="s">
        <v>283</v>
      </c>
      <c r="AB6" t="s">
        <v>285</v>
      </c>
      <c r="AC6" t="s">
        <v>291</v>
      </c>
    </row>
    <row r="7" spans="1:29" ht="20" customHeight="1">
      <c r="A7" s="534"/>
      <c r="B7" s="105" t="s">
        <v>295</v>
      </c>
      <c r="C7" s="579"/>
      <c r="D7" s="579"/>
      <c r="E7" s="579"/>
      <c r="F7" s="579"/>
      <c r="G7" s="105" t="s">
        <v>296</v>
      </c>
      <c r="H7" s="568"/>
      <c r="I7" s="568"/>
      <c r="J7" s="568"/>
      <c r="N7" t="s">
        <v>180</v>
      </c>
      <c r="O7" t="s">
        <v>183</v>
      </c>
      <c r="P7" t="s">
        <v>207</v>
      </c>
      <c r="Q7" t="s">
        <v>211</v>
      </c>
      <c r="R7" t="s">
        <v>227</v>
      </c>
      <c r="S7" t="s">
        <v>235</v>
      </c>
      <c r="U7" t="s">
        <v>248</v>
      </c>
      <c r="V7" t="s">
        <v>255</v>
      </c>
      <c r="W7" t="s">
        <v>261</v>
      </c>
      <c r="X7" t="s">
        <v>264</v>
      </c>
      <c r="Y7" t="s">
        <v>268</v>
      </c>
      <c r="Z7" t="s">
        <v>270</v>
      </c>
      <c r="AA7" t="s">
        <v>284</v>
      </c>
      <c r="AB7" t="s">
        <v>286</v>
      </c>
    </row>
    <row r="8" spans="1:29" ht="25" customHeight="1">
      <c r="A8" s="534"/>
      <c r="B8" s="110" t="s">
        <v>297</v>
      </c>
      <c r="C8" s="111" t="s">
        <v>0</v>
      </c>
      <c r="D8" s="171"/>
      <c r="E8" s="580"/>
      <c r="F8" s="569"/>
      <c r="G8" s="569"/>
      <c r="H8" s="569"/>
      <c r="I8" s="569"/>
      <c r="J8" s="569"/>
      <c r="N8" t="s">
        <v>181</v>
      </c>
      <c r="O8" t="s">
        <v>184</v>
      </c>
      <c r="P8" t="s">
        <v>208</v>
      </c>
      <c r="Q8" t="s">
        <v>212</v>
      </c>
      <c r="R8" t="s">
        <v>228</v>
      </c>
      <c r="S8" t="s">
        <v>236</v>
      </c>
      <c r="U8" t="s">
        <v>249</v>
      </c>
      <c r="V8" t="s">
        <v>256</v>
      </c>
      <c r="W8" t="s">
        <v>262</v>
      </c>
      <c r="X8" t="s">
        <v>265</v>
      </c>
      <c r="Z8" t="s">
        <v>271</v>
      </c>
      <c r="AB8" t="s">
        <v>287</v>
      </c>
    </row>
    <row r="9" spans="1:29" ht="25" customHeight="1">
      <c r="A9" s="534"/>
      <c r="B9" s="110" t="s">
        <v>298</v>
      </c>
      <c r="C9" s="111" t="s">
        <v>0</v>
      </c>
      <c r="D9" s="112"/>
      <c r="E9" s="570"/>
      <c r="F9" s="569"/>
      <c r="G9" s="569"/>
      <c r="H9" s="569"/>
      <c r="I9" s="569"/>
      <c r="J9" s="569"/>
      <c r="O9" t="s">
        <v>185</v>
      </c>
      <c r="P9" t="s">
        <v>209</v>
      </c>
      <c r="Q9" t="s">
        <v>213</v>
      </c>
      <c r="R9" t="s">
        <v>229</v>
      </c>
      <c r="S9" t="s">
        <v>237</v>
      </c>
      <c r="U9" t="s">
        <v>250</v>
      </c>
      <c r="V9" t="s">
        <v>257</v>
      </c>
      <c r="X9" t="s">
        <v>266</v>
      </c>
      <c r="Z9" t="s">
        <v>272</v>
      </c>
      <c r="AB9" t="s">
        <v>288</v>
      </c>
    </row>
    <row r="10" spans="1:29" ht="13" customHeight="1">
      <c r="A10" s="534"/>
      <c r="B10" s="534" t="s">
        <v>299</v>
      </c>
      <c r="C10" s="555" t="s">
        <v>293</v>
      </c>
      <c r="D10" s="556"/>
      <c r="E10" s="554"/>
      <c r="F10" s="571"/>
      <c r="G10" s="557" t="s">
        <v>300</v>
      </c>
      <c r="H10" s="558"/>
      <c r="I10" s="572"/>
      <c r="J10" s="573"/>
      <c r="O10" t="s">
        <v>186</v>
      </c>
      <c r="Q10" t="s">
        <v>214</v>
      </c>
      <c r="R10" t="s">
        <v>230</v>
      </c>
      <c r="S10" t="s">
        <v>238</v>
      </c>
      <c r="U10" t="s">
        <v>251</v>
      </c>
      <c r="V10" t="s">
        <v>258</v>
      </c>
      <c r="Z10" t="s">
        <v>273</v>
      </c>
      <c r="AB10" t="s">
        <v>289</v>
      </c>
    </row>
    <row r="11" spans="1:29" ht="25" customHeight="1">
      <c r="A11" s="534"/>
      <c r="B11" s="534"/>
      <c r="C11" s="565" t="s">
        <v>5</v>
      </c>
      <c r="D11" s="565"/>
      <c r="E11" s="576"/>
      <c r="F11" s="576"/>
      <c r="G11" s="559"/>
      <c r="H11" s="560"/>
      <c r="I11" s="574"/>
      <c r="J11" s="575"/>
      <c r="O11" t="s">
        <v>187</v>
      </c>
      <c r="Q11" t="s">
        <v>215</v>
      </c>
      <c r="R11" t="s">
        <v>231</v>
      </c>
      <c r="S11" t="s">
        <v>239</v>
      </c>
      <c r="U11" t="s">
        <v>252</v>
      </c>
      <c r="V11" t="s">
        <v>259</v>
      </c>
      <c r="Z11" t="s">
        <v>274</v>
      </c>
      <c r="AB11" t="s">
        <v>290</v>
      </c>
    </row>
    <row r="12" spans="1:29" ht="13" customHeight="1">
      <c r="A12" s="534"/>
      <c r="B12" s="534"/>
      <c r="C12" s="534" t="s">
        <v>301</v>
      </c>
      <c r="D12" s="534"/>
      <c r="E12" s="541"/>
      <c r="F12" s="542"/>
      <c r="G12" s="542"/>
      <c r="H12" s="542"/>
      <c r="I12" s="542"/>
      <c r="J12" s="543"/>
      <c r="O12" t="s">
        <v>188</v>
      </c>
      <c r="Q12" t="s">
        <v>216</v>
      </c>
      <c r="R12" t="s">
        <v>232</v>
      </c>
      <c r="S12" t="s">
        <v>240</v>
      </c>
      <c r="U12" t="s">
        <v>253</v>
      </c>
      <c r="Z12" t="s">
        <v>275</v>
      </c>
    </row>
    <row r="13" spans="1:29" ht="25" customHeight="1">
      <c r="A13" s="534"/>
      <c r="B13" s="105" t="s">
        <v>3</v>
      </c>
      <c r="C13" s="566"/>
      <c r="D13" s="566"/>
      <c r="E13" s="566"/>
      <c r="F13" s="105" t="s">
        <v>396</v>
      </c>
      <c r="G13" s="534" t="s">
        <v>130</v>
      </c>
      <c r="H13" s="534"/>
      <c r="I13" s="172"/>
      <c r="J13" s="105" t="s">
        <v>131</v>
      </c>
      <c r="O13" t="s">
        <v>189</v>
      </c>
      <c r="Q13" t="s">
        <v>217</v>
      </c>
      <c r="R13" t="s">
        <v>233</v>
      </c>
      <c r="S13" t="s">
        <v>241</v>
      </c>
      <c r="Z13" t="s">
        <v>276</v>
      </c>
    </row>
    <row r="14" spans="1:29" ht="25" customHeight="1">
      <c r="A14" s="534"/>
      <c r="B14" s="105" t="s">
        <v>129</v>
      </c>
      <c r="C14" s="567"/>
      <c r="D14" s="568"/>
      <c r="E14" s="568"/>
      <c r="F14" s="568"/>
      <c r="G14" s="105" t="s">
        <v>303</v>
      </c>
      <c r="H14" s="567"/>
      <c r="I14" s="568"/>
      <c r="J14" s="568"/>
      <c r="O14" t="s">
        <v>190</v>
      </c>
      <c r="Q14" t="s">
        <v>218</v>
      </c>
      <c r="S14" t="s">
        <v>242</v>
      </c>
      <c r="Z14" t="s">
        <v>277</v>
      </c>
    </row>
    <row r="15" spans="1:29" ht="25" customHeight="1">
      <c r="A15" s="534"/>
      <c r="B15" s="105" t="s">
        <v>304</v>
      </c>
      <c r="C15" s="569"/>
      <c r="D15" s="569"/>
      <c r="E15" s="569"/>
      <c r="F15" s="569"/>
      <c r="G15" s="569"/>
      <c r="H15" s="569"/>
      <c r="I15" s="569"/>
      <c r="J15" s="569"/>
      <c r="O15" t="s">
        <v>191</v>
      </c>
      <c r="Q15" t="s">
        <v>219</v>
      </c>
      <c r="S15" t="s">
        <v>243</v>
      </c>
      <c r="Z15" t="s">
        <v>278</v>
      </c>
    </row>
    <row r="16" spans="1:29" ht="30" customHeight="1">
      <c r="A16" s="534"/>
      <c r="B16" s="549" t="s">
        <v>305</v>
      </c>
      <c r="C16" s="550"/>
      <c r="D16" s="550"/>
      <c r="E16" s="551"/>
      <c r="F16" s="492"/>
      <c r="G16" s="493"/>
      <c r="H16" s="493"/>
      <c r="I16" s="493"/>
      <c r="J16" s="494"/>
      <c r="O16" t="s">
        <v>192</v>
      </c>
      <c r="Q16" t="s">
        <v>220</v>
      </c>
      <c r="S16" t="s">
        <v>244</v>
      </c>
      <c r="Z16" t="s">
        <v>279</v>
      </c>
    </row>
    <row r="17" spans="1:26" ht="13" customHeight="1">
      <c r="A17" s="534" t="s">
        <v>306</v>
      </c>
      <c r="B17" s="108" t="s">
        <v>293</v>
      </c>
      <c r="C17" s="554"/>
      <c r="D17" s="554"/>
      <c r="E17" s="554"/>
      <c r="F17" s="554"/>
      <c r="G17" s="534" t="s">
        <v>2</v>
      </c>
      <c r="H17" s="108" t="s">
        <v>293</v>
      </c>
      <c r="I17" s="554"/>
      <c r="J17" s="554"/>
      <c r="O17" t="s">
        <v>193</v>
      </c>
      <c r="Q17" t="s">
        <v>221</v>
      </c>
      <c r="S17" t="s">
        <v>245</v>
      </c>
      <c r="Z17" t="s">
        <v>280</v>
      </c>
    </row>
    <row r="18" spans="1:26" ht="25" customHeight="1">
      <c r="A18" s="534"/>
      <c r="B18" s="109" t="s">
        <v>1</v>
      </c>
      <c r="C18" s="547"/>
      <c r="D18" s="547"/>
      <c r="E18" s="547"/>
      <c r="F18" s="547"/>
      <c r="G18" s="534"/>
      <c r="H18" s="109" t="s">
        <v>5</v>
      </c>
      <c r="I18" s="547"/>
      <c r="J18" s="547"/>
      <c r="O18" t="s">
        <v>194</v>
      </c>
      <c r="Q18" t="s">
        <v>222</v>
      </c>
      <c r="Z18" t="s">
        <v>281</v>
      </c>
    </row>
    <row r="19" spans="1:26" ht="25" customHeight="1">
      <c r="A19" s="534"/>
      <c r="B19" s="105" t="s">
        <v>294</v>
      </c>
      <c r="C19" s="545"/>
      <c r="D19" s="545"/>
      <c r="E19" s="545"/>
      <c r="F19" s="545"/>
      <c r="G19" s="534"/>
      <c r="H19" s="105" t="s">
        <v>43</v>
      </c>
      <c r="I19" s="545"/>
      <c r="J19" s="545"/>
      <c r="O19" t="s">
        <v>195</v>
      </c>
      <c r="Q19" t="s">
        <v>223</v>
      </c>
      <c r="Z19" t="s">
        <v>282</v>
      </c>
    </row>
    <row r="20" spans="1:26" ht="20" customHeight="1">
      <c r="A20" s="534"/>
      <c r="B20" s="105" t="s">
        <v>295</v>
      </c>
      <c r="C20" s="548"/>
      <c r="D20" s="548"/>
      <c r="E20" s="548"/>
      <c r="F20" s="548"/>
      <c r="G20" s="105" t="s">
        <v>296</v>
      </c>
      <c r="H20" s="545"/>
      <c r="I20" s="545"/>
      <c r="J20" s="545"/>
      <c r="O20" t="s">
        <v>196</v>
      </c>
      <c r="Q20" t="s">
        <v>224</v>
      </c>
    </row>
    <row r="21" spans="1:26" ht="25" customHeight="1">
      <c r="A21" s="534"/>
      <c r="B21" s="110" t="s">
        <v>297</v>
      </c>
      <c r="C21" s="111" t="s">
        <v>0</v>
      </c>
      <c r="D21" s="112"/>
      <c r="E21" s="546"/>
      <c r="F21" s="540"/>
      <c r="G21" s="540"/>
      <c r="H21" s="540"/>
      <c r="I21" s="540"/>
      <c r="J21" s="540"/>
      <c r="O21" t="s">
        <v>197</v>
      </c>
      <c r="Q21" t="s">
        <v>225</v>
      </c>
    </row>
    <row r="22" spans="1:26" ht="25" customHeight="1">
      <c r="A22" s="534"/>
      <c r="B22" s="110" t="s">
        <v>298</v>
      </c>
      <c r="C22" s="111" t="s">
        <v>0</v>
      </c>
      <c r="D22" s="112"/>
      <c r="E22" s="546"/>
      <c r="F22" s="540"/>
      <c r="G22" s="540"/>
      <c r="H22" s="540"/>
      <c r="I22" s="540"/>
      <c r="J22" s="540"/>
      <c r="O22" t="s">
        <v>198</v>
      </c>
    </row>
    <row r="23" spans="1:26" ht="13" customHeight="1">
      <c r="A23" s="534"/>
      <c r="B23" s="534" t="s">
        <v>299</v>
      </c>
      <c r="C23" s="555" t="s">
        <v>293</v>
      </c>
      <c r="D23" s="556"/>
      <c r="E23" s="554"/>
      <c r="F23" s="554"/>
      <c r="G23" s="557" t="s">
        <v>300</v>
      </c>
      <c r="H23" s="558"/>
      <c r="I23" s="561"/>
      <c r="J23" s="562"/>
      <c r="O23" t="s">
        <v>199</v>
      </c>
    </row>
    <row r="24" spans="1:26" ht="25" customHeight="1">
      <c r="A24" s="534"/>
      <c r="B24" s="534"/>
      <c r="C24" s="565" t="s">
        <v>5</v>
      </c>
      <c r="D24" s="565"/>
      <c r="E24" s="547"/>
      <c r="F24" s="547"/>
      <c r="G24" s="559"/>
      <c r="H24" s="560"/>
      <c r="I24" s="563"/>
      <c r="J24" s="564"/>
      <c r="O24" t="s">
        <v>200</v>
      </c>
    </row>
    <row r="25" spans="1:26" ht="13" customHeight="1">
      <c r="A25" s="534"/>
      <c r="B25" s="534"/>
      <c r="C25" s="534" t="s">
        <v>301</v>
      </c>
      <c r="D25" s="534"/>
      <c r="E25" s="541"/>
      <c r="F25" s="542"/>
      <c r="G25" s="542"/>
      <c r="H25" s="542"/>
      <c r="I25" s="542"/>
      <c r="J25" s="543"/>
      <c r="O25" t="s">
        <v>201</v>
      </c>
    </row>
    <row r="26" spans="1:26" ht="25" customHeight="1">
      <c r="A26" s="534"/>
      <c r="B26" s="105" t="s">
        <v>3</v>
      </c>
      <c r="C26" s="544"/>
      <c r="D26" s="544"/>
      <c r="E26" s="544"/>
      <c r="F26" s="105" t="s">
        <v>396</v>
      </c>
      <c r="G26" s="534" t="s">
        <v>130</v>
      </c>
      <c r="H26" s="534"/>
      <c r="I26" s="113"/>
      <c r="J26" s="105" t="s">
        <v>131</v>
      </c>
      <c r="O26" t="s">
        <v>202</v>
      </c>
    </row>
    <row r="27" spans="1:26" ht="25" customHeight="1">
      <c r="A27" s="534"/>
      <c r="B27" s="105" t="s">
        <v>129</v>
      </c>
      <c r="C27" s="545"/>
      <c r="D27" s="545"/>
      <c r="E27" s="545"/>
      <c r="F27" s="545"/>
      <c r="G27" s="105" t="s">
        <v>303</v>
      </c>
      <c r="H27" s="545"/>
      <c r="I27" s="545"/>
      <c r="J27" s="545"/>
      <c r="O27" t="s">
        <v>203</v>
      </c>
    </row>
    <row r="28" spans="1:26" ht="25" customHeight="1">
      <c r="A28" s="534"/>
      <c r="B28" s="105" t="s">
        <v>304</v>
      </c>
      <c r="C28" s="540"/>
      <c r="D28" s="540"/>
      <c r="E28" s="540"/>
      <c r="F28" s="540"/>
      <c r="G28" s="540"/>
      <c r="H28" s="540"/>
      <c r="I28" s="540"/>
      <c r="J28" s="540"/>
      <c r="O28" t="s">
        <v>204</v>
      </c>
    </row>
    <row r="29" spans="1:26" ht="30" customHeight="1">
      <c r="A29" s="534"/>
      <c r="B29" s="549" t="s">
        <v>305</v>
      </c>
      <c r="C29" s="550"/>
      <c r="D29" s="550"/>
      <c r="E29" s="551"/>
      <c r="F29" s="552"/>
      <c r="G29" s="553"/>
      <c r="H29" s="553"/>
      <c r="I29" s="553"/>
      <c r="J29" s="546"/>
      <c r="O29" t="s">
        <v>205</v>
      </c>
    </row>
    <row r="30" spans="1:26" ht="13" customHeight="1">
      <c r="A30" s="534" t="s">
        <v>307</v>
      </c>
      <c r="B30" s="108" t="s">
        <v>293</v>
      </c>
      <c r="C30" s="554"/>
      <c r="D30" s="554"/>
      <c r="E30" s="554"/>
      <c r="F30" s="554"/>
      <c r="G30" s="534" t="s">
        <v>2</v>
      </c>
      <c r="H30" s="108" t="s">
        <v>293</v>
      </c>
      <c r="I30" s="554"/>
      <c r="J30" s="554"/>
    </row>
    <row r="31" spans="1:26" ht="25" customHeight="1">
      <c r="A31" s="534"/>
      <c r="B31" s="109" t="s">
        <v>1</v>
      </c>
      <c r="C31" s="547"/>
      <c r="D31" s="547"/>
      <c r="E31" s="547"/>
      <c r="F31" s="547"/>
      <c r="G31" s="534"/>
      <c r="H31" s="109" t="s">
        <v>5</v>
      </c>
      <c r="I31" s="547"/>
      <c r="J31" s="547"/>
    </row>
    <row r="32" spans="1:26" ht="25" customHeight="1">
      <c r="A32" s="534"/>
      <c r="B32" s="105" t="s">
        <v>294</v>
      </c>
      <c r="C32" s="545"/>
      <c r="D32" s="545"/>
      <c r="E32" s="545"/>
      <c r="F32" s="545"/>
      <c r="G32" s="534"/>
      <c r="H32" s="105" t="s">
        <v>43</v>
      </c>
      <c r="I32" s="545"/>
      <c r="J32" s="545"/>
    </row>
    <row r="33" spans="1:10" ht="20" customHeight="1">
      <c r="A33" s="534"/>
      <c r="B33" s="105" t="s">
        <v>295</v>
      </c>
      <c r="C33" s="548"/>
      <c r="D33" s="548"/>
      <c r="E33" s="548"/>
      <c r="F33" s="548"/>
      <c r="G33" s="105" t="s">
        <v>296</v>
      </c>
      <c r="H33" s="545"/>
      <c r="I33" s="545"/>
      <c r="J33" s="545"/>
    </row>
    <row r="34" spans="1:10" ht="25" customHeight="1">
      <c r="A34" s="534"/>
      <c r="B34" s="110" t="s">
        <v>297</v>
      </c>
      <c r="C34" s="111" t="s">
        <v>0</v>
      </c>
      <c r="D34" s="112"/>
      <c r="E34" s="546"/>
      <c r="F34" s="540"/>
      <c r="G34" s="540"/>
      <c r="H34" s="540"/>
      <c r="I34" s="540"/>
      <c r="J34" s="540"/>
    </row>
    <row r="35" spans="1:10" ht="25" customHeight="1">
      <c r="A35" s="534"/>
      <c r="B35" s="110" t="s">
        <v>298</v>
      </c>
      <c r="C35" s="111" t="s">
        <v>0</v>
      </c>
      <c r="D35" s="112"/>
      <c r="E35" s="546"/>
      <c r="F35" s="540"/>
      <c r="G35" s="540"/>
      <c r="H35" s="540"/>
      <c r="I35" s="540"/>
      <c r="J35" s="540"/>
    </row>
    <row r="36" spans="1:10" ht="13" customHeight="1">
      <c r="A36" s="534"/>
      <c r="B36" s="534" t="s">
        <v>299</v>
      </c>
      <c r="C36" s="555" t="s">
        <v>293</v>
      </c>
      <c r="D36" s="556"/>
      <c r="E36" s="554"/>
      <c r="F36" s="554"/>
      <c r="G36" s="557" t="s">
        <v>300</v>
      </c>
      <c r="H36" s="558"/>
      <c r="I36" s="561"/>
      <c r="J36" s="562"/>
    </row>
    <row r="37" spans="1:10" ht="25" customHeight="1">
      <c r="A37" s="534"/>
      <c r="B37" s="534"/>
      <c r="C37" s="565" t="s">
        <v>5</v>
      </c>
      <c r="D37" s="565"/>
      <c r="E37" s="547"/>
      <c r="F37" s="547"/>
      <c r="G37" s="559"/>
      <c r="H37" s="560"/>
      <c r="I37" s="563"/>
      <c r="J37" s="564"/>
    </row>
    <row r="38" spans="1:10" ht="13" customHeight="1">
      <c r="A38" s="534"/>
      <c r="B38" s="534"/>
      <c r="C38" s="534" t="s">
        <v>301</v>
      </c>
      <c r="D38" s="534"/>
      <c r="E38" s="541"/>
      <c r="F38" s="542"/>
      <c r="G38" s="542"/>
      <c r="H38" s="542"/>
      <c r="I38" s="542"/>
      <c r="J38" s="543"/>
    </row>
    <row r="39" spans="1:10" ht="25" customHeight="1">
      <c r="A39" s="534"/>
      <c r="B39" s="105" t="s">
        <v>3</v>
      </c>
      <c r="C39" s="544"/>
      <c r="D39" s="544"/>
      <c r="E39" s="544"/>
      <c r="F39" s="105" t="s">
        <v>396</v>
      </c>
      <c r="G39" s="534" t="s">
        <v>130</v>
      </c>
      <c r="H39" s="534"/>
      <c r="I39" s="113"/>
      <c r="J39" s="105" t="s">
        <v>131</v>
      </c>
    </row>
    <row r="40" spans="1:10" ht="25" customHeight="1">
      <c r="A40" s="534"/>
      <c r="B40" s="105" t="s">
        <v>129</v>
      </c>
      <c r="C40" s="545"/>
      <c r="D40" s="545"/>
      <c r="E40" s="545"/>
      <c r="F40" s="545"/>
      <c r="G40" s="105" t="s">
        <v>303</v>
      </c>
      <c r="H40" s="545"/>
      <c r="I40" s="545"/>
      <c r="J40" s="545"/>
    </row>
    <row r="41" spans="1:10" ht="25" customHeight="1">
      <c r="A41" s="534"/>
      <c r="B41" s="105" t="s">
        <v>304</v>
      </c>
      <c r="C41" s="540"/>
      <c r="D41" s="540"/>
      <c r="E41" s="540"/>
      <c r="F41" s="540"/>
      <c r="G41" s="540"/>
      <c r="H41" s="540"/>
      <c r="I41" s="540"/>
      <c r="J41" s="540"/>
    </row>
    <row r="42" spans="1:10" ht="30" customHeight="1">
      <c r="A42" s="534"/>
      <c r="B42" s="549" t="s">
        <v>305</v>
      </c>
      <c r="C42" s="550"/>
      <c r="D42" s="550"/>
      <c r="E42" s="551"/>
      <c r="F42" s="552"/>
      <c r="G42" s="553"/>
      <c r="H42" s="553"/>
      <c r="I42" s="553"/>
      <c r="J42" s="546"/>
    </row>
  </sheetData>
  <sheetProtection algorithmName="SHA-512" hashValue="XA7clhkNpWTx5vqWTjEh9+t4QnU/66+2OrZzEp1MY2USA/14Aqs/OorrIdYc0PZyWQX6Sdd7yH4aZMYTvtprnw==" saltValue="P1oCEtD6bVhaZV8TUqDlJQ==" spinCount="100000" sheet="1" selectLockedCells="1"/>
  <mergeCells count="85">
    <mergeCell ref="B42:E42"/>
    <mergeCell ref="F42:J42"/>
    <mergeCell ref="A2:J2"/>
    <mergeCell ref="A4:A16"/>
    <mergeCell ref="C4:F4"/>
    <mergeCell ref="G4:G6"/>
    <mergeCell ref="I4:J4"/>
    <mergeCell ref="C5:F5"/>
    <mergeCell ref="I5:J5"/>
    <mergeCell ref="C6:F6"/>
    <mergeCell ref="I6:J6"/>
    <mergeCell ref="C7:F7"/>
    <mergeCell ref="B16:E16"/>
    <mergeCell ref="F16:J16"/>
    <mergeCell ref="H7:J7"/>
    <mergeCell ref="E8:J8"/>
    <mergeCell ref="E9:J9"/>
    <mergeCell ref="B10:B12"/>
    <mergeCell ref="C10:D10"/>
    <mergeCell ref="E10:F10"/>
    <mergeCell ref="G10:H11"/>
    <mergeCell ref="I10:J11"/>
    <mergeCell ref="C11:D11"/>
    <mergeCell ref="E11:F11"/>
    <mergeCell ref="C12:D12"/>
    <mergeCell ref="E12:J12"/>
    <mergeCell ref="C13:E13"/>
    <mergeCell ref="G13:H13"/>
    <mergeCell ref="C14:F14"/>
    <mergeCell ref="H14:J14"/>
    <mergeCell ref="C15:J15"/>
    <mergeCell ref="A17:A29"/>
    <mergeCell ref="C17:F17"/>
    <mergeCell ref="G17:G19"/>
    <mergeCell ref="I17:J17"/>
    <mergeCell ref="C18:F18"/>
    <mergeCell ref="I18:J18"/>
    <mergeCell ref="C19:F19"/>
    <mergeCell ref="B23:B25"/>
    <mergeCell ref="C23:D23"/>
    <mergeCell ref="E23:F23"/>
    <mergeCell ref="G23:H24"/>
    <mergeCell ref="I23:J24"/>
    <mergeCell ref="I19:J19"/>
    <mergeCell ref="C20:F20"/>
    <mergeCell ref="H20:J20"/>
    <mergeCell ref="E21:J21"/>
    <mergeCell ref="E22:J22"/>
    <mergeCell ref="C24:D24"/>
    <mergeCell ref="E24:F24"/>
    <mergeCell ref="C25:D25"/>
    <mergeCell ref="E25:J25"/>
    <mergeCell ref="C26:E26"/>
    <mergeCell ref="G26:H26"/>
    <mergeCell ref="A30:A42"/>
    <mergeCell ref="C30:F30"/>
    <mergeCell ref="G30:G32"/>
    <mergeCell ref="E35:J35"/>
    <mergeCell ref="B36:B38"/>
    <mergeCell ref="C36:D36"/>
    <mergeCell ref="E36:F36"/>
    <mergeCell ref="G36:H37"/>
    <mergeCell ref="I36:J37"/>
    <mergeCell ref="C37:D37"/>
    <mergeCell ref="E37:F37"/>
    <mergeCell ref="C38:D38"/>
    <mergeCell ref="I30:J30"/>
    <mergeCell ref="C31:F31"/>
    <mergeCell ref="E34:J34"/>
    <mergeCell ref="C27:F27"/>
    <mergeCell ref="H27:J27"/>
    <mergeCell ref="C28:J28"/>
    <mergeCell ref="I31:J31"/>
    <mergeCell ref="C32:F32"/>
    <mergeCell ref="I32:J32"/>
    <mergeCell ref="C33:F33"/>
    <mergeCell ref="H33:J33"/>
    <mergeCell ref="B29:E29"/>
    <mergeCell ref="F29:J29"/>
    <mergeCell ref="C41:J41"/>
    <mergeCell ref="E38:J38"/>
    <mergeCell ref="C39:E39"/>
    <mergeCell ref="G39:H39"/>
    <mergeCell ref="C40:F40"/>
    <mergeCell ref="H40:J40"/>
  </mergeCells>
  <phoneticPr fontId="2"/>
  <dataValidations count="6">
    <dataValidation allowBlank="1" showInputMessage="1" showErrorMessage="1" prompt="本店所在地と同一の場合は「同上」と記載でも構いません" sqref="D9:J9 D22:J22 D35:J35" xr:uid="{00000000-0002-0000-0100-000000000000}"/>
    <dataValidation type="list" allowBlank="1" showInputMessage="1" showErrorMessage="1" prompt="プルダウンから選択してください" sqref="C6:F6 C19:F19 C32:F32" xr:uid="{00000000-0002-0000-0100-000001000000}">
      <formula1>"中小企業者,中小企業団体,個人事業主"</formula1>
    </dataValidation>
    <dataValidation type="list" allowBlank="1" showInputMessage="1" showErrorMessage="1" prompt="分類より先にプルダウンで選択してください" sqref="C14:F14 C27:F27 C40:F40" xr:uid="{00000000-0002-0000-0100-000002000000}">
      <formula1>大分類</formula1>
    </dataValidation>
    <dataValidation type="list" allowBlank="1" showInputMessage="1" showErrorMessage="1" sqref="H40:J40" xr:uid="{00000000-0002-0000-0100-000003000000}">
      <formula1>INDIRECT($C$40)</formula1>
    </dataValidation>
    <dataValidation type="list" allowBlank="1" showInputMessage="1" showErrorMessage="1" sqref="H27:J27" xr:uid="{00000000-0002-0000-0100-000004000000}">
      <formula1>INDIRECT($C$27)</formula1>
    </dataValidation>
    <dataValidation type="list" allowBlank="1" showInputMessage="1" showErrorMessage="1" sqref="H14:J14" xr:uid="{00000000-0002-0000-0100-000005000000}">
      <formula1>INDIRECT($C$14)</formula1>
    </dataValidation>
  </dataValidation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7"/>
  <sheetViews>
    <sheetView showGridLines="0" view="pageBreakPreview" zoomScale="120" zoomScaleNormal="100" zoomScaleSheetLayoutView="120" workbookViewId="0">
      <selection activeCell="A3" sqref="A3:AE3"/>
    </sheetView>
  </sheetViews>
  <sheetFormatPr defaultRowHeight="13"/>
  <cols>
    <col min="1" max="16" width="4.54296875" customWidth="1"/>
    <col min="17" max="17" width="4.81640625" customWidth="1"/>
    <col min="18" max="31" width="4.54296875" customWidth="1"/>
  </cols>
  <sheetData>
    <row r="1" spans="1:31" ht="14">
      <c r="A1" s="173" t="s">
        <v>395</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5"/>
    </row>
    <row r="2" spans="1:31">
      <c r="A2" s="176" t="s">
        <v>308</v>
      </c>
      <c r="B2" s="114"/>
      <c r="C2" s="115"/>
      <c r="D2" s="115"/>
      <c r="E2" s="115"/>
      <c r="F2" s="116"/>
      <c r="G2" s="115"/>
      <c r="H2" s="115"/>
      <c r="I2" s="116"/>
      <c r="J2" s="115"/>
      <c r="K2" s="115"/>
      <c r="L2" s="116"/>
      <c r="M2" s="117"/>
      <c r="N2" s="117"/>
      <c r="O2" s="117"/>
      <c r="P2" s="117"/>
      <c r="Q2" s="117"/>
      <c r="R2" s="118"/>
      <c r="S2" s="118"/>
      <c r="T2" s="118"/>
      <c r="U2" s="118"/>
      <c r="V2" s="118"/>
      <c r="W2" s="118"/>
      <c r="X2" s="118"/>
      <c r="Y2" s="118"/>
      <c r="Z2" s="118"/>
      <c r="AA2" s="118"/>
      <c r="AB2" s="118"/>
      <c r="AC2" s="118"/>
      <c r="AD2" s="118"/>
      <c r="AE2" s="177"/>
    </row>
    <row r="3" spans="1:31" s="98" customFormat="1" ht="409.5" customHeight="1">
      <c r="A3" s="581"/>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3"/>
    </row>
    <row r="4" spans="1:31">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row>
    <row r="5" spans="1:31">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row>
    <row r="6" spans="1:31">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row>
    <row r="7" spans="1:31">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row>
  </sheetData>
  <sheetProtection formatCells="0" formatColumns="0" formatRows="0" insertColumns="0" insertRows="0" deleteColumns="0" deleteRows="0" selectLockedCells="1"/>
  <mergeCells count="1">
    <mergeCell ref="A3:AE3"/>
  </mergeCells>
  <phoneticPr fontId="2"/>
  <pageMargins left="0.70866141732283472" right="0.70866141732283472" top="0.74803149606299213" bottom="0.74803149606299213" header="0.31496062992125984" footer="0.31496062992125984"/>
  <pageSetup paperSize="9" scale="94" fitToHeight="0"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6"/>
  <sheetViews>
    <sheetView showGridLines="0" view="pageBreakPreview" zoomScaleNormal="100" zoomScaleSheetLayoutView="100" workbookViewId="0">
      <pane xSplit="1" ySplit="8" topLeftCell="B27" activePane="bottomRight" state="frozen"/>
      <selection pane="topRight" activeCell="B1" sqref="B1"/>
      <selection pane="bottomLeft" activeCell="A6" sqref="A6"/>
      <selection pane="bottomRight" activeCell="E6" sqref="E6:G6"/>
    </sheetView>
  </sheetViews>
  <sheetFormatPr defaultColWidth="8.81640625" defaultRowHeight="13"/>
  <cols>
    <col min="1" max="1" width="5.81640625" style="99" customWidth="1"/>
    <col min="2" max="2" width="20.81640625" style="100" customWidth="1"/>
    <col min="3" max="3" width="29.6328125" style="100" customWidth="1"/>
    <col min="4" max="4" width="18.1796875" style="100" customWidth="1"/>
    <col min="5" max="5" width="14.08984375" style="98" customWidth="1"/>
    <col min="6" max="6" width="11.36328125" style="98" customWidth="1"/>
    <col min="7" max="16384" width="8.81640625" style="98"/>
  </cols>
  <sheetData>
    <row r="1" spans="1:7" ht="14" customHeight="1">
      <c r="A1" s="305" t="s">
        <v>381</v>
      </c>
      <c r="B1" s="306"/>
      <c r="C1" s="306"/>
      <c r="D1" s="306"/>
      <c r="E1" s="107"/>
      <c r="F1" s="107"/>
      <c r="G1" s="107"/>
    </row>
    <row r="2" spans="1:7" ht="18" customHeight="1">
      <c r="A2" s="143" t="s">
        <v>158</v>
      </c>
      <c r="B2" s="307"/>
      <c r="C2" s="307"/>
      <c r="D2" s="307"/>
      <c r="E2" s="307"/>
      <c r="F2" s="307"/>
      <c r="G2" s="307"/>
    </row>
    <row r="3" spans="1:7" ht="18" customHeight="1">
      <c r="A3" s="143" t="s">
        <v>159</v>
      </c>
      <c r="B3" s="307"/>
      <c r="C3" s="307"/>
      <c r="D3" s="307"/>
      <c r="E3" s="307"/>
      <c r="F3" s="307"/>
      <c r="G3" s="307"/>
    </row>
    <row r="4" spans="1:7" s="168" customFormat="1" ht="18" customHeight="1">
      <c r="A4" s="163" t="s">
        <v>389</v>
      </c>
      <c r="B4" s="308"/>
      <c r="C4" s="308"/>
      <c r="D4" s="308"/>
      <c r="E4" s="309"/>
      <c r="F4" s="308"/>
      <c r="G4" s="308"/>
    </row>
    <row r="5" spans="1:7" s="168" customFormat="1" ht="18" customHeight="1">
      <c r="A5" s="163" t="s">
        <v>160</v>
      </c>
      <c r="B5" s="308"/>
      <c r="C5" s="308"/>
      <c r="D5" s="308"/>
      <c r="E5" s="308"/>
      <c r="F5" s="308"/>
      <c r="G5" s="308"/>
    </row>
    <row r="6" spans="1:7" s="168" customFormat="1" ht="18" customHeight="1">
      <c r="A6" s="163"/>
      <c r="B6" s="308"/>
      <c r="C6" s="308"/>
      <c r="D6" s="304" t="s">
        <v>388</v>
      </c>
      <c r="E6" s="568"/>
      <c r="F6" s="568"/>
      <c r="G6" s="568"/>
    </row>
    <row r="7" spans="1:7" s="168" customFormat="1" ht="9.5" customHeight="1">
      <c r="A7" s="163"/>
      <c r="B7" s="308"/>
      <c r="C7" s="308"/>
      <c r="D7" s="310"/>
      <c r="E7" s="311"/>
      <c r="F7" s="311"/>
      <c r="G7" s="311"/>
    </row>
    <row r="8" spans="1:7" ht="27" customHeight="1">
      <c r="A8" s="312" t="s">
        <v>119</v>
      </c>
      <c r="B8" s="313" t="s">
        <v>120</v>
      </c>
      <c r="C8" s="312" t="s">
        <v>42</v>
      </c>
      <c r="D8" s="312" t="s">
        <v>43</v>
      </c>
      <c r="E8" s="312" t="s">
        <v>121</v>
      </c>
      <c r="F8" s="314" t="s">
        <v>122</v>
      </c>
      <c r="G8" s="315" t="s">
        <v>123</v>
      </c>
    </row>
    <row r="9" spans="1:7" ht="27" customHeight="1">
      <c r="A9" s="96">
        <f>ROW()-ROW(株主名簿[[#Headers],[No.]])</f>
        <v>1</v>
      </c>
      <c r="B9" s="94"/>
      <c r="C9" s="178"/>
      <c r="D9" s="178"/>
      <c r="E9" s="179"/>
      <c r="F9" s="97" t="str">
        <f>IFERROR((株主名簿[[#This Row],[持ち株数]]/株主名簿[[#Totals],[持ち株数]]),"")</f>
        <v/>
      </c>
      <c r="G9" s="182"/>
    </row>
    <row r="10" spans="1:7" ht="27" customHeight="1">
      <c r="A10" s="96">
        <f>ROW()-ROW(株主名簿[[#Headers],[No.]])</f>
        <v>2</v>
      </c>
      <c r="B10" s="94"/>
      <c r="C10" s="178"/>
      <c r="D10" s="178"/>
      <c r="E10" s="179"/>
      <c r="F10" s="97" t="str">
        <f>IFERROR((株主名簿[[#This Row],[持ち株数]]/株主名簿[[#Totals],[持ち株数]]),"")</f>
        <v/>
      </c>
      <c r="G10" s="182"/>
    </row>
    <row r="11" spans="1:7" ht="27" customHeight="1">
      <c r="A11" s="96">
        <f>ROW()-ROW(株主名簿[[#Headers],[No.]])</f>
        <v>3</v>
      </c>
      <c r="B11" s="94"/>
      <c r="C11" s="178"/>
      <c r="D11" s="178"/>
      <c r="E11" s="179"/>
      <c r="F11" s="97" t="str">
        <f>IFERROR((株主名簿[[#This Row],[持ち株数]]/株主名簿[[#Totals],[持ち株数]]),"")</f>
        <v/>
      </c>
      <c r="G11" s="182"/>
    </row>
    <row r="12" spans="1:7" ht="27" customHeight="1">
      <c r="A12" s="96">
        <f>ROW()-ROW(株主名簿[[#Headers],[No.]])</f>
        <v>4</v>
      </c>
      <c r="B12" s="94"/>
      <c r="C12" s="178"/>
      <c r="D12" s="178"/>
      <c r="E12" s="179"/>
      <c r="F12" s="97" t="str">
        <f>IFERROR((株主名簿[[#This Row],[持ち株数]]/株主名簿[[#Totals],[持ち株数]]),"")</f>
        <v/>
      </c>
      <c r="G12" s="182"/>
    </row>
    <row r="13" spans="1:7" ht="27" customHeight="1">
      <c r="A13" s="96">
        <f>ROW()-ROW(株主名簿[[#Headers],[No.]])</f>
        <v>5</v>
      </c>
      <c r="B13" s="94"/>
      <c r="C13" s="178"/>
      <c r="D13" s="178"/>
      <c r="E13" s="179"/>
      <c r="F13" s="97" t="str">
        <f>IFERROR((株主名簿[[#This Row],[持ち株数]]/株主名簿[[#Totals],[持ち株数]]),"")</f>
        <v/>
      </c>
      <c r="G13" s="183"/>
    </row>
    <row r="14" spans="1:7" ht="27" customHeight="1">
      <c r="A14" s="96">
        <f>ROW()-ROW(株主名簿[[#Headers],[No.]])</f>
        <v>6</v>
      </c>
      <c r="B14" s="180"/>
      <c r="C14" s="178"/>
      <c r="D14" s="178"/>
      <c r="E14" s="179"/>
      <c r="F14" s="97" t="str">
        <f>IFERROR((株主名簿[[#This Row],[持ち株数]]/株主名簿[[#Totals],[持ち株数]]),"")</f>
        <v/>
      </c>
      <c r="G14" s="183"/>
    </row>
    <row r="15" spans="1:7" ht="27" customHeight="1">
      <c r="A15" s="96">
        <f>ROW()-ROW(株主名簿[[#Headers],[No.]])</f>
        <v>7</v>
      </c>
      <c r="B15" s="180"/>
      <c r="C15" s="178"/>
      <c r="D15" s="178"/>
      <c r="E15" s="179"/>
      <c r="F15" s="97" t="str">
        <f>IFERROR((株主名簿[[#This Row],[持ち株数]]/株主名簿[[#Totals],[持ち株数]]),"")</f>
        <v/>
      </c>
      <c r="G15" s="183"/>
    </row>
    <row r="16" spans="1:7" ht="27" customHeight="1">
      <c r="A16" s="96">
        <f>ROW()-ROW(株主名簿[[#Headers],[No.]])</f>
        <v>8</v>
      </c>
      <c r="B16" s="180"/>
      <c r="C16" s="178"/>
      <c r="D16" s="178"/>
      <c r="E16" s="179"/>
      <c r="F16" s="97" t="str">
        <f>IFERROR((株主名簿[[#This Row],[持ち株数]]/株主名簿[[#Totals],[持ち株数]]),"")</f>
        <v/>
      </c>
      <c r="G16" s="183"/>
    </row>
    <row r="17" spans="1:7" ht="27" customHeight="1">
      <c r="A17" s="96">
        <f>ROW()-ROW(株主名簿[[#Headers],[No.]])</f>
        <v>9</v>
      </c>
      <c r="B17" s="180"/>
      <c r="C17" s="178"/>
      <c r="D17" s="178"/>
      <c r="E17" s="179"/>
      <c r="F17" s="97" t="str">
        <f>IFERROR((株主名簿[[#This Row],[持ち株数]]/株主名簿[[#Totals],[持ち株数]]),"")</f>
        <v/>
      </c>
      <c r="G17" s="183"/>
    </row>
    <row r="18" spans="1:7" ht="27" customHeight="1">
      <c r="A18" s="96">
        <f>ROW()-ROW(株主名簿[[#Headers],[No.]])</f>
        <v>10</v>
      </c>
      <c r="B18" s="180"/>
      <c r="C18" s="178"/>
      <c r="D18" s="178"/>
      <c r="E18" s="179"/>
      <c r="F18" s="97" t="str">
        <f>IFERROR((株主名簿[[#This Row],[持ち株数]]/株主名簿[[#Totals],[持ち株数]]),"")</f>
        <v/>
      </c>
      <c r="G18" s="183"/>
    </row>
    <row r="19" spans="1:7" ht="27" customHeight="1">
      <c r="A19" s="96">
        <f>ROW()-ROW(株主名簿[[#Headers],[No.]])</f>
        <v>11</v>
      </c>
      <c r="B19" s="180"/>
      <c r="C19" s="178"/>
      <c r="D19" s="178"/>
      <c r="E19" s="179"/>
      <c r="F19" s="97" t="str">
        <f>IFERROR((株主名簿[[#This Row],[持ち株数]]/株主名簿[[#Totals],[持ち株数]]),"")</f>
        <v/>
      </c>
      <c r="G19" s="183"/>
    </row>
    <row r="20" spans="1:7" ht="27" customHeight="1">
      <c r="A20" s="96">
        <f>ROW()-ROW(株主名簿[[#Headers],[No.]])</f>
        <v>12</v>
      </c>
      <c r="B20" s="180"/>
      <c r="C20" s="178"/>
      <c r="D20" s="178"/>
      <c r="E20" s="179"/>
      <c r="F20" s="97" t="str">
        <f>IFERROR((株主名簿[[#This Row],[持ち株数]]/株主名簿[[#Totals],[持ち株数]]),"")</f>
        <v/>
      </c>
      <c r="G20" s="183"/>
    </row>
    <row r="21" spans="1:7" ht="27" customHeight="1">
      <c r="A21" s="96">
        <f>ROW()-ROW(株主名簿[[#Headers],[No.]])</f>
        <v>13</v>
      </c>
      <c r="B21" s="180"/>
      <c r="C21" s="178"/>
      <c r="D21" s="178"/>
      <c r="E21" s="179"/>
      <c r="F21" s="97" t="str">
        <f>IFERROR((株主名簿[[#This Row],[持ち株数]]/株主名簿[[#Totals],[持ち株数]]),"")</f>
        <v/>
      </c>
      <c r="G21" s="183"/>
    </row>
    <row r="22" spans="1:7" ht="27" customHeight="1">
      <c r="A22" s="96">
        <f>ROW()-ROW(株主名簿[[#Headers],[No.]])</f>
        <v>14</v>
      </c>
      <c r="B22" s="180"/>
      <c r="C22" s="178"/>
      <c r="D22" s="178"/>
      <c r="E22" s="179"/>
      <c r="F22" s="97" t="str">
        <f>IFERROR((株主名簿[[#This Row],[持ち株数]]/株主名簿[[#Totals],[持ち株数]]),"")</f>
        <v/>
      </c>
      <c r="G22" s="183"/>
    </row>
    <row r="23" spans="1:7" ht="27" customHeight="1">
      <c r="A23" s="96">
        <f>ROW()-ROW(株主名簿[[#Headers],[No.]])</f>
        <v>15</v>
      </c>
      <c r="B23" s="180"/>
      <c r="C23" s="178"/>
      <c r="D23" s="178"/>
      <c r="E23" s="179"/>
      <c r="F23" s="97" t="str">
        <f>IFERROR((株主名簿[[#This Row],[持ち株数]]/株主名簿[[#Totals],[持ち株数]]),"")</f>
        <v/>
      </c>
      <c r="G23" s="183"/>
    </row>
    <row r="24" spans="1:7" ht="27" customHeight="1">
      <c r="A24" s="316">
        <f>ROW()-ROW(株主名簿[[#Headers],[No.]])</f>
        <v>16</v>
      </c>
      <c r="B24" s="317" t="s">
        <v>124</v>
      </c>
      <c r="C24" s="318"/>
      <c r="D24" s="319"/>
      <c r="E24" s="181"/>
      <c r="F24" s="97" t="str">
        <f>IFERROR((株主名簿[[#This Row],[持ち株数]]/株主名簿[[#Totals],[持ち株数]]),"")</f>
        <v/>
      </c>
      <c r="G24" s="320"/>
    </row>
    <row r="25" spans="1:7" ht="27" customHeight="1">
      <c r="A25" s="321"/>
      <c r="B25" s="228" t="s">
        <v>9</v>
      </c>
      <c r="C25" s="322" t="s">
        <v>125</v>
      </c>
      <c r="D25" s="323"/>
      <c r="E25" s="324">
        <f>SUBTOTAL(109,株主名簿[持ち株数])</f>
        <v>0</v>
      </c>
      <c r="F25" s="325">
        <f>SUBTOTAL(109,株主名簿[持ち株比率
（％）])</f>
        <v>0</v>
      </c>
      <c r="G25" s="326"/>
    </row>
    <row r="26" spans="1:7" ht="27" customHeight="1">
      <c r="A26" s="586" t="s">
        <v>126</v>
      </c>
      <c r="B26" s="587"/>
      <c r="C26" s="587"/>
      <c r="D26" s="587"/>
      <c r="E26" s="587"/>
      <c r="F26" s="587"/>
      <c r="G26" s="588"/>
    </row>
    <row r="27" spans="1:7" ht="80" customHeight="1">
      <c r="A27" s="589"/>
      <c r="B27" s="590"/>
      <c r="C27" s="590"/>
      <c r="D27" s="590"/>
      <c r="E27" s="590"/>
      <c r="F27" s="590"/>
      <c r="G27" s="591"/>
    </row>
    <row r="28" spans="1:7">
      <c r="A28" s="143" t="s">
        <v>127</v>
      </c>
      <c r="B28" s="306"/>
      <c r="C28" s="306"/>
      <c r="D28" s="306"/>
      <c r="E28" s="107"/>
      <c r="F28" s="107"/>
      <c r="G28" s="107"/>
    </row>
    <row r="29" spans="1:7" ht="13" customHeight="1">
      <c r="A29" s="327" t="s">
        <v>156</v>
      </c>
      <c r="B29" s="306"/>
      <c r="C29" s="306"/>
      <c r="D29" s="306"/>
      <c r="E29" s="107"/>
      <c r="F29" s="107"/>
      <c r="G29" s="107"/>
    </row>
    <row r="30" spans="1:7" ht="18" customHeight="1">
      <c r="A30" s="227" t="s">
        <v>119</v>
      </c>
      <c r="B30" s="227" t="s">
        <v>128</v>
      </c>
      <c r="C30" s="227" t="s">
        <v>129</v>
      </c>
      <c r="D30" s="495" t="s">
        <v>155</v>
      </c>
      <c r="E30" s="495"/>
      <c r="F30" s="495" t="s">
        <v>130</v>
      </c>
      <c r="G30" s="495"/>
    </row>
    <row r="31" spans="1:7" ht="27" customHeight="1">
      <c r="A31" s="229">
        <v>1</v>
      </c>
      <c r="B31" s="184"/>
      <c r="C31" s="185"/>
      <c r="D31" s="584"/>
      <c r="E31" s="584"/>
      <c r="F31" s="585"/>
      <c r="G31" s="585"/>
    </row>
    <row r="32" spans="1:7" ht="27" customHeight="1">
      <c r="A32" s="229">
        <v>2</v>
      </c>
      <c r="B32" s="186"/>
      <c r="C32" s="185"/>
      <c r="D32" s="584"/>
      <c r="E32" s="584"/>
      <c r="F32" s="585"/>
      <c r="G32" s="585"/>
    </row>
    <row r="33" spans="1:7" ht="27" customHeight="1">
      <c r="A33" s="229">
        <v>3</v>
      </c>
      <c r="B33" s="185"/>
      <c r="C33" s="185"/>
      <c r="D33" s="584"/>
      <c r="E33" s="584"/>
      <c r="F33" s="585"/>
      <c r="G33" s="585"/>
    </row>
    <row r="34" spans="1:7" ht="27" customHeight="1">
      <c r="A34" s="229">
        <v>4</v>
      </c>
      <c r="B34" s="185"/>
      <c r="C34" s="185"/>
      <c r="D34" s="584"/>
      <c r="E34" s="584"/>
      <c r="F34" s="585"/>
      <c r="G34" s="585"/>
    </row>
    <row r="35" spans="1:7" ht="27" customHeight="1">
      <c r="A35" s="229">
        <v>5</v>
      </c>
      <c r="B35" s="185"/>
      <c r="C35" s="185"/>
      <c r="D35" s="584"/>
      <c r="E35" s="584"/>
      <c r="F35" s="585"/>
      <c r="G35" s="585"/>
    </row>
    <row r="36" spans="1:7" ht="27" customHeight="1"/>
  </sheetData>
  <sheetProtection algorithmName="SHA-512" hashValue="ytpNuQcBShOE5s61zSEyXTgJoTnx2F11p+dLdI20jBFoQJQOD2y+5ht9T1HglAABSVI+Ayy6/kINVgcB7T+XmQ==" saltValue="E5puZNV3RPnL/6mGIKmqjQ==" spinCount="100000" sheet="1" insertRows="0" deleteRows="0" selectLockedCells="1"/>
  <mergeCells count="15">
    <mergeCell ref="E6:G6"/>
    <mergeCell ref="D32:E32"/>
    <mergeCell ref="D33:E33"/>
    <mergeCell ref="D35:E35"/>
    <mergeCell ref="F31:G31"/>
    <mergeCell ref="F32:G32"/>
    <mergeCell ref="F33:G33"/>
    <mergeCell ref="F34:G34"/>
    <mergeCell ref="F35:G35"/>
    <mergeCell ref="D34:E34"/>
    <mergeCell ref="A26:G26"/>
    <mergeCell ref="A27:G27"/>
    <mergeCell ref="D30:E30"/>
    <mergeCell ref="F30:G30"/>
    <mergeCell ref="D31:E31"/>
  </mergeCells>
  <phoneticPr fontId="2"/>
  <dataValidations count="2">
    <dataValidation type="list" allowBlank="1" showInputMessage="1" showErrorMessage="1" sqref="C31:C35" xr:uid="{00000000-0002-0000-0300-000000000000}">
      <formula1>"製造業その他,卸売業,小売業,サービス業"</formula1>
    </dataValidation>
    <dataValidation type="list" allowBlank="1" showInputMessage="1" showErrorMessage="1" sqref="G8:G24" xr:uid="{00000000-0002-0000-0300-000001000000}">
      <formula1>"　,○"</formula1>
    </dataValidation>
  </dataValidations>
  <pageMargins left="0.70866141732283472" right="0.70866141732283472" top="0.74803149606299213" bottom="0.74803149606299213" header="0.31496062992125984" footer="0.31496062992125984"/>
  <pageSetup paperSize="9" scale="8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39"/>
  <sheetViews>
    <sheetView showGridLines="0"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B27" sqref="B27"/>
    </sheetView>
  </sheetViews>
  <sheetFormatPr defaultColWidth="8.81640625" defaultRowHeight="13"/>
  <cols>
    <col min="1" max="1" width="5.81640625" style="100" customWidth="1"/>
    <col min="2" max="2" width="26.08984375" style="100" customWidth="1"/>
    <col min="3" max="3" width="14.81640625" style="100" customWidth="1"/>
    <col min="4" max="4" width="40.6328125" style="100" customWidth="1"/>
    <col min="5" max="5" width="15.6328125" style="104" customWidth="1"/>
    <col min="6" max="6" width="12.1796875" style="100" customWidth="1"/>
    <col min="7" max="16384" width="8.81640625" style="98"/>
  </cols>
  <sheetData>
    <row r="1" spans="1:32" ht="14" customHeight="1">
      <c r="A1" s="106" t="s">
        <v>382</v>
      </c>
      <c r="B1" s="107"/>
      <c r="C1" s="306"/>
      <c r="D1" s="107"/>
      <c r="E1" s="328"/>
      <c r="F1" s="306"/>
    </row>
    <row r="2" spans="1:32" ht="18" customHeight="1">
      <c r="A2" s="329" t="s">
        <v>132</v>
      </c>
      <c r="B2" s="330"/>
      <c r="C2" s="330"/>
      <c r="D2" s="330"/>
      <c r="E2" s="331"/>
      <c r="F2" s="330"/>
      <c r="G2" s="99"/>
      <c r="H2" s="99"/>
      <c r="I2" s="102"/>
      <c r="J2" s="102"/>
      <c r="K2" s="102"/>
      <c r="L2" s="102"/>
      <c r="M2" s="102"/>
      <c r="N2" s="102"/>
      <c r="O2" s="102"/>
      <c r="P2" s="102"/>
      <c r="Q2" s="102"/>
      <c r="R2" s="102"/>
      <c r="S2" s="102"/>
      <c r="T2" s="102"/>
      <c r="U2" s="102"/>
      <c r="V2" s="102"/>
      <c r="W2" s="102"/>
      <c r="X2" s="102"/>
      <c r="Y2" s="102"/>
      <c r="Z2" s="102"/>
      <c r="AA2" s="102"/>
      <c r="AB2" s="102"/>
    </row>
    <row r="3" spans="1:32" s="101" customFormat="1" ht="26" customHeight="1">
      <c r="A3" s="592" t="s">
        <v>390</v>
      </c>
      <c r="B3" s="592"/>
      <c r="C3" s="592"/>
      <c r="D3" s="592"/>
      <c r="E3" s="592"/>
      <c r="F3" s="592"/>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row>
    <row r="4" spans="1:32" ht="18" customHeight="1">
      <c r="A4" s="329" t="s">
        <v>153</v>
      </c>
      <c r="B4" s="330"/>
      <c r="C4" s="330"/>
      <c r="D4" s="330"/>
      <c r="E4" s="331"/>
      <c r="F4" s="330"/>
      <c r="G4" s="99"/>
      <c r="H4" s="99"/>
      <c r="I4" s="102"/>
      <c r="J4" s="102"/>
      <c r="K4" s="102"/>
      <c r="L4" s="102"/>
      <c r="M4" s="102"/>
      <c r="N4" s="102"/>
      <c r="O4" s="102"/>
      <c r="P4" s="102"/>
      <c r="Q4" s="102"/>
      <c r="R4" s="102"/>
      <c r="S4" s="102"/>
      <c r="T4" s="102"/>
      <c r="U4" s="102"/>
      <c r="V4" s="102"/>
      <c r="W4" s="102"/>
      <c r="X4" s="102"/>
      <c r="Y4" s="102"/>
      <c r="Z4" s="102"/>
      <c r="AA4" s="102"/>
      <c r="AB4" s="102"/>
    </row>
    <row r="5" spans="1:32" ht="27" customHeight="1">
      <c r="A5" s="332" t="s">
        <v>119</v>
      </c>
      <c r="B5" s="333" t="s">
        <v>1</v>
      </c>
      <c r="C5" s="333" t="s">
        <v>151</v>
      </c>
      <c r="D5" s="333" t="s">
        <v>152</v>
      </c>
      <c r="E5" s="388" t="s">
        <v>409</v>
      </c>
      <c r="F5" s="334" t="s">
        <v>19</v>
      </c>
    </row>
    <row r="6" spans="1:32" ht="27" customHeight="1">
      <c r="A6" s="96">
        <f>ROW()-ROW(実施場所[[#Headers],[No.]])</f>
        <v>1</v>
      </c>
      <c r="B6" s="95"/>
      <c r="C6" s="178"/>
      <c r="D6" s="187"/>
      <c r="E6" s="188"/>
      <c r="F6" s="189"/>
    </row>
    <row r="7" spans="1:32" ht="27" customHeight="1">
      <c r="A7" s="96">
        <f>ROW()-ROW(実施場所[[#Headers],[No.]])</f>
        <v>2</v>
      </c>
      <c r="B7" s="190"/>
      <c r="C7" s="178"/>
      <c r="D7" s="187"/>
      <c r="E7" s="188"/>
      <c r="F7" s="189"/>
    </row>
    <row r="8" spans="1:32" ht="27" customHeight="1">
      <c r="A8" s="96">
        <f>ROW()-ROW(実施場所[[#Headers],[No.]])</f>
        <v>3</v>
      </c>
      <c r="B8" s="190"/>
      <c r="C8" s="178"/>
      <c r="D8" s="187"/>
      <c r="E8" s="188"/>
      <c r="F8" s="191"/>
    </row>
    <row r="9" spans="1:32" ht="27" customHeight="1">
      <c r="A9" s="96">
        <f>ROW()-ROW(実施場所[[#Headers],[No.]])</f>
        <v>4</v>
      </c>
      <c r="B9" s="190"/>
      <c r="C9" s="178"/>
      <c r="D9" s="187"/>
      <c r="E9" s="188"/>
      <c r="F9" s="191"/>
    </row>
    <row r="10" spans="1:32" ht="27" customHeight="1">
      <c r="A10" s="96">
        <f>ROW()-ROW(実施場所[[#Headers],[No.]])</f>
        <v>5</v>
      </c>
      <c r="B10" s="190"/>
      <c r="C10" s="178"/>
      <c r="D10" s="187"/>
      <c r="E10" s="188"/>
      <c r="F10" s="191"/>
    </row>
    <row r="11" spans="1:32" ht="27" customHeight="1">
      <c r="A11" s="96">
        <f>ROW()-ROW(実施場所[[#Headers],[No.]])</f>
        <v>6</v>
      </c>
      <c r="B11" s="190"/>
      <c r="C11" s="178"/>
      <c r="D11" s="187"/>
      <c r="E11" s="188"/>
      <c r="F11" s="191"/>
    </row>
    <row r="12" spans="1:32" ht="27" customHeight="1">
      <c r="A12" s="96">
        <f>ROW()-ROW(実施場所[[#Headers],[No.]])</f>
        <v>7</v>
      </c>
      <c r="B12" s="190"/>
      <c r="C12" s="178"/>
      <c r="D12" s="187"/>
      <c r="E12" s="188"/>
      <c r="F12" s="191"/>
    </row>
    <row r="13" spans="1:32" ht="27" customHeight="1">
      <c r="A13" s="96">
        <f>ROW()-ROW(実施場所[[#Headers],[No.]])</f>
        <v>8</v>
      </c>
      <c r="B13" s="190"/>
      <c r="C13" s="178"/>
      <c r="D13" s="187"/>
      <c r="E13" s="188"/>
      <c r="F13" s="189"/>
    </row>
    <row r="14" spans="1:32" ht="27" customHeight="1">
      <c r="A14" s="96">
        <f>ROW()-ROW(実施場所[[#Headers],[No.]])</f>
        <v>9</v>
      </c>
      <c r="B14" s="190"/>
      <c r="C14" s="178"/>
      <c r="D14" s="187"/>
      <c r="E14" s="188"/>
      <c r="F14" s="191"/>
    </row>
    <row r="15" spans="1:32" ht="27" customHeight="1">
      <c r="A15" s="96">
        <f>ROW()-ROW(実施場所[[#Headers],[No.]])</f>
        <v>10</v>
      </c>
      <c r="B15" s="190"/>
      <c r="C15" s="178"/>
      <c r="D15" s="187"/>
      <c r="E15" s="188"/>
      <c r="F15" s="191"/>
    </row>
    <row r="16" spans="1:32" ht="27" customHeight="1">
      <c r="A16" s="96">
        <f>ROW()-ROW(実施場所[[#Headers],[No.]])</f>
        <v>11</v>
      </c>
      <c r="B16" s="190"/>
      <c r="C16" s="178"/>
      <c r="D16" s="187"/>
      <c r="E16" s="188"/>
      <c r="F16" s="191"/>
    </row>
    <row r="17" spans="1:6" ht="27" customHeight="1">
      <c r="A17" s="96">
        <f>ROW()-ROW(実施場所[[#Headers],[No.]])</f>
        <v>12</v>
      </c>
      <c r="B17" s="190"/>
      <c r="C17" s="178"/>
      <c r="D17" s="187"/>
      <c r="E17" s="188"/>
      <c r="F17" s="191"/>
    </row>
    <row r="18" spans="1:6" ht="27" customHeight="1">
      <c r="A18" s="96">
        <f>ROW()-ROW(実施場所[[#Headers],[No.]])</f>
        <v>13</v>
      </c>
      <c r="B18" s="190"/>
      <c r="C18" s="178"/>
      <c r="D18" s="187"/>
      <c r="E18" s="188"/>
      <c r="F18" s="191"/>
    </row>
    <row r="19" spans="1:6" ht="27" customHeight="1">
      <c r="A19" s="96">
        <f>ROW()-ROW(実施場所[[#Headers],[No.]])</f>
        <v>14</v>
      </c>
      <c r="B19" s="190"/>
      <c r="C19" s="178"/>
      <c r="D19" s="187"/>
      <c r="E19" s="188"/>
      <c r="F19" s="191"/>
    </row>
    <row r="20" spans="1:6" ht="27" customHeight="1">
      <c r="A20" s="96">
        <f>ROW()-ROW(実施場所[[#Headers],[No.]])</f>
        <v>15</v>
      </c>
      <c r="B20" s="190"/>
      <c r="C20" s="178"/>
      <c r="D20" s="187"/>
      <c r="E20" s="188"/>
      <c r="F20" s="189"/>
    </row>
    <row r="21" spans="1:6" ht="27" customHeight="1">
      <c r="A21" s="96">
        <f>ROW()-ROW(実施場所[[#Headers],[No.]])</f>
        <v>16</v>
      </c>
      <c r="B21" s="190"/>
      <c r="C21" s="178"/>
      <c r="D21" s="187"/>
      <c r="E21" s="188"/>
      <c r="F21" s="189"/>
    </row>
    <row r="22" spans="1:6" ht="27" customHeight="1">
      <c r="A22" s="96">
        <f>ROW()-ROW(実施場所[[#Headers],[No.]])</f>
        <v>17</v>
      </c>
      <c r="B22" s="190"/>
      <c r="C22" s="178"/>
      <c r="D22" s="187"/>
      <c r="E22" s="188"/>
      <c r="F22" s="191"/>
    </row>
    <row r="23" spans="1:6" ht="27" customHeight="1">
      <c r="A23" s="96">
        <f>ROW()-ROW(実施場所[[#Headers],[No.]])</f>
        <v>18</v>
      </c>
      <c r="B23" s="190"/>
      <c r="C23" s="178"/>
      <c r="D23" s="187"/>
      <c r="E23" s="188"/>
      <c r="F23" s="191"/>
    </row>
    <row r="24" spans="1:6" ht="27" customHeight="1">
      <c r="A24" s="96">
        <f>ROW()-ROW(実施場所[[#Headers],[No.]])</f>
        <v>19</v>
      </c>
      <c r="B24" s="190"/>
      <c r="C24" s="178"/>
      <c r="D24" s="187"/>
      <c r="E24" s="188"/>
      <c r="F24" s="191"/>
    </row>
    <row r="25" spans="1:6" ht="27" customHeight="1">
      <c r="A25" s="96">
        <f>ROW()-ROW(実施場所[[#Headers],[No.]])</f>
        <v>20</v>
      </c>
      <c r="B25" s="190"/>
      <c r="C25" s="178"/>
      <c r="D25" s="187"/>
      <c r="E25" s="188"/>
      <c r="F25" s="191"/>
    </row>
    <row r="26" spans="1:6" ht="27" customHeight="1">
      <c r="A26" s="96">
        <f>ROW()-ROW(実施場所[[#Headers],[No.]])</f>
        <v>21</v>
      </c>
      <c r="B26" s="190"/>
      <c r="C26" s="178"/>
      <c r="D26" s="187"/>
      <c r="E26" s="188"/>
      <c r="F26" s="191"/>
    </row>
    <row r="27" spans="1:6" ht="27" customHeight="1">
      <c r="A27" s="96">
        <f>ROW()-ROW(実施場所[[#Headers],[No.]])</f>
        <v>22</v>
      </c>
      <c r="B27" s="190"/>
      <c r="C27" s="178"/>
      <c r="D27" s="187"/>
      <c r="E27" s="188"/>
      <c r="F27" s="191"/>
    </row>
    <row r="28" spans="1:6" ht="27" customHeight="1">
      <c r="A28" s="96">
        <f>ROW()-ROW(実施場所[[#Headers],[No.]])</f>
        <v>23</v>
      </c>
      <c r="B28" s="190"/>
      <c r="C28" s="178"/>
      <c r="D28" s="187"/>
      <c r="E28" s="188"/>
      <c r="F28" s="191"/>
    </row>
    <row r="29" spans="1:6" ht="27" customHeight="1">
      <c r="A29" s="96">
        <f>ROW()-ROW(実施場所[[#Headers],[No.]])</f>
        <v>24</v>
      </c>
      <c r="B29" s="190"/>
      <c r="C29" s="178"/>
      <c r="D29" s="187"/>
      <c r="E29" s="188"/>
      <c r="F29" s="191"/>
    </row>
    <row r="30" spans="1:6" ht="27" customHeight="1">
      <c r="A30" s="96">
        <f>ROW()-ROW(実施場所[[#Headers],[No.]])</f>
        <v>25</v>
      </c>
      <c r="B30" s="190"/>
      <c r="C30" s="178"/>
      <c r="D30" s="187"/>
      <c r="E30" s="188"/>
      <c r="F30" s="189"/>
    </row>
    <row r="31" spans="1:6" ht="27" customHeight="1">
      <c r="A31" s="96">
        <f>ROW()-ROW(実施場所[[#Headers],[No.]])</f>
        <v>26</v>
      </c>
      <c r="B31" s="190"/>
      <c r="C31" s="178"/>
      <c r="D31" s="187"/>
      <c r="E31" s="188"/>
      <c r="F31" s="189"/>
    </row>
    <row r="32" spans="1:6" ht="27" customHeight="1">
      <c r="A32" s="96">
        <f>ROW()-ROW(実施場所[[#Headers],[No.]])</f>
        <v>27</v>
      </c>
      <c r="B32" s="190"/>
      <c r="C32" s="178"/>
      <c r="D32" s="187"/>
      <c r="E32" s="188"/>
      <c r="F32" s="189"/>
    </row>
    <row r="33" spans="1:6" ht="27" customHeight="1">
      <c r="A33" s="96">
        <f>ROW()-ROW(実施場所[[#Headers],[No.]])</f>
        <v>28</v>
      </c>
      <c r="B33" s="190"/>
      <c r="C33" s="178"/>
      <c r="D33" s="187"/>
      <c r="E33" s="188"/>
      <c r="F33" s="191"/>
    </row>
    <row r="34" spans="1:6" ht="27" customHeight="1">
      <c r="A34" s="96">
        <f>ROW()-ROW(実施場所[[#Headers],[No.]])</f>
        <v>29</v>
      </c>
      <c r="B34" s="190"/>
      <c r="C34" s="178"/>
      <c r="D34" s="187"/>
      <c r="E34" s="188"/>
      <c r="F34" s="191"/>
    </row>
    <row r="35" spans="1:6" ht="27" customHeight="1">
      <c r="A35" s="96">
        <f>ROW()-ROW(実施場所[[#Headers],[No.]])</f>
        <v>30</v>
      </c>
      <c r="B35" s="190"/>
      <c r="C35" s="178"/>
      <c r="D35" s="187"/>
      <c r="E35" s="188"/>
      <c r="F35" s="191"/>
    </row>
    <row r="36" spans="1:6" ht="27" customHeight="1">
      <c r="A36" s="96">
        <f>ROW()-ROW(実施場所[[#Headers],[No.]])</f>
        <v>31</v>
      </c>
      <c r="B36" s="190"/>
      <c r="C36" s="178"/>
      <c r="D36" s="187"/>
      <c r="E36" s="188"/>
      <c r="F36" s="191"/>
    </row>
    <row r="37" spans="1:6" ht="27" customHeight="1">
      <c r="A37" s="96">
        <f>ROW()-ROW(実施場所[[#Headers],[No.]])</f>
        <v>32</v>
      </c>
      <c r="B37" s="190"/>
      <c r="C37" s="178"/>
      <c r="D37" s="187"/>
      <c r="E37" s="188"/>
      <c r="F37" s="189"/>
    </row>
    <row r="38" spans="1:6" ht="27" customHeight="1" thickBot="1">
      <c r="A38" s="381">
        <f>ROW()-ROW(実施場所[[#Headers],[No.]])</f>
        <v>33</v>
      </c>
      <c r="B38" s="382"/>
      <c r="C38" s="383"/>
      <c r="D38" s="384"/>
      <c r="E38" s="385"/>
      <c r="F38" s="386"/>
    </row>
    <row r="39" spans="1:6" ht="30" customHeight="1" thickBot="1">
      <c r="A39" s="593" t="s">
        <v>408</v>
      </c>
      <c r="B39" s="594"/>
      <c r="C39" s="594"/>
      <c r="D39" s="594"/>
      <c r="E39" s="433">
        <f>SUBTOTAL(109,実施場所[従業員数
（役員含む）])</f>
        <v>0</v>
      </c>
      <c r="F39" s="387"/>
    </row>
  </sheetData>
  <sheetProtection algorithmName="SHA-512" hashValue="8f+mQtgtTcAuQzAp5oVxnhebfEKeCsfJrCB3hWCxMQUbwg4N/P4OTKfAkmpaKgzvHRbV5/Qwu9j2GmHd/QZQ3A==" saltValue="uteJhFHyj6OQvuHmBpB42A==" spinCount="100000" sheet="1" insertRows="0" deleteRows="0" selectLockedCells="1"/>
  <mergeCells count="2">
    <mergeCell ref="A3:F3"/>
    <mergeCell ref="A39:D39"/>
  </mergeCells>
  <phoneticPr fontId="2"/>
  <dataValidations count="2">
    <dataValidation type="list" allowBlank="1" showInputMessage="1" showErrorMessage="1" sqref="C6:C38" xr:uid="{00000000-0002-0000-0400-000000000000}">
      <formula1>"東京都,千葉県,埼玉県,神奈川県,茨城県,栃木県,群馬県,山梨県"</formula1>
    </dataValidation>
    <dataValidation type="list" allowBlank="1" showInputMessage="1" showErrorMessage="1" sqref="F6:F38" xr:uid="{00000000-0002-0000-0400-000001000000}">
      <formula1>"自社所有,賃貸物件"</formula1>
    </dataValidation>
  </dataValidations>
  <pageMargins left="0.70866141732283472" right="0.70866141732283472" top="0.74803149606299213" bottom="0.74803149606299213" header="0.31496062992125984" footer="0.31496062992125984"/>
  <pageSetup paperSize="9" scale="68"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27"/>
  <sheetViews>
    <sheetView showGridLines="0" view="pageBreakPreview" zoomScaleNormal="100" zoomScaleSheetLayoutView="100" workbookViewId="0">
      <selection activeCell="A5" sqref="A5:AE5"/>
    </sheetView>
  </sheetViews>
  <sheetFormatPr defaultRowHeight="13"/>
  <cols>
    <col min="1" max="31" width="3" customWidth="1"/>
  </cols>
  <sheetData>
    <row r="1" spans="1:31" ht="14">
      <c r="A1" s="1" t="s">
        <v>383</v>
      </c>
    </row>
    <row r="2" spans="1:31">
      <c r="A2" s="192" t="s">
        <v>309</v>
      </c>
      <c r="B2" s="193"/>
      <c r="C2" s="194"/>
      <c r="D2" s="194"/>
      <c r="E2" s="194"/>
      <c r="F2" s="195"/>
      <c r="G2" s="194"/>
      <c r="H2" s="194"/>
      <c r="I2" s="195"/>
      <c r="J2" s="194"/>
      <c r="K2" s="194"/>
      <c r="L2" s="195"/>
      <c r="M2" s="196"/>
      <c r="N2" s="196"/>
      <c r="O2" s="196"/>
      <c r="P2" s="196"/>
      <c r="Q2" s="196"/>
      <c r="R2" s="174"/>
      <c r="S2" s="174"/>
      <c r="T2" s="174"/>
      <c r="U2" s="174"/>
      <c r="V2" s="174"/>
      <c r="W2" s="174"/>
      <c r="X2" s="174"/>
      <c r="Y2" s="174"/>
      <c r="Z2" s="174"/>
      <c r="AA2" s="174"/>
      <c r="AB2" s="174"/>
      <c r="AC2" s="174"/>
      <c r="AD2" s="174"/>
      <c r="AE2" s="175"/>
    </row>
    <row r="3" spans="1:31">
      <c r="A3" s="599" t="s">
        <v>391</v>
      </c>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1"/>
    </row>
    <row r="4" spans="1:31">
      <c r="A4" s="602"/>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4"/>
    </row>
    <row r="5" spans="1:31" s="98" customFormat="1" ht="221" customHeight="1">
      <c r="A5" s="605"/>
      <c r="B5" s="606"/>
      <c r="C5" s="606"/>
      <c r="D5" s="606"/>
      <c r="E5" s="606"/>
      <c r="F5" s="606"/>
      <c r="G5" s="606"/>
      <c r="H5" s="606"/>
      <c r="I5" s="606"/>
      <c r="J5" s="606"/>
      <c r="K5" s="606"/>
      <c r="L5" s="606"/>
      <c r="M5" s="606"/>
      <c r="N5" s="606"/>
      <c r="O5" s="606"/>
      <c r="P5" s="606"/>
      <c r="Q5" s="606"/>
      <c r="R5" s="606"/>
      <c r="S5" s="606"/>
      <c r="T5" s="606"/>
      <c r="U5" s="606"/>
      <c r="V5" s="606"/>
      <c r="W5" s="606"/>
      <c r="X5" s="606"/>
      <c r="Y5" s="606"/>
      <c r="Z5" s="606"/>
      <c r="AA5" s="606"/>
      <c r="AB5" s="606"/>
      <c r="AC5" s="606"/>
      <c r="AD5" s="606"/>
      <c r="AE5" s="607"/>
    </row>
    <row r="6" spans="1:31">
      <c r="A6" s="197" t="s">
        <v>310</v>
      </c>
      <c r="B6" s="122"/>
      <c r="C6" s="123"/>
      <c r="D6" s="123"/>
      <c r="E6" s="123"/>
      <c r="F6" s="124"/>
      <c r="G6" s="123"/>
      <c r="H6" s="123"/>
      <c r="I6" s="124"/>
      <c r="J6" s="123"/>
      <c r="K6" s="123"/>
      <c r="L6" s="124"/>
      <c r="M6" s="125"/>
      <c r="N6" s="125"/>
      <c r="O6" s="125"/>
      <c r="P6" s="125"/>
      <c r="Q6" s="125"/>
      <c r="R6" s="126"/>
      <c r="S6" s="126"/>
      <c r="T6" s="126"/>
      <c r="U6" s="126"/>
      <c r="V6" s="126"/>
      <c r="W6" s="126"/>
      <c r="X6" s="126"/>
      <c r="Y6" s="126"/>
      <c r="Z6" s="126"/>
      <c r="AA6" s="126"/>
      <c r="AB6" s="126"/>
      <c r="AC6" s="126"/>
      <c r="AD6" s="126"/>
      <c r="AE6" s="198"/>
    </row>
    <row r="7" spans="1:31">
      <c r="A7" s="199" t="s">
        <v>311</v>
      </c>
      <c r="B7" s="125"/>
      <c r="C7" s="125"/>
      <c r="D7" s="125"/>
      <c r="E7" s="125"/>
      <c r="F7" s="125"/>
      <c r="G7" s="125"/>
      <c r="H7" s="125"/>
      <c r="I7" s="125"/>
      <c r="J7" s="125"/>
      <c r="K7" s="125"/>
      <c r="L7" s="125"/>
      <c r="M7" s="125"/>
      <c r="N7" s="127"/>
      <c r="O7" s="127"/>
      <c r="P7" s="125"/>
      <c r="Q7" s="125"/>
      <c r="R7" s="125"/>
      <c r="S7" s="125"/>
      <c r="T7" s="125"/>
      <c r="U7" s="125"/>
      <c r="V7" s="125"/>
      <c r="W7" s="125"/>
      <c r="X7" s="125"/>
      <c r="Y7" s="125"/>
      <c r="Z7" s="125"/>
      <c r="AA7" s="125"/>
      <c r="AB7" s="125"/>
      <c r="AC7" s="125"/>
      <c r="AD7" s="126"/>
      <c r="AE7" s="198"/>
    </row>
    <row r="8" spans="1:31">
      <c r="A8" s="200" t="s">
        <v>312</v>
      </c>
      <c r="B8" s="128"/>
      <c r="C8" s="128"/>
      <c r="D8" s="128"/>
      <c r="E8" s="128"/>
      <c r="F8" s="128"/>
      <c r="G8" s="128"/>
      <c r="H8" s="128"/>
      <c r="I8" s="128"/>
      <c r="J8" s="128"/>
      <c r="K8" s="128"/>
      <c r="L8" s="128"/>
      <c r="M8" s="128"/>
      <c r="N8" s="129"/>
      <c r="O8" s="129"/>
      <c r="P8" s="128"/>
      <c r="Q8" s="128"/>
      <c r="R8" s="128"/>
      <c r="S8" s="128"/>
      <c r="T8" s="128"/>
      <c r="U8" s="128"/>
      <c r="V8" s="128"/>
      <c r="W8" s="125"/>
      <c r="X8" s="125"/>
      <c r="Y8" s="125"/>
      <c r="Z8" s="125"/>
      <c r="AA8" s="125"/>
      <c r="AB8" s="125"/>
      <c r="AC8" s="125"/>
      <c r="AD8" s="126"/>
      <c r="AE8" s="198"/>
    </row>
    <row r="9" spans="1:31" s="98" customFormat="1" ht="13.5" customHeight="1">
      <c r="A9" s="608" t="s">
        <v>313</v>
      </c>
      <c r="B9" s="608"/>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row>
    <row r="10" spans="1:31" s="98" customFormat="1" ht="108" customHeight="1">
      <c r="A10" s="609"/>
      <c r="B10" s="610"/>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1"/>
    </row>
    <row r="11" spans="1:31" s="98" customFormat="1" ht="13.5" customHeight="1">
      <c r="A11" s="608" t="s">
        <v>314</v>
      </c>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row>
    <row r="12" spans="1:31" s="98" customFormat="1" ht="108" customHeight="1">
      <c r="A12" s="612"/>
      <c r="B12" s="613"/>
      <c r="C12" s="613"/>
      <c r="D12" s="613"/>
      <c r="E12" s="613"/>
      <c r="F12" s="613"/>
      <c r="G12" s="613"/>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4"/>
    </row>
    <row r="13" spans="1:31" s="98" customFormat="1" ht="13.5" customHeight="1">
      <c r="A13" s="608" t="s">
        <v>315</v>
      </c>
      <c r="B13" s="608"/>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row>
    <row r="14" spans="1:31" s="98" customFormat="1" ht="108" customHeight="1">
      <c r="A14" s="609"/>
      <c r="B14" s="610"/>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1"/>
    </row>
    <row r="15" spans="1:31">
      <c r="A15" s="615" t="s">
        <v>316</v>
      </c>
      <c r="B15" s="616"/>
      <c r="C15" s="616"/>
      <c r="D15" s="616"/>
      <c r="E15" s="616"/>
      <c r="F15" s="616"/>
      <c r="G15" s="616"/>
      <c r="H15" s="616"/>
      <c r="I15" s="616"/>
      <c r="J15" s="616"/>
      <c r="K15" s="616"/>
      <c r="L15" s="616"/>
      <c r="M15" s="616"/>
      <c r="N15" s="616"/>
      <c r="O15" s="616"/>
      <c r="P15" s="616"/>
      <c r="Q15" s="616"/>
      <c r="R15" s="616"/>
      <c r="S15" s="616"/>
      <c r="T15" s="616"/>
      <c r="U15" s="616"/>
      <c r="V15" s="616"/>
      <c r="W15" s="616"/>
      <c r="X15" s="616"/>
      <c r="Y15" s="616"/>
      <c r="Z15" s="616"/>
      <c r="AA15" s="616"/>
      <c r="AB15" s="616"/>
      <c r="AC15" s="616"/>
      <c r="AD15" s="616"/>
      <c r="AE15" s="617"/>
    </row>
    <row r="16" spans="1:31" s="98" customFormat="1">
      <c r="A16" s="201"/>
      <c r="B16" s="618" t="s">
        <v>317</v>
      </c>
      <c r="C16" s="619"/>
      <c r="D16" s="619"/>
      <c r="E16" s="619"/>
      <c r="F16" s="619"/>
      <c r="G16" s="619"/>
      <c r="H16" s="619"/>
      <c r="I16" s="619"/>
      <c r="J16" s="619"/>
      <c r="K16" s="619"/>
      <c r="L16" s="130"/>
      <c r="M16" s="618" t="s">
        <v>318</v>
      </c>
      <c r="N16" s="619"/>
      <c r="O16" s="619"/>
      <c r="P16" s="619"/>
      <c r="Q16" s="619"/>
      <c r="R16" s="619"/>
      <c r="S16" s="619"/>
      <c r="T16" s="619"/>
      <c r="U16" s="619"/>
      <c r="V16" s="619"/>
      <c r="W16" s="619"/>
      <c r="X16" s="619"/>
      <c r="Y16" s="619"/>
      <c r="Z16" s="619"/>
      <c r="AA16" s="619"/>
      <c r="AB16" s="619"/>
      <c r="AC16" s="619"/>
      <c r="AD16" s="619"/>
      <c r="AE16" s="202"/>
    </row>
    <row r="17" spans="1:31" s="98" customFormat="1">
      <c r="A17" s="203"/>
      <c r="B17" s="598"/>
      <c r="C17" s="595"/>
      <c r="D17" s="595"/>
      <c r="E17" s="595"/>
      <c r="F17" s="595"/>
      <c r="G17" s="595"/>
      <c r="H17" s="595"/>
      <c r="I17" s="595"/>
      <c r="J17" s="595"/>
      <c r="K17" s="595"/>
      <c r="L17" s="232"/>
      <c r="M17" s="598"/>
      <c r="N17" s="595"/>
      <c r="O17" s="595"/>
      <c r="P17" s="595"/>
      <c r="Q17" s="595"/>
      <c r="R17" s="595"/>
      <c r="S17" s="595"/>
      <c r="T17" s="595"/>
      <c r="U17" s="595"/>
      <c r="V17" s="595"/>
      <c r="W17" s="595"/>
      <c r="X17" s="595"/>
      <c r="Y17" s="595"/>
      <c r="Z17" s="595"/>
      <c r="AA17" s="595"/>
      <c r="AB17" s="595"/>
      <c r="AC17" s="595"/>
      <c r="AD17" s="595"/>
      <c r="AE17" s="204"/>
    </row>
    <row r="18" spans="1:31" s="98" customFormat="1">
      <c r="A18" s="203"/>
      <c r="B18" s="598"/>
      <c r="C18" s="595"/>
      <c r="D18" s="595"/>
      <c r="E18" s="595"/>
      <c r="F18" s="595"/>
      <c r="G18" s="595"/>
      <c r="H18" s="595"/>
      <c r="I18" s="595"/>
      <c r="J18" s="595"/>
      <c r="K18" s="595"/>
      <c r="L18" s="232"/>
      <c r="M18" s="595"/>
      <c r="N18" s="595"/>
      <c r="O18" s="595"/>
      <c r="P18" s="595"/>
      <c r="Q18" s="595"/>
      <c r="R18" s="595"/>
      <c r="S18" s="595"/>
      <c r="T18" s="595"/>
      <c r="U18" s="595"/>
      <c r="V18" s="595"/>
      <c r="W18" s="595"/>
      <c r="X18" s="595"/>
      <c r="Y18" s="595"/>
      <c r="Z18" s="595"/>
      <c r="AA18" s="595"/>
      <c r="AB18" s="595"/>
      <c r="AC18" s="595"/>
      <c r="AD18" s="595"/>
      <c r="AE18" s="204"/>
    </row>
    <row r="19" spans="1:31" s="98" customFormat="1">
      <c r="A19" s="203"/>
      <c r="B19" s="598"/>
      <c r="C19" s="595"/>
      <c r="D19" s="595"/>
      <c r="E19" s="595"/>
      <c r="F19" s="595"/>
      <c r="G19" s="595"/>
      <c r="H19" s="595"/>
      <c r="I19" s="595"/>
      <c r="J19" s="595"/>
      <c r="K19" s="595"/>
      <c r="L19" s="232"/>
      <c r="M19" s="595"/>
      <c r="N19" s="595"/>
      <c r="O19" s="595"/>
      <c r="P19" s="595"/>
      <c r="Q19" s="595"/>
      <c r="R19" s="595"/>
      <c r="S19" s="595"/>
      <c r="T19" s="595"/>
      <c r="U19" s="595"/>
      <c r="V19" s="595"/>
      <c r="W19" s="595"/>
      <c r="X19" s="595"/>
      <c r="Y19" s="595"/>
      <c r="Z19" s="595"/>
      <c r="AA19" s="595"/>
      <c r="AB19" s="595"/>
      <c r="AC19" s="595"/>
      <c r="AD19" s="595"/>
      <c r="AE19" s="204"/>
    </row>
    <row r="20" spans="1:31" s="98" customFormat="1">
      <c r="A20" s="203"/>
      <c r="B20" s="598"/>
      <c r="C20" s="595"/>
      <c r="D20" s="595"/>
      <c r="E20" s="595"/>
      <c r="F20" s="595"/>
      <c r="G20" s="595"/>
      <c r="H20" s="595"/>
      <c r="I20" s="595"/>
      <c r="J20" s="595"/>
      <c r="K20" s="595"/>
      <c r="L20" s="232"/>
      <c r="M20" s="598"/>
      <c r="N20" s="595"/>
      <c r="O20" s="595"/>
      <c r="P20" s="595"/>
      <c r="Q20" s="595"/>
      <c r="R20" s="595"/>
      <c r="S20" s="595"/>
      <c r="T20" s="595"/>
      <c r="U20" s="595"/>
      <c r="V20" s="595"/>
      <c r="W20" s="595"/>
      <c r="X20" s="595"/>
      <c r="Y20" s="595"/>
      <c r="Z20" s="595"/>
      <c r="AA20" s="595"/>
      <c r="AB20" s="595"/>
      <c r="AC20" s="595"/>
      <c r="AD20" s="595"/>
      <c r="AE20" s="204"/>
    </row>
    <row r="21" spans="1:31" s="98" customFormat="1">
      <c r="A21" s="203"/>
      <c r="B21" s="598"/>
      <c r="C21" s="595"/>
      <c r="D21" s="595"/>
      <c r="E21" s="595"/>
      <c r="F21" s="595"/>
      <c r="G21" s="595"/>
      <c r="H21" s="595"/>
      <c r="I21" s="595"/>
      <c r="J21" s="595"/>
      <c r="K21" s="595"/>
      <c r="L21" s="232"/>
      <c r="M21" s="598"/>
      <c r="N21" s="595"/>
      <c r="O21" s="595"/>
      <c r="P21" s="595"/>
      <c r="Q21" s="595"/>
      <c r="R21" s="595"/>
      <c r="S21" s="595"/>
      <c r="T21" s="595"/>
      <c r="U21" s="595"/>
      <c r="V21" s="595"/>
      <c r="W21" s="595"/>
      <c r="X21" s="595"/>
      <c r="Y21" s="595"/>
      <c r="Z21" s="595"/>
      <c r="AA21" s="595"/>
      <c r="AB21" s="595"/>
      <c r="AC21" s="595"/>
      <c r="AD21" s="595"/>
      <c r="AE21" s="204"/>
    </row>
    <row r="22" spans="1:31" s="98" customFormat="1">
      <c r="A22" s="203"/>
      <c r="B22" s="598"/>
      <c r="C22" s="595"/>
      <c r="D22" s="595"/>
      <c r="E22" s="595"/>
      <c r="F22" s="595"/>
      <c r="G22" s="595"/>
      <c r="H22" s="595"/>
      <c r="I22" s="595"/>
      <c r="J22" s="595"/>
      <c r="K22" s="595"/>
      <c r="L22" s="232"/>
      <c r="M22" s="598"/>
      <c r="N22" s="595"/>
      <c r="O22" s="595"/>
      <c r="P22" s="595"/>
      <c r="Q22" s="595"/>
      <c r="R22" s="595"/>
      <c r="S22" s="595"/>
      <c r="T22" s="595"/>
      <c r="U22" s="595"/>
      <c r="V22" s="595"/>
      <c r="W22" s="595"/>
      <c r="X22" s="595"/>
      <c r="Y22" s="595"/>
      <c r="Z22" s="595"/>
      <c r="AA22" s="595"/>
      <c r="AB22" s="595"/>
      <c r="AC22" s="595"/>
      <c r="AD22" s="595"/>
      <c r="AE22" s="204"/>
    </row>
    <row r="23" spans="1:31" s="98" customFormat="1">
      <c r="A23" s="205"/>
      <c r="B23" s="596"/>
      <c r="C23" s="597"/>
      <c r="D23" s="597"/>
      <c r="E23" s="597"/>
      <c r="F23" s="597"/>
      <c r="G23" s="597"/>
      <c r="H23" s="597"/>
      <c r="I23" s="597"/>
      <c r="J23" s="597"/>
      <c r="K23" s="597"/>
      <c r="L23" s="231"/>
      <c r="M23" s="596"/>
      <c r="N23" s="597"/>
      <c r="O23" s="597"/>
      <c r="P23" s="597"/>
      <c r="Q23" s="597"/>
      <c r="R23" s="597"/>
      <c r="S23" s="597"/>
      <c r="T23" s="597"/>
      <c r="U23" s="597"/>
      <c r="V23" s="597"/>
      <c r="W23" s="597"/>
      <c r="X23" s="597"/>
      <c r="Y23" s="597"/>
      <c r="Z23" s="597"/>
      <c r="AA23" s="597"/>
      <c r="AB23" s="597"/>
      <c r="AC23" s="597"/>
      <c r="AD23" s="597"/>
      <c r="AE23" s="206"/>
    </row>
    <row r="24" spans="1:31">
      <c r="A24" s="119"/>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row>
    <row r="25" spans="1:31">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row>
    <row r="26" spans="1:31">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row>
    <row r="27" spans="1:31">
      <c r="A27" s="121"/>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row>
  </sheetData>
  <sheetProtection algorithmName="SHA-512" hashValue="ORUAWYVfo5v/TUh0ILJ3+d5JQWTBaW47Z5JhP6MLxtB3mktTLjOzlmv0TX5c+O0Dt4m32P2eOhOTBcQju//Kkw==" saltValue="73/QJEnazikonJnO6umL5Q==" spinCount="100000" sheet="1" formatCells="0" formatColumns="0" formatRows="0" insertColumns="0" insertRows="0" deleteColumns="0" deleteRows="0" selectLockedCells="1"/>
  <mergeCells count="25">
    <mergeCell ref="B18:K18"/>
    <mergeCell ref="B19:K19"/>
    <mergeCell ref="B17:K17"/>
    <mergeCell ref="M17:AD17"/>
    <mergeCell ref="A3:AE4"/>
    <mergeCell ref="A5:AE5"/>
    <mergeCell ref="A9:AE9"/>
    <mergeCell ref="A10:AE10"/>
    <mergeCell ref="A11:AE11"/>
    <mergeCell ref="A12:AE12"/>
    <mergeCell ref="A13:AE13"/>
    <mergeCell ref="A14:AE14"/>
    <mergeCell ref="A15:AE15"/>
    <mergeCell ref="B16:K16"/>
    <mergeCell ref="M16:AD16"/>
    <mergeCell ref="M18:AD18"/>
    <mergeCell ref="M19:AD19"/>
    <mergeCell ref="B23:K23"/>
    <mergeCell ref="M23:AD23"/>
    <mergeCell ref="B20:K20"/>
    <mergeCell ref="M20:AD20"/>
    <mergeCell ref="B21:K21"/>
    <mergeCell ref="M21:AD21"/>
    <mergeCell ref="B22:K22"/>
    <mergeCell ref="M22:AD22"/>
  </mergeCells>
  <phoneticPr fontId="2"/>
  <pageMargins left="0.70866141732283472" right="0.70866141732283472" top="0.74803149606299213" bottom="0.74803149606299213" header="0.31496062992125984" footer="0.31496062992125984"/>
  <pageSetup paperSize="9" scale="96"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35"/>
  <sheetViews>
    <sheetView showGridLines="0" view="pageBreakPreview" zoomScaleNormal="100" zoomScaleSheetLayoutView="100" workbookViewId="0">
      <selection activeCell="A5" sqref="A5:G5"/>
    </sheetView>
  </sheetViews>
  <sheetFormatPr defaultRowHeight="13"/>
  <cols>
    <col min="1" max="31" width="3" customWidth="1"/>
  </cols>
  <sheetData>
    <row r="1" spans="1:31">
      <c r="A1" s="335" t="s">
        <v>319</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7"/>
    </row>
    <row r="2" spans="1:31">
      <c r="A2" s="338" t="s">
        <v>320</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40"/>
    </row>
    <row r="3" spans="1:31">
      <c r="A3" s="215" t="s">
        <v>321</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2"/>
      <c r="AC3" s="132"/>
      <c r="AD3" s="132"/>
      <c r="AE3" s="216"/>
    </row>
    <row r="4" spans="1:31" ht="13.5" customHeight="1">
      <c r="A4" s="629" t="s">
        <v>322</v>
      </c>
      <c r="B4" s="630"/>
      <c r="C4" s="630"/>
      <c r="D4" s="630"/>
      <c r="E4" s="630"/>
      <c r="F4" s="630"/>
      <c r="G4" s="630"/>
      <c r="H4" s="631" t="s">
        <v>323</v>
      </c>
      <c r="I4" s="630"/>
      <c r="J4" s="630"/>
      <c r="K4" s="630"/>
      <c r="L4" s="630"/>
      <c r="M4" s="630"/>
      <c r="N4" s="630"/>
      <c r="O4" s="630"/>
      <c r="P4" s="632"/>
      <c r="Q4" s="630" t="s">
        <v>324</v>
      </c>
      <c r="R4" s="630"/>
      <c r="S4" s="630"/>
      <c r="T4" s="630"/>
      <c r="U4" s="630"/>
      <c r="V4" s="630"/>
      <c r="W4" s="630"/>
      <c r="X4" s="630"/>
      <c r="Y4" s="630"/>
      <c r="Z4" s="630"/>
      <c r="AA4" s="630"/>
      <c r="AB4" s="630"/>
      <c r="AC4" s="630"/>
      <c r="AD4" s="630"/>
      <c r="AE4" s="632"/>
    </row>
    <row r="5" spans="1:31" s="98" customFormat="1" ht="27" customHeight="1">
      <c r="A5" s="620"/>
      <c r="B5" s="621"/>
      <c r="C5" s="621"/>
      <c r="D5" s="621"/>
      <c r="E5" s="621"/>
      <c r="F5" s="621"/>
      <c r="G5" s="622"/>
      <c r="H5" s="620"/>
      <c r="I5" s="621"/>
      <c r="J5" s="621"/>
      <c r="K5" s="621"/>
      <c r="L5" s="621"/>
      <c r="M5" s="621"/>
      <c r="N5" s="621"/>
      <c r="O5" s="621"/>
      <c r="P5" s="622"/>
      <c r="Q5" s="620"/>
      <c r="R5" s="621"/>
      <c r="S5" s="621"/>
      <c r="T5" s="621"/>
      <c r="U5" s="621"/>
      <c r="V5" s="621"/>
      <c r="W5" s="621"/>
      <c r="X5" s="621"/>
      <c r="Y5" s="621"/>
      <c r="Z5" s="621"/>
      <c r="AA5" s="621"/>
      <c r="AB5" s="621"/>
      <c r="AC5" s="621"/>
      <c r="AD5" s="621"/>
      <c r="AE5" s="622"/>
    </row>
    <row r="6" spans="1:31" s="98" customFormat="1" ht="27" customHeight="1">
      <c r="A6" s="620"/>
      <c r="B6" s="621"/>
      <c r="C6" s="621"/>
      <c r="D6" s="621"/>
      <c r="E6" s="621"/>
      <c r="F6" s="621"/>
      <c r="G6" s="622"/>
      <c r="H6" s="620"/>
      <c r="I6" s="621"/>
      <c r="J6" s="621"/>
      <c r="K6" s="621"/>
      <c r="L6" s="621"/>
      <c r="M6" s="621"/>
      <c r="N6" s="621"/>
      <c r="O6" s="621"/>
      <c r="P6" s="622"/>
      <c r="Q6" s="620"/>
      <c r="R6" s="621"/>
      <c r="S6" s="621"/>
      <c r="T6" s="621"/>
      <c r="U6" s="621"/>
      <c r="V6" s="621"/>
      <c r="W6" s="621"/>
      <c r="X6" s="621"/>
      <c r="Y6" s="621"/>
      <c r="Z6" s="621"/>
      <c r="AA6" s="621"/>
      <c r="AB6" s="621"/>
      <c r="AC6" s="621"/>
      <c r="AD6" s="621"/>
      <c r="AE6" s="622"/>
    </row>
    <row r="7" spans="1:31" s="98" customFormat="1" ht="27" customHeight="1">
      <c r="A7" s="620"/>
      <c r="B7" s="621"/>
      <c r="C7" s="621"/>
      <c r="D7" s="621"/>
      <c r="E7" s="621"/>
      <c r="F7" s="621"/>
      <c r="G7" s="622"/>
      <c r="H7" s="620"/>
      <c r="I7" s="621"/>
      <c r="J7" s="621"/>
      <c r="K7" s="621"/>
      <c r="L7" s="621"/>
      <c r="M7" s="621"/>
      <c r="N7" s="621"/>
      <c r="O7" s="621"/>
      <c r="P7" s="622"/>
      <c r="Q7" s="620"/>
      <c r="R7" s="621"/>
      <c r="S7" s="621"/>
      <c r="T7" s="621"/>
      <c r="U7" s="621"/>
      <c r="V7" s="621"/>
      <c r="W7" s="621"/>
      <c r="X7" s="621"/>
      <c r="Y7" s="621"/>
      <c r="Z7" s="621"/>
      <c r="AA7" s="621"/>
      <c r="AB7" s="621"/>
      <c r="AC7" s="621"/>
      <c r="AD7" s="621"/>
      <c r="AE7" s="622"/>
    </row>
    <row r="8" spans="1:31" s="98" customFormat="1" ht="27" customHeight="1">
      <c r="A8" s="620"/>
      <c r="B8" s="621"/>
      <c r="C8" s="621"/>
      <c r="D8" s="621"/>
      <c r="E8" s="621"/>
      <c r="F8" s="621"/>
      <c r="G8" s="622"/>
      <c r="H8" s="620"/>
      <c r="I8" s="621"/>
      <c r="J8" s="621"/>
      <c r="K8" s="621"/>
      <c r="L8" s="621"/>
      <c r="M8" s="621"/>
      <c r="N8" s="621"/>
      <c r="O8" s="621"/>
      <c r="P8" s="622"/>
      <c r="Q8" s="620"/>
      <c r="R8" s="621"/>
      <c r="S8" s="621"/>
      <c r="T8" s="621"/>
      <c r="U8" s="621"/>
      <c r="V8" s="621"/>
      <c r="W8" s="621"/>
      <c r="X8" s="621"/>
      <c r="Y8" s="621"/>
      <c r="Z8" s="621"/>
      <c r="AA8" s="621"/>
      <c r="AB8" s="621"/>
      <c r="AC8" s="621"/>
      <c r="AD8" s="621"/>
      <c r="AE8" s="622"/>
    </row>
    <row r="9" spans="1:31" s="98" customFormat="1" ht="27" customHeight="1">
      <c r="A9" s="620"/>
      <c r="B9" s="621"/>
      <c r="C9" s="621"/>
      <c r="D9" s="621"/>
      <c r="E9" s="621"/>
      <c r="F9" s="621"/>
      <c r="G9" s="622"/>
      <c r="H9" s="620"/>
      <c r="I9" s="621"/>
      <c r="J9" s="621"/>
      <c r="K9" s="621"/>
      <c r="L9" s="621"/>
      <c r="M9" s="621"/>
      <c r="N9" s="621"/>
      <c r="O9" s="621"/>
      <c r="P9" s="622"/>
      <c r="Q9" s="620"/>
      <c r="R9" s="621"/>
      <c r="S9" s="621"/>
      <c r="T9" s="621"/>
      <c r="U9" s="621"/>
      <c r="V9" s="621"/>
      <c r="W9" s="621"/>
      <c r="X9" s="621"/>
      <c r="Y9" s="621"/>
      <c r="Z9" s="621"/>
      <c r="AA9" s="621"/>
      <c r="AB9" s="621"/>
      <c r="AC9" s="621"/>
      <c r="AD9" s="621"/>
      <c r="AE9" s="622"/>
    </row>
    <row r="10" spans="1:31" s="98" customFormat="1" ht="27" customHeight="1">
      <c r="A10" s="620"/>
      <c r="B10" s="621"/>
      <c r="C10" s="621"/>
      <c r="D10" s="621"/>
      <c r="E10" s="621"/>
      <c r="F10" s="621"/>
      <c r="G10" s="622"/>
      <c r="H10" s="620"/>
      <c r="I10" s="621"/>
      <c r="J10" s="621"/>
      <c r="K10" s="621"/>
      <c r="L10" s="621"/>
      <c r="M10" s="621"/>
      <c r="N10" s="621"/>
      <c r="O10" s="621"/>
      <c r="P10" s="622"/>
      <c r="Q10" s="620"/>
      <c r="R10" s="621"/>
      <c r="S10" s="621"/>
      <c r="T10" s="621"/>
      <c r="U10" s="621"/>
      <c r="V10" s="621"/>
      <c r="W10" s="621"/>
      <c r="X10" s="621"/>
      <c r="Y10" s="621"/>
      <c r="Z10" s="621"/>
      <c r="AA10" s="621"/>
      <c r="AB10" s="621"/>
      <c r="AC10" s="621"/>
      <c r="AD10" s="621"/>
      <c r="AE10" s="622"/>
    </row>
    <row r="11" spans="1:31" s="98" customFormat="1" ht="27" customHeight="1">
      <c r="A11" s="620"/>
      <c r="B11" s="621"/>
      <c r="C11" s="621"/>
      <c r="D11" s="621"/>
      <c r="E11" s="621"/>
      <c r="F11" s="621"/>
      <c r="G11" s="622"/>
      <c r="H11" s="620"/>
      <c r="I11" s="621"/>
      <c r="J11" s="621"/>
      <c r="K11" s="621"/>
      <c r="L11" s="621"/>
      <c r="M11" s="621"/>
      <c r="N11" s="621"/>
      <c r="O11" s="621"/>
      <c r="P11" s="622"/>
      <c r="Q11" s="620"/>
      <c r="R11" s="621"/>
      <c r="S11" s="621"/>
      <c r="T11" s="621"/>
      <c r="U11" s="621"/>
      <c r="V11" s="621"/>
      <c r="W11" s="621"/>
      <c r="X11" s="621"/>
      <c r="Y11" s="621"/>
      <c r="Z11" s="621"/>
      <c r="AA11" s="621"/>
      <c r="AB11" s="621"/>
      <c r="AC11" s="621"/>
      <c r="AD11" s="621"/>
      <c r="AE11" s="622"/>
    </row>
    <row r="12" spans="1:31" s="98" customFormat="1" ht="27" customHeight="1">
      <c r="A12" s="620"/>
      <c r="B12" s="621"/>
      <c r="C12" s="621"/>
      <c r="D12" s="621"/>
      <c r="E12" s="621"/>
      <c r="F12" s="621"/>
      <c r="G12" s="622"/>
      <c r="H12" s="620"/>
      <c r="I12" s="621"/>
      <c r="J12" s="621"/>
      <c r="K12" s="621"/>
      <c r="L12" s="621"/>
      <c r="M12" s="621"/>
      <c r="N12" s="621"/>
      <c r="O12" s="621"/>
      <c r="P12" s="622"/>
      <c r="Q12" s="620"/>
      <c r="R12" s="621"/>
      <c r="S12" s="621"/>
      <c r="T12" s="621"/>
      <c r="U12" s="621"/>
      <c r="V12" s="621"/>
      <c r="W12" s="621"/>
      <c r="X12" s="621"/>
      <c r="Y12" s="621"/>
      <c r="Z12" s="621"/>
      <c r="AA12" s="621"/>
      <c r="AB12" s="621"/>
      <c r="AC12" s="621"/>
      <c r="AD12" s="621"/>
      <c r="AE12" s="622"/>
    </row>
    <row r="13" spans="1:31" s="98" customFormat="1" ht="27" customHeight="1">
      <c r="A13" s="626"/>
      <c r="B13" s="627"/>
      <c r="C13" s="627"/>
      <c r="D13" s="627"/>
      <c r="E13" s="627"/>
      <c r="F13" s="627"/>
      <c r="G13" s="628"/>
      <c r="H13" s="626"/>
      <c r="I13" s="627"/>
      <c r="J13" s="627"/>
      <c r="K13" s="627"/>
      <c r="L13" s="627"/>
      <c r="M13" s="627"/>
      <c r="N13" s="627"/>
      <c r="O13" s="627"/>
      <c r="P13" s="628"/>
      <c r="Q13" s="626"/>
      <c r="R13" s="627"/>
      <c r="S13" s="627"/>
      <c r="T13" s="627"/>
      <c r="U13" s="627"/>
      <c r="V13" s="627"/>
      <c r="W13" s="627"/>
      <c r="X13" s="627"/>
      <c r="Y13" s="627"/>
      <c r="Z13" s="627"/>
      <c r="AA13" s="627"/>
      <c r="AB13" s="627"/>
      <c r="AC13" s="627"/>
      <c r="AD13" s="627"/>
      <c r="AE13" s="628"/>
    </row>
    <row r="14" spans="1:31" s="98" customFormat="1" ht="27" customHeight="1">
      <c r="A14" s="620"/>
      <c r="B14" s="621"/>
      <c r="C14" s="621"/>
      <c r="D14" s="621"/>
      <c r="E14" s="621"/>
      <c r="F14" s="621"/>
      <c r="G14" s="622"/>
      <c r="H14" s="620"/>
      <c r="I14" s="621"/>
      <c r="J14" s="621"/>
      <c r="K14" s="621"/>
      <c r="L14" s="621"/>
      <c r="M14" s="621"/>
      <c r="N14" s="621"/>
      <c r="O14" s="621"/>
      <c r="P14" s="622"/>
      <c r="Q14" s="620"/>
      <c r="R14" s="621"/>
      <c r="S14" s="621"/>
      <c r="T14" s="621"/>
      <c r="U14" s="621"/>
      <c r="V14" s="621"/>
      <c r="W14" s="621"/>
      <c r="X14" s="621"/>
      <c r="Y14" s="621"/>
      <c r="Z14" s="621"/>
      <c r="AA14" s="621"/>
      <c r="AB14" s="621"/>
      <c r="AC14" s="621"/>
      <c r="AD14" s="621"/>
      <c r="AE14" s="622"/>
    </row>
    <row r="15" spans="1:31" s="98" customFormat="1" ht="27" customHeight="1">
      <c r="A15" s="620"/>
      <c r="B15" s="621"/>
      <c r="C15" s="621"/>
      <c r="D15" s="621"/>
      <c r="E15" s="621"/>
      <c r="F15" s="621"/>
      <c r="G15" s="622"/>
      <c r="H15" s="620"/>
      <c r="I15" s="621"/>
      <c r="J15" s="621"/>
      <c r="K15" s="621"/>
      <c r="L15" s="621"/>
      <c r="M15" s="621"/>
      <c r="N15" s="621"/>
      <c r="O15" s="621"/>
      <c r="P15" s="622"/>
      <c r="Q15" s="620"/>
      <c r="R15" s="621"/>
      <c r="S15" s="621"/>
      <c r="T15" s="621"/>
      <c r="U15" s="621"/>
      <c r="V15" s="621"/>
      <c r="W15" s="621"/>
      <c r="X15" s="621"/>
      <c r="Y15" s="621"/>
      <c r="Z15" s="621"/>
      <c r="AA15" s="621"/>
      <c r="AB15" s="621"/>
      <c r="AC15" s="621"/>
      <c r="AD15" s="621"/>
      <c r="AE15" s="622"/>
    </row>
    <row r="16" spans="1:31" s="98" customFormat="1" ht="27" customHeight="1">
      <c r="A16" s="620"/>
      <c r="B16" s="621"/>
      <c r="C16" s="621"/>
      <c r="D16" s="621"/>
      <c r="E16" s="621"/>
      <c r="F16" s="621"/>
      <c r="G16" s="622"/>
      <c r="H16" s="620"/>
      <c r="I16" s="621"/>
      <c r="J16" s="621"/>
      <c r="K16" s="621"/>
      <c r="L16" s="621"/>
      <c r="M16" s="621"/>
      <c r="N16" s="621"/>
      <c r="O16" s="621"/>
      <c r="P16" s="622"/>
      <c r="Q16" s="620"/>
      <c r="R16" s="621"/>
      <c r="S16" s="621"/>
      <c r="T16" s="621"/>
      <c r="U16" s="621"/>
      <c r="V16" s="621"/>
      <c r="W16" s="621"/>
      <c r="X16" s="621"/>
      <c r="Y16" s="621"/>
      <c r="Z16" s="621"/>
      <c r="AA16" s="621"/>
      <c r="AB16" s="621"/>
      <c r="AC16" s="621"/>
      <c r="AD16" s="621"/>
      <c r="AE16" s="622"/>
    </row>
    <row r="17" spans="1:31" s="98" customFormat="1" ht="27" customHeight="1">
      <c r="A17" s="620"/>
      <c r="B17" s="621"/>
      <c r="C17" s="621"/>
      <c r="D17" s="621"/>
      <c r="E17" s="621"/>
      <c r="F17" s="621"/>
      <c r="G17" s="622"/>
      <c r="H17" s="620"/>
      <c r="I17" s="621"/>
      <c r="J17" s="621"/>
      <c r="K17" s="621"/>
      <c r="L17" s="621"/>
      <c r="M17" s="621"/>
      <c r="N17" s="621"/>
      <c r="O17" s="621"/>
      <c r="P17" s="622"/>
      <c r="Q17" s="620"/>
      <c r="R17" s="621"/>
      <c r="S17" s="621"/>
      <c r="T17" s="621"/>
      <c r="U17" s="621"/>
      <c r="V17" s="621"/>
      <c r="W17" s="621"/>
      <c r="X17" s="621"/>
      <c r="Y17" s="621"/>
      <c r="Z17" s="621"/>
      <c r="AA17" s="621"/>
      <c r="AB17" s="621"/>
      <c r="AC17" s="621"/>
      <c r="AD17" s="621"/>
      <c r="AE17" s="622"/>
    </row>
    <row r="18" spans="1:31" s="98" customFormat="1" ht="27" customHeight="1">
      <c r="A18" s="620"/>
      <c r="B18" s="621"/>
      <c r="C18" s="621"/>
      <c r="D18" s="621"/>
      <c r="E18" s="621"/>
      <c r="F18" s="621"/>
      <c r="G18" s="622"/>
      <c r="H18" s="620"/>
      <c r="I18" s="621"/>
      <c r="J18" s="621"/>
      <c r="K18" s="621"/>
      <c r="L18" s="621"/>
      <c r="M18" s="621"/>
      <c r="N18" s="621"/>
      <c r="O18" s="621"/>
      <c r="P18" s="622"/>
      <c r="Q18" s="620"/>
      <c r="R18" s="621"/>
      <c r="S18" s="621"/>
      <c r="T18" s="621"/>
      <c r="U18" s="621"/>
      <c r="V18" s="621"/>
      <c r="W18" s="621"/>
      <c r="X18" s="621"/>
      <c r="Y18" s="621"/>
      <c r="Z18" s="621"/>
      <c r="AA18" s="621"/>
      <c r="AB18" s="621"/>
      <c r="AC18" s="621"/>
      <c r="AD18" s="621"/>
      <c r="AE18" s="622"/>
    </row>
    <row r="19" spans="1:31" s="98" customFormat="1" ht="27" customHeight="1">
      <c r="A19" s="620"/>
      <c r="B19" s="621"/>
      <c r="C19" s="621"/>
      <c r="D19" s="621"/>
      <c r="E19" s="621"/>
      <c r="F19" s="621"/>
      <c r="G19" s="622"/>
      <c r="H19" s="620"/>
      <c r="I19" s="621"/>
      <c r="J19" s="621"/>
      <c r="K19" s="621"/>
      <c r="L19" s="621"/>
      <c r="M19" s="621"/>
      <c r="N19" s="621"/>
      <c r="O19" s="621"/>
      <c r="P19" s="622"/>
      <c r="Q19" s="620"/>
      <c r="R19" s="621"/>
      <c r="S19" s="621"/>
      <c r="T19" s="621"/>
      <c r="U19" s="621"/>
      <c r="V19" s="621"/>
      <c r="W19" s="621"/>
      <c r="X19" s="621"/>
      <c r="Y19" s="621"/>
      <c r="Z19" s="621"/>
      <c r="AA19" s="621"/>
      <c r="AB19" s="621"/>
      <c r="AC19" s="621"/>
      <c r="AD19" s="621"/>
      <c r="AE19" s="622"/>
    </row>
    <row r="20" spans="1:31" s="98" customFormat="1" ht="27" customHeight="1">
      <c r="A20" s="620"/>
      <c r="B20" s="621"/>
      <c r="C20" s="621"/>
      <c r="D20" s="621"/>
      <c r="E20" s="621"/>
      <c r="F20" s="621"/>
      <c r="G20" s="622"/>
      <c r="H20" s="620"/>
      <c r="I20" s="621"/>
      <c r="J20" s="621"/>
      <c r="K20" s="621"/>
      <c r="L20" s="621"/>
      <c r="M20" s="621"/>
      <c r="N20" s="621"/>
      <c r="O20" s="621"/>
      <c r="P20" s="622"/>
      <c r="Q20" s="620"/>
      <c r="R20" s="621"/>
      <c r="S20" s="621"/>
      <c r="T20" s="621"/>
      <c r="U20" s="621"/>
      <c r="V20" s="621"/>
      <c r="W20" s="621"/>
      <c r="X20" s="621"/>
      <c r="Y20" s="621"/>
      <c r="Z20" s="621"/>
      <c r="AA20" s="621"/>
      <c r="AB20" s="621"/>
      <c r="AC20" s="621"/>
      <c r="AD20" s="621"/>
      <c r="AE20" s="622"/>
    </row>
    <row r="21" spans="1:31" s="98" customFormat="1" ht="27" customHeight="1">
      <c r="A21" s="620"/>
      <c r="B21" s="621"/>
      <c r="C21" s="621"/>
      <c r="D21" s="621"/>
      <c r="E21" s="621"/>
      <c r="F21" s="621"/>
      <c r="G21" s="622"/>
      <c r="H21" s="620"/>
      <c r="I21" s="621"/>
      <c r="J21" s="621"/>
      <c r="K21" s="621"/>
      <c r="L21" s="621"/>
      <c r="M21" s="621"/>
      <c r="N21" s="621"/>
      <c r="O21" s="621"/>
      <c r="P21" s="622"/>
      <c r="Q21" s="620"/>
      <c r="R21" s="621"/>
      <c r="S21" s="621"/>
      <c r="T21" s="621"/>
      <c r="U21" s="621"/>
      <c r="V21" s="621"/>
      <c r="W21" s="621"/>
      <c r="X21" s="621"/>
      <c r="Y21" s="621"/>
      <c r="Z21" s="621"/>
      <c r="AA21" s="621"/>
      <c r="AB21" s="621"/>
      <c r="AC21" s="621"/>
      <c r="AD21" s="621"/>
      <c r="AE21" s="622"/>
    </row>
    <row r="22" spans="1:31" s="98" customFormat="1" ht="27" customHeight="1">
      <c r="A22" s="620"/>
      <c r="B22" s="621"/>
      <c r="C22" s="621"/>
      <c r="D22" s="621"/>
      <c r="E22" s="621"/>
      <c r="F22" s="621"/>
      <c r="G22" s="622"/>
      <c r="H22" s="620"/>
      <c r="I22" s="621"/>
      <c r="J22" s="621"/>
      <c r="K22" s="621"/>
      <c r="L22" s="621"/>
      <c r="M22" s="621"/>
      <c r="N22" s="621"/>
      <c r="O22" s="621"/>
      <c r="P22" s="622"/>
      <c r="Q22" s="620"/>
      <c r="R22" s="621"/>
      <c r="S22" s="621"/>
      <c r="T22" s="621"/>
      <c r="U22" s="621"/>
      <c r="V22" s="621"/>
      <c r="W22" s="621"/>
      <c r="X22" s="621"/>
      <c r="Y22" s="621"/>
      <c r="Z22" s="621"/>
      <c r="AA22" s="621"/>
      <c r="AB22" s="621"/>
      <c r="AC22" s="621"/>
      <c r="AD22" s="621"/>
      <c r="AE22" s="622"/>
    </row>
    <row r="23" spans="1:31" s="98" customFormat="1" ht="27" customHeight="1">
      <c r="A23" s="620"/>
      <c r="B23" s="621"/>
      <c r="C23" s="621"/>
      <c r="D23" s="621"/>
      <c r="E23" s="621"/>
      <c r="F23" s="621"/>
      <c r="G23" s="622"/>
      <c r="H23" s="620"/>
      <c r="I23" s="621"/>
      <c r="J23" s="621"/>
      <c r="K23" s="621"/>
      <c r="L23" s="621"/>
      <c r="M23" s="621"/>
      <c r="N23" s="621"/>
      <c r="O23" s="621"/>
      <c r="P23" s="622"/>
      <c r="Q23" s="620"/>
      <c r="R23" s="621"/>
      <c r="S23" s="621"/>
      <c r="T23" s="621"/>
      <c r="U23" s="621"/>
      <c r="V23" s="621"/>
      <c r="W23" s="621"/>
      <c r="X23" s="621"/>
      <c r="Y23" s="621"/>
      <c r="Z23" s="621"/>
      <c r="AA23" s="621"/>
      <c r="AB23" s="621"/>
      <c r="AC23" s="621"/>
      <c r="AD23" s="621"/>
      <c r="AE23" s="622"/>
    </row>
    <row r="24" spans="1:31" s="98" customFormat="1" ht="27" customHeight="1">
      <c r="A24" s="620"/>
      <c r="B24" s="621"/>
      <c r="C24" s="621"/>
      <c r="D24" s="621"/>
      <c r="E24" s="621"/>
      <c r="F24" s="621"/>
      <c r="G24" s="622"/>
      <c r="H24" s="620"/>
      <c r="I24" s="621"/>
      <c r="J24" s="621"/>
      <c r="K24" s="621"/>
      <c r="L24" s="621"/>
      <c r="M24" s="621"/>
      <c r="N24" s="621"/>
      <c r="O24" s="621"/>
      <c r="P24" s="622"/>
      <c r="Q24" s="620"/>
      <c r="R24" s="621"/>
      <c r="S24" s="621"/>
      <c r="T24" s="621"/>
      <c r="U24" s="621"/>
      <c r="V24" s="621"/>
      <c r="W24" s="621"/>
      <c r="X24" s="621"/>
      <c r="Y24" s="621"/>
      <c r="Z24" s="621"/>
      <c r="AA24" s="621"/>
      <c r="AB24" s="621"/>
      <c r="AC24" s="621"/>
      <c r="AD24" s="621"/>
      <c r="AE24" s="622"/>
    </row>
    <row r="25" spans="1:31" s="98" customFormat="1" ht="27" customHeight="1">
      <c r="A25" s="620"/>
      <c r="B25" s="621"/>
      <c r="C25" s="621"/>
      <c r="D25" s="621"/>
      <c r="E25" s="621"/>
      <c r="F25" s="621"/>
      <c r="G25" s="622"/>
      <c r="H25" s="620"/>
      <c r="I25" s="621"/>
      <c r="J25" s="621"/>
      <c r="K25" s="621"/>
      <c r="L25" s="621"/>
      <c r="M25" s="621"/>
      <c r="N25" s="621"/>
      <c r="O25" s="621"/>
      <c r="P25" s="622"/>
      <c r="Q25" s="620"/>
      <c r="R25" s="621"/>
      <c r="S25" s="621"/>
      <c r="T25" s="621"/>
      <c r="U25" s="621"/>
      <c r="V25" s="621"/>
      <c r="W25" s="621"/>
      <c r="X25" s="621"/>
      <c r="Y25" s="621"/>
      <c r="Z25" s="621"/>
      <c r="AA25" s="621"/>
      <c r="AB25" s="621"/>
      <c r="AC25" s="621"/>
      <c r="AD25" s="621"/>
      <c r="AE25" s="622"/>
    </row>
    <row r="26" spans="1:31" s="98" customFormat="1" ht="27" customHeight="1">
      <c r="A26" s="620"/>
      <c r="B26" s="621"/>
      <c r="C26" s="621"/>
      <c r="D26" s="621"/>
      <c r="E26" s="621"/>
      <c r="F26" s="621"/>
      <c r="G26" s="622"/>
      <c r="H26" s="620"/>
      <c r="I26" s="621"/>
      <c r="J26" s="621"/>
      <c r="K26" s="621"/>
      <c r="L26" s="621"/>
      <c r="M26" s="621"/>
      <c r="N26" s="621"/>
      <c r="O26" s="621"/>
      <c r="P26" s="622"/>
      <c r="Q26" s="620"/>
      <c r="R26" s="621"/>
      <c r="S26" s="621"/>
      <c r="T26" s="621"/>
      <c r="U26" s="621"/>
      <c r="V26" s="621"/>
      <c r="W26" s="621"/>
      <c r="X26" s="621"/>
      <c r="Y26" s="621"/>
      <c r="Z26" s="621"/>
      <c r="AA26" s="621"/>
      <c r="AB26" s="621"/>
      <c r="AC26" s="621"/>
      <c r="AD26" s="621"/>
      <c r="AE26" s="622"/>
    </row>
    <row r="27" spans="1:31" s="98" customFormat="1" ht="27" customHeight="1">
      <c r="A27" s="620"/>
      <c r="B27" s="621"/>
      <c r="C27" s="621"/>
      <c r="D27" s="621"/>
      <c r="E27" s="621"/>
      <c r="F27" s="621"/>
      <c r="G27" s="622"/>
      <c r="H27" s="620"/>
      <c r="I27" s="621"/>
      <c r="J27" s="621"/>
      <c r="K27" s="621"/>
      <c r="L27" s="621"/>
      <c r="M27" s="621"/>
      <c r="N27" s="621"/>
      <c r="O27" s="621"/>
      <c r="P27" s="622"/>
      <c r="Q27" s="620"/>
      <c r="R27" s="621"/>
      <c r="S27" s="621"/>
      <c r="T27" s="621"/>
      <c r="U27" s="621"/>
      <c r="V27" s="621"/>
      <c r="W27" s="621"/>
      <c r="X27" s="621"/>
      <c r="Y27" s="621"/>
      <c r="Z27" s="621"/>
      <c r="AA27" s="621"/>
      <c r="AB27" s="621"/>
      <c r="AC27" s="621"/>
      <c r="AD27" s="621"/>
      <c r="AE27" s="622"/>
    </row>
    <row r="28" spans="1:31" s="98" customFormat="1" ht="27" customHeight="1">
      <c r="A28" s="620"/>
      <c r="B28" s="621"/>
      <c r="C28" s="621"/>
      <c r="D28" s="621"/>
      <c r="E28" s="621"/>
      <c r="F28" s="621"/>
      <c r="G28" s="622"/>
      <c r="H28" s="620"/>
      <c r="I28" s="621"/>
      <c r="J28" s="621"/>
      <c r="K28" s="621"/>
      <c r="L28" s="621"/>
      <c r="M28" s="621"/>
      <c r="N28" s="621"/>
      <c r="O28" s="621"/>
      <c r="P28" s="622"/>
      <c r="Q28" s="620"/>
      <c r="R28" s="621"/>
      <c r="S28" s="621"/>
      <c r="T28" s="621"/>
      <c r="U28" s="621"/>
      <c r="V28" s="621"/>
      <c r="W28" s="621"/>
      <c r="X28" s="621"/>
      <c r="Y28" s="621"/>
      <c r="Z28" s="621"/>
      <c r="AA28" s="621"/>
      <c r="AB28" s="621"/>
      <c r="AC28" s="621"/>
      <c r="AD28" s="621"/>
      <c r="AE28" s="622"/>
    </row>
    <row r="29" spans="1:31" s="98" customFormat="1" ht="27" customHeight="1">
      <c r="A29" s="620"/>
      <c r="B29" s="621"/>
      <c r="C29" s="621"/>
      <c r="D29" s="621"/>
      <c r="E29" s="621"/>
      <c r="F29" s="621"/>
      <c r="G29" s="622"/>
      <c r="H29" s="620"/>
      <c r="I29" s="621"/>
      <c r="J29" s="621"/>
      <c r="K29" s="621"/>
      <c r="L29" s="621"/>
      <c r="M29" s="621"/>
      <c r="N29" s="621"/>
      <c r="O29" s="621"/>
      <c r="P29" s="622"/>
      <c r="Q29" s="620"/>
      <c r="R29" s="621"/>
      <c r="S29" s="621"/>
      <c r="T29" s="621"/>
      <c r="U29" s="621"/>
      <c r="V29" s="621"/>
      <c r="W29" s="621"/>
      <c r="X29" s="621"/>
      <c r="Y29" s="621"/>
      <c r="Z29" s="621"/>
      <c r="AA29" s="621"/>
      <c r="AB29" s="621"/>
      <c r="AC29" s="621"/>
      <c r="AD29" s="621"/>
      <c r="AE29" s="622"/>
    </row>
    <row r="30" spans="1:31" s="98" customFormat="1" ht="27" customHeight="1">
      <c r="A30" s="620"/>
      <c r="B30" s="621"/>
      <c r="C30" s="621"/>
      <c r="D30" s="621"/>
      <c r="E30" s="621"/>
      <c r="F30" s="621"/>
      <c r="G30" s="622"/>
      <c r="H30" s="620"/>
      <c r="I30" s="621"/>
      <c r="J30" s="621"/>
      <c r="K30" s="621"/>
      <c r="L30" s="621"/>
      <c r="M30" s="621"/>
      <c r="N30" s="621"/>
      <c r="O30" s="621"/>
      <c r="P30" s="622"/>
      <c r="Q30" s="620"/>
      <c r="R30" s="621"/>
      <c r="S30" s="621"/>
      <c r="T30" s="621"/>
      <c r="U30" s="621"/>
      <c r="V30" s="621"/>
      <c r="W30" s="621"/>
      <c r="X30" s="621"/>
      <c r="Y30" s="621"/>
      <c r="Z30" s="621"/>
      <c r="AA30" s="621"/>
      <c r="AB30" s="621"/>
      <c r="AC30" s="621"/>
      <c r="AD30" s="621"/>
      <c r="AE30" s="622"/>
    </row>
    <row r="31" spans="1:31" s="98" customFormat="1" ht="27" customHeight="1">
      <c r="A31" s="623"/>
      <c r="B31" s="624"/>
      <c r="C31" s="624"/>
      <c r="D31" s="624"/>
      <c r="E31" s="624"/>
      <c r="F31" s="624"/>
      <c r="G31" s="625"/>
      <c r="H31" s="623"/>
      <c r="I31" s="624"/>
      <c r="J31" s="624"/>
      <c r="K31" s="624"/>
      <c r="L31" s="624"/>
      <c r="M31" s="624"/>
      <c r="N31" s="624"/>
      <c r="O31" s="624"/>
      <c r="P31" s="625"/>
      <c r="Q31" s="623"/>
      <c r="R31" s="624"/>
      <c r="S31" s="624"/>
      <c r="T31" s="624"/>
      <c r="U31" s="624"/>
      <c r="V31" s="624"/>
      <c r="W31" s="624"/>
      <c r="X31" s="624"/>
      <c r="Y31" s="624"/>
      <c r="Z31" s="624"/>
      <c r="AA31" s="624"/>
      <c r="AB31" s="624"/>
      <c r="AC31" s="624"/>
      <c r="AD31" s="624"/>
      <c r="AE31" s="625"/>
    </row>
    <row r="32" spans="1:31">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row>
    <row r="33" spans="1:31">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row>
    <row r="34" spans="1:31">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row>
    <row r="35" spans="1:31">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row>
  </sheetData>
  <sheetProtection algorithmName="SHA-512" hashValue="xMwEUjOkIFVJPlZ9OfKd1f8SGuYLrFTtBhFT28THZ3ZieuxZ1dtqpwpya173pBEk0/Y0idaJm8kaKqxg4IaEQQ==" saltValue="+RjgrFdNjeLXIQE1ld6R6w==" spinCount="100000" sheet="1" formatCells="0" formatColumns="0" formatRows="0" insertColumns="0" insertRows="0" deleteColumns="0" deleteRows="0" selectLockedCells="1"/>
  <mergeCells count="84">
    <mergeCell ref="A4:G4"/>
    <mergeCell ref="H4:P4"/>
    <mergeCell ref="Q4:AE4"/>
    <mergeCell ref="A5:G5"/>
    <mergeCell ref="H5:P5"/>
    <mergeCell ref="Q5:AE5"/>
    <mergeCell ref="A6:G6"/>
    <mergeCell ref="H6:P6"/>
    <mergeCell ref="Q6:AE6"/>
    <mergeCell ref="A7:G7"/>
    <mergeCell ref="H7:P7"/>
    <mergeCell ref="Q7:AE7"/>
    <mergeCell ref="A8:G8"/>
    <mergeCell ref="H8:P8"/>
    <mergeCell ref="Q8:AE8"/>
    <mergeCell ref="A9:G9"/>
    <mergeCell ref="H9:P9"/>
    <mergeCell ref="Q9:AE9"/>
    <mergeCell ref="A10:G10"/>
    <mergeCell ref="H10:P10"/>
    <mergeCell ref="Q10:AE10"/>
    <mergeCell ref="A11:G11"/>
    <mergeCell ref="H11:P11"/>
    <mergeCell ref="Q11:AE11"/>
    <mergeCell ref="A12:G12"/>
    <mergeCell ref="H12:P12"/>
    <mergeCell ref="Q12:AE12"/>
    <mergeCell ref="A13:G13"/>
    <mergeCell ref="H13:P13"/>
    <mergeCell ref="Q13:AE13"/>
    <mergeCell ref="A14:G14"/>
    <mergeCell ref="H14:P14"/>
    <mergeCell ref="Q14:AE14"/>
    <mergeCell ref="A15:G15"/>
    <mergeCell ref="H15:P15"/>
    <mergeCell ref="Q15:AE15"/>
    <mergeCell ref="A16:G16"/>
    <mergeCell ref="H16:P16"/>
    <mergeCell ref="Q16:AE16"/>
    <mergeCell ref="A17:G17"/>
    <mergeCell ref="H17:P17"/>
    <mergeCell ref="Q17:AE17"/>
    <mergeCell ref="A18:G18"/>
    <mergeCell ref="H18:P18"/>
    <mergeCell ref="Q18:AE18"/>
    <mergeCell ref="A19:G19"/>
    <mergeCell ref="H19:P19"/>
    <mergeCell ref="Q19:AE19"/>
    <mergeCell ref="A20:G20"/>
    <mergeCell ref="H20:P20"/>
    <mergeCell ref="Q20:AE20"/>
    <mergeCell ref="A21:G21"/>
    <mergeCell ref="H21:P21"/>
    <mergeCell ref="Q21:AE21"/>
    <mergeCell ref="A22:G22"/>
    <mergeCell ref="H22:P22"/>
    <mergeCell ref="Q22:AE22"/>
    <mergeCell ref="A23:G23"/>
    <mergeCell ref="H23:P23"/>
    <mergeCell ref="Q23:AE23"/>
    <mergeCell ref="A24:G24"/>
    <mergeCell ref="H24:P24"/>
    <mergeCell ref="Q24:AE24"/>
    <mergeCell ref="A25:G25"/>
    <mergeCell ref="H25:P25"/>
    <mergeCell ref="Q25:AE25"/>
    <mergeCell ref="A26:G26"/>
    <mergeCell ref="H26:P26"/>
    <mergeCell ref="Q26:AE26"/>
    <mergeCell ref="A27:G27"/>
    <mergeCell ref="H27:P27"/>
    <mergeCell ref="Q27:AE27"/>
    <mergeCell ref="A28:G28"/>
    <mergeCell ref="H28:P28"/>
    <mergeCell ref="Q28:AE28"/>
    <mergeCell ref="A29:G29"/>
    <mergeCell ref="H29:P29"/>
    <mergeCell ref="Q29:AE29"/>
    <mergeCell ref="A30:G30"/>
    <mergeCell ref="H30:P30"/>
    <mergeCell ref="Q30:AE30"/>
    <mergeCell ref="A31:G31"/>
    <mergeCell ref="H31:P31"/>
    <mergeCell ref="Q31:AE31"/>
  </mergeCells>
  <phoneticPr fontId="2"/>
  <pageMargins left="0.70866141732283472" right="0.70866141732283472" top="0.74803149606299213" bottom="0.74803149606299213" header="0.31496062992125984" footer="0.31496062992125984"/>
  <pageSetup paperSize="9" scale="96" orientation="portrait" cellComments="asDisplayed"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9"/>
  <sheetViews>
    <sheetView showGridLines="0" view="pageBreakPreview" zoomScaleNormal="100" zoomScaleSheetLayoutView="100" workbookViewId="0">
      <selection activeCell="E6" sqref="E6"/>
    </sheetView>
  </sheetViews>
  <sheetFormatPr defaultRowHeight="13"/>
  <cols>
    <col min="1" max="1" width="2.453125" customWidth="1"/>
    <col min="2" max="2" width="3.453125" customWidth="1"/>
    <col min="3" max="3" width="16" customWidth="1"/>
    <col min="4" max="4" width="4.54296875" customWidth="1"/>
    <col min="5" max="5" width="21.81640625" customWidth="1"/>
    <col min="6" max="6" width="14.81640625" customWidth="1"/>
    <col min="7" max="7" width="11.08984375" customWidth="1"/>
    <col min="8" max="8" width="7.81640625" customWidth="1"/>
    <col min="9" max="9" width="15.6328125" customWidth="1"/>
    <col min="10" max="10" width="5.1796875" customWidth="1"/>
    <col min="11" max="11" width="12.1796875" customWidth="1"/>
    <col min="12" max="12" width="10.1796875" bestFit="1" customWidth="1"/>
    <col min="13" max="13" width="2.81640625" hidden="1" customWidth="1"/>
    <col min="14" max="14" width="6.453125" hidden="1" customWidth="1"/>
  </cols>
  <sheetData>
    <row r="1" spans="1:14" s="133" customFormat="1" ht="21" customHeight="1">
      <c r="A1" s="644" t="s">
        <v>461</v>
      </c>
      <c r="B1" s="645"/>
      <c r="C1" s="645"/>
      <c r="D1" s="645"/>
      <c r="E1" s="645"/>
      <c r="F1" s="646" t="s">
        <v>406</v>
      </c>
      <c r="G1" s="646"/>
      <c r="H1" s="646"/>
      <c r="I1" s="646"/>
      <c r="J1" s="646"/>
      <c r="K1" s="646"/>
    </row>
    <row r="2" spans="1:14">
      <c r="A2" s="342" t="s">
        <v>423</v>
      </c>
      <c r="B2" s="336"/>
      <c r="C2" s="336"/>
      <c r="D2" s="336"/>
      <c r="E2" s="336"/>
      <c r="F2" s="336"/>
      <c r="G2" s="336"/>
      <c r="H2" s="336"/>
      <c r="I2" s="336"/>
      <c r="J2" s="336"/>
      <c r="K2" s="343" t="s">
        <v>403</v>
      </c>
    </row>
    <row r="3" spans="1:14">
      <c r="A3" s="344" t="s">
        <v>402</v>
      </c>
      <c r="B3" s="345"/>
      <c r="C3" s="345"/>
      <c r="D3" s="345"/>
      <c r="E3" s="345"/>
      <c r="F3" s="345"/>
      <c r="G3" s="345"/>
      <c r="H3" s="345"/>
      <c r="I3" s="345"/>
      <c r="J3" s="345"/>
      <c r="K3" s="346"/>
      <c r="M3" s="404">
        <v>1</v>
      </c>
      <c r="N3" s="404" t="s">
        <v>460</v>
      </c>
    </row>
    <row r="4" spans="1:14">
      <c r="A4" s="347" t="s">
        <v>325</v>
      </c>
      <c r="B4" s="348"/>
      <c r="C4" s="348"/>
      <c r="D4" s="348"/>
      <c r="E4" s="348"/>
      <c r="F4" s="348"/>
      <c r="G4" s="348"/>
      <c r="H4" s="348"/>
      <c r="I4" s="348"/>
      <c r="J4" s="348"/>
      <c r="K4" s="349"/>
      <c r="M4" s="404">
        <v>2</v>
      </c>
      <c r="N4" s="404" t="s">
        <v>459</v>
      </c>
    </row>
    <row r="5" spans="1:14" ht="35" customHeight="1">
      <c r="A5" s="485" t="s">
        <v>326</v>
      </c>
      <c r="B5" s="485"/>
      <c r="C5" s="350" t="s">
        <v>431</v>
      </c>
      <c r="D5" s="439" t="s">
        <v>326</v>
      </c>
      <c r="E5" s="350" t="s">
        <v>327</v>
      </c>
      <c r="F5" s="350" t="s">
        <v>328</v>
      </c>
      <c r="G5" s="350" t="s">
        <v>329</v>
      </c>
      <c r="H5" s="435" t="s">
        <v>330</v>
      </c>
      <c r="I5" s="435" t="s">
        <v>331</v>
      </c>
      <c r="J5" s="434" t="s">
        <v>332</v>
      </c>
      <c r="K5" s="373" t="s">
        <v>333</v>
      </c>
      <c r="M5" s="404">
        <v>3</v>
      </c>
      <c r="N5" s="404" t="s">
        <v>458</v>
      </c>
    </row>
    <row r="6" spans="1:14" ht="33" customHeight="1">
      <c r="A6" s="207" t="s">
        <v>334</v>
      </c>
      <c r="B6" s="135">
        <v>1</v>
      </c>
      <c r="C6" s="437" t="str">
        <f>IFERROR(VLOOKUP(D6,$M$3:$N$30,2,FALSE),"")</f>
        <v/>
      </c>
      <c r="D6" s="440"/>
      <c r="E6" s="209"/>
      <c r="F6" s="209"/>
      <c r="G6" s="210"/>
      <c r="H6" s="436"/>
      <c r="I6" s="372">
        <f t="shared" ref="I6:I25" si="0">G6*H6</f>
        <v>0</v>
      </c>
      <c r="J6" s="371"/>
      <c r="K6" s="436"/>
      <c r="L6" s="136">
        <f t="shared" ref="L6:L25" si="1">IF(J6="〇",I6*1.08,I6*1.1)</f>
        <v>0</v>
      </c>
      <c r="M6" s="441">
        <v>4</v>
      </c>
      <c r="N6" s="404" t="s">
        <v>457</v>
      </c>
    </row>
    <row r="7" spans="1:14" ht="33" customHeight="1">
      <c r="A7" s="207" t="s">
        <v>334</v>
      </c>
      <c r="B7" s="135">
        <v>2</v>
      </c>
      <c r="C7" s="437" t="str">
        <f t="shared" ref="C7:C25" si="2">IFERROR(VLOOKUP(D7,$M$3:$N$30,2,FALSE),"")</f>
        <v/>
      </c>
      <c r="D7" s="440"/>
      <c r="E7" s="209"/>
      <c r="F7" s="209"/>
      <c r="G7" s="210"/>
      <c r="H7" s="436"/>
      <c r="I7" s="372">
        <f t="shared" si="0"/>
        <v>0</v>
      </c>
      <c r="J7" s="371"/>
      <c r="K7" s="436"/>
      <c r="L7" s="136">
        <f t="shared" si="1"/>
        <v>0</v>
      </c>
      <c r="M7" s="404">
        <v>5</v>
      </c>
      <c r="N7" s="404" t="s">
        <v>456</v>
      </c>
    </row>
    <row r="8" spans="1:14" ht="33" customHeight="1">
      <c r="A8" s="207" t="s">
        <v>334</v>
      </c>
      <c r="B8" s="135">
        <v>3</v>
      </c>
      <c r="C8" s="437" t="str">
        <f t="shared" si="2"/>
        <v/>
      </c>
      <c r="D8" s="440"/>
      <c r="E8" s="209"/>
      <c r="F8" s="209"/>
      <c r="G8" s="210"/>
      <c r="H8" s="436"/>
      <c r="I8" s="372">
        <f t="shared" si="0"/>
        <v>0</v>
      </c>
      <c r="J8" s="371"/>
      <c r="K8" s="436"/>
      <c r="L8" s="136">
        <f t="shared" si="1"/>
        <v>0</v>
      </c>
      <c r="M8" s="404">
        <v>6</v>
      </c>
      <c r="N8" s="404" t="s">
        <v>455</v>
      </c>
    </row>
    <row r="9" spans="1:14" ht="33" customHeight="1">
      <c r="A9" s="207" t="s">
        <v>334</v>
      </c>
      <c r="B9" s="135">
        <v>4</v>
      </c>
      <c r="C9" s="437" t="str">
        <f t="shared" si="2"/>
        <v/>
      </c>
      <c r="D9" s="440"/>
      <c r="E9" s="209"/>
      <c r="F9" s="209" t="s">
        <v>454</v>
      </c>
      <c r="G9" s="210"/>
      <c r="H9" s="436"/>
      <c r="I9" s="372">
        <f t="shared" si="0"/>
        <v>0</v>
      </c>
      <c r="J9" s="371"/>
      <c r="K9" s="436"/>
      <c r="L9" s="136">
        <f t="shared" si="1"/>
        <v>0</v>
      </c>
      <c r="M9" s="404">
        <v>7</v>
      </c>
      <c r="N9" s="404" t="s">
        <v>453</v>
      </c>
    </row>
    <row r="10" spans="1:14" ht="33" customHeight="1">
      <c r="A10" s="207" t="s">
        <v>334</v>
      </c>
      <c r="B10" s="135">
        <v>5</v>
      </c>
      <c r="C10" s="437" t="str">
        <f t="shared" si="2"/>
        <v/>
      </c>
      <c r="D10" s="440"/>
      <c r="E10" s="209"/>
      <c r="F10" s="209"/>
      <c r="G10" s="210"/>
      <c r="H10" s="436"/>
      <c r="I10" s="372">
        <f t="shared" si="0"/>
        <v>0</v>
      </c>
      <c r="J10" s="371"/>
      <c r="K10" s="436"/>
      <c r="L10" s="136">
        <f t="shared" si="1"/>
        <v>0</v>
      </c>
      <c r="M10" s="404">
        <v>8</v>
      </c>
      <c r="N10" s="404" t="s">
        <v>452</v>
      </c>
    </row>
    <row r="11" spans="1:14" ht="33" customHeight="1">
      <c r="A11" s="207" t="s">
        <v>334</v>
      </c>
      <c r="B11" s="135">
        <v>6</v>
      </c>
      <c r="C11" s="437" t="str">
        <f t="shared" si="2"/>
        <v/>
      </c>
      <c r="D11" s="440"/>
      <c r="E11" s="209"/>
      <c r="F11" s="209"/>
      <c r="G11" s="210"/>
      <c r="H11" s="436"/>
      <c r="I11" s="372">
        <f t="shared" si="0"/>
        <v>0</v>
      </c>
      <c r="J11" s="371"/>
      <c r="K11" s="436"/>
      <c r="L11" s="136">
        <f t="shared" si="1"/>
        <v>0</v>
      </c>
      <c r="M11" s="404">
        <v>9</v>
      </c>
      <c r="N11" s="404" t="s">
        <v>451</v>
      </c>
    </row>
    <row r="12" spans="1:14" ht="33" customHeight="1">
      <c r="A12" s="207" t="s">
        <v>334</v>
      </c>
      <c r="B12" s="135">
        <v>7</v>
      </c>
      <c r="C12" s="437" t="str">
        <f t="shared" si="2"/>
        <v/>
      </c>
      <c r="D12" s="440"/>
      <c r="E12" s="209"/>
      <c r="F12" s="209"/>
      <c r="G12" s="210"/>
      <c r="H12" s="436"/>
      <c r="I12" s="372">
        <f t="shared" si="0"/>
        <v>0</v>
      </c>
      <c r="J12" s="371"/>
      <c r="K12" s="436"/>
      <c r="L12" s="136">
        <f t="shared" si="1"/>
        <v>0</v>
      </c>
      <c r="M12" s="404">
        <v>10</v>
      </c>
      <c r="N12" s="404" t="s">
        <v>450</v>
      </c>
    </row>
    <row r="13" spans="1:14" ht="33" customHeight="1">
      <c r="A13" s="207" t="s">
        <v>334</v>
      </c>
      <c r="B13" s="135">
        <v>8</v>
      </c>
      <c r="C13" s="437" t="str">
        <f t="shared" si="2"/>
        <v/>
      </c>
      <c r="D13" s="440"/>
      <c r="E13" s="209"/>
      <c r="F13" s="209"/>
      <c r="G13" s="210"/>
      <c r="H13" s="436"/>
      <c r="I13" s="372">
        <f t="shared" si="0"/>
        <v>0</v>
      </c>
      <c r="J13" s="371"/>
      <c r="K13" s="436"/>
      <c r="L13" s="136">
        <f t="shared" si="1"/>
        <v>0</v>
      </c>
      <c r="M13" s="404">
        <v>11</v>
      </c>
      <c r="N13" s="404" t="s">
        <v>449</v>
      </c>
    </row>
    <row r="14" spans="1:14" ht="33" customHeight="1">
      <c r="A14" s="207" t="s">
        <v>334</v>
      </c>
      <c r="B14" s="135">
        <v>9</v>
      </c>
      <c r="C14" s="437" t="str">
        <f t="shared" si="2"/>
        <v/>
      </c>
      <c r="D14" s="440"/>
      <c r="E14" s="209"/>
      <c r="F14" s="209"/>
      <c r="G14" s="210"/>
      <c r="H14" s="436"/>
      <c r="I14" s="372">
        <f t="shared" si="0"/>
        <v>0</v>
      </c>
      <c r="J14" s="371"/>
      <c r="K14" s="436"/>
      <c r="L14" s="136">
        <f t="shared" si="1"/>
        <v>0</v>
      </c>
      <c r="M14" s="404">
        <v>12</v>
      </c>
      <c r="N14" s="404" t="s">
        <v>448</v>
      </c>
    </row>
    <row r="15" spans="1:14" ht="33" customHeight="1">
      <c r="A15" s="207" t="s">
        <v>334</v>
      </c>
      <c r="B15" s="135">
        <v>10</v>
      </c>
      <c r="C15" s="437" t="str">
        <f t="shared" si="2"/>
        <v/>
      </c>
      <c r="D15" s="440"/>
      <c r="E15" s="209"/>
      <c r="F15" s="209"/>
      <c r="G15" s="210"/>
      <c r="H15" s="436"/>
      <c r="I15" s="372">
        <f t="shared" si="0"/>
        <v>0</v>
      </c>
      <c r="J15" s="371"/>
      <c r="K15" s="436"/>
      <c r="L15" s="136">
        <f t="shared" si="1"/>
        <v>0</v>
      </c>
      <c r="M15" s="404">
        <v>13</v>
      </c>
      <c r="N15" s="404" t="s">
        <v>447</v>
      </c>
    </row>
    <row r="16" spans="1:14" ht="33" customHeight="1">
      <c r="A16" s="207" t="s">
        <v>334</v>
      </c>
      <c r="B16" s="135">
        <v>11</v>
      </c>
      <c r="C16" s="437" t="str">
        <f t="shared" si="2"/>
        <v/>
      </c>
      <c r="D16" s="440"/>
      <c r="E16" s="209"/>
      <c r="F16" s="209"/>
      <c r="G16" s="210"/>
      <c r="H16" s="436"/>
      <c r="I16" s="372">
        <f t="shared" si="0"/>
        <v>0</v>
      </c>
      <c r="J16" s="371"/>
      <c r="K16" s="436"/>
      <c r="L16" s="136">
        <f t="shared" si="1"/>
        <v>0</v>
      </c>
      <c r="M16" s="404">
        <v>14</v>
      </c>
      <c r="N16" s="404" t="s">
        <v>446</v>
      </c>
    </row>
    <row r="17" spans="1:14" ht="33" customHeight="1">
      <c r="A17" s="207" t="s">
        <v>334</v>
      </c>
      <c r="B17" s="135">
        <v>12</v>
      </c>
      <c r="C17" s="437" t="str">
        <f t="shared" si="2"/>
        <v/>
      </c>
      <c r="D17" s="440"/>
      <c r="E17" s="209"/>
      <c r="F17" s="209"/>
      <c r="G17" s="210"/>
      <c r="H17" s="436"/>
      <c r="I17" s="372">
        <f t="shared" si="0"/>
        <v>0</v>
      </c>
      <c r="J17" s="371"/>
      <c r="K17" s="436"/>
      <c r="L17" s="136">
        <f t="shared" si="1"/>
        <v>0</v>
      </c>
      <c r="M17" s="404">
        <v>15</v>
      </c>
      <c r="N17" s="404" t="s">
        <v>445</v>
      </c>
    </row>
    <row r="18" spans="1:14" ht="33" customHeight="1">
      <c r="A18" s="207" t="s">
        <v>334</v>
      </c>
      <c r="B18" s="135">
        <v>13</v>
      </c>
      <c r="C18" s="437" t="str">
        <f t="shared" si="2"/>
        <v/>
      </c>
      <c r="D18" s="440"/>
      <c r="E18" s="209"/>
      <c r="F18" s="209"/>
      <c r="G18" s="210"/>
      <c r="H18" s="436"/>
      <c r="I18" s="372">
        <f t="shared" si="0"/>
        <v>0</v>
      </c>
      <c r="J18" s="371"/>
      <c r="K18" s="436"/>
      <c r="L18" s="136">
        <f t="shared" si="1"/>
        <v>0</v>
      </c>
      <c r="M18" s="404">
        <v>16</v>
      </c>
      <c r="N18" s="404" t="s">
        <v>444</v>
      </c>
    </row>
    <row r="19" spans="1:14" ht="33" customHeight="1">
      <c r="A19" s="207" t="s">
        <v>334</v>
      </c>
      <c r="B19" s="135">
        <v>14</v>
      </c>
      <c r="C19" s="437" t="str">
        <f t="shared" si="2"/>
        <v/>
      </c>
      <c r="D19" s="440"/>
      <c r="E19" s="209"/>
      <c r="F19" s="209"/>
      <c r="G19" s="210"/>
      <c r="H19" s="436"/>
      <c r="I19" s="372">
        <f t="shared" si="0"/>
        <v>0</v>
      </c>
      <c r="J19" s="371"/>
      <c r="K19" s="436"/>
      <c r="L19" s="136">
        <f t="shared" si="1"/>
        <v>0</v>
      </c>
      <c r="M19" s="404">
        <v>17</v>
      </c>
      <c r="N19" s="404" t="s">
        <v>443</v>
      </c>
    </row>
    <row r="20" spans="1:14" ht="33" customHeight="1">
      <c r="A20" s="207" t="s">
        <v>334</v>
      </c>
      <c r="B20" s="135">
        <v>15</v>
      </c>
      <c r="C20" s="437" t="str">
        <f t="shared" si="2"/>
        <v/>
      </c>
      <c r="D20" s="440"/>
      <c r="E20" s="209"/>
      <c r="F20" s="209"/>
      <c r="G20" s="210"/>
      <c r="H20" s="436"/>
      <c r="I20" s="372">
        <f t="shared" si="0"/>
        <v>0</v>
      </c>
      <c r="J20" s="371"/>
      <c r="K20" s="436"/>
      <c r="L20" s="136">
        <f t="shared" si="1"/>
        <v>0</v>
      </c>
      <c r="M20" s="404">
        <v>18</v>
      </c>
      <c r="N20" s="404" t="s">
        <v>442</v>
      </c>
    </row>
    <row r="21" spans="1:14" ht="33" customHeight="1">
      <c r="A21" s="207" t="s">
        <v>334</v>
      </c>
      <c r="B21" s="135">
        <v>16</v>
      </c>
      <c r="C21" s="437" t="str">
        <f t="shared" si="2"/>
        <v/>
      </c>
      <c r="D21" s="440"/>
      <c r="E21" s="209"/>
      <c r="F21" s="209"/>
      <c r="G21" s="210"/>
      <c r="H21" s="436"/>
      <c r="I21" s="372">
        <f t="shared" si="0"/>
        <v>0</v>
      </c>
      <c r="J21" s="371"/>
      <c r="K21" s="436"/>
      <c r="L21" s="136">
        <f t="shared" si="1"/>
        <v>0</v>
      </c>
      <c r="M21" s="404">
        <v>19</v>
      </c>
      <c r="N21" s="404" t="s">
        <v>441</v>
      </c>
    </row>
    <row r="22" spans="1:14" ht="33" customHeight="1">
      <c r="A22" s="207" t="s">
        <v>334</v>
      </c>
      <c r="B22" s="135">
        <v>17</v>
      </c>
      <c r="C22" s="437" t="str">
        <f t="shared" si="2"/>
        <v/>
      </c>
      <c r="D22" s="440"/>
      <c r="E22" s="209"/>
      <c r="F22" s="209"/>
      <c r="G22" s="210"/>
      <c r="H22" s="436"/>
      <c r="I22" s="372">
        <f t="shared" si="0"/>
        <v>0</v>
      </c>
      <c r="J22" s="371"/>
      <c r="K22" s="436"/>
      <c r="L22" s="136">
        <f t="shared" si="1"/>
        <v>0</v>
      </c>
      <c r="M22" s="404">
        <v>20</v>
      </c>
      <c r="N22" s="404" t="s">
        <v>440</v>
      </c>
    </row>
    <row r="23" spans="1:14" ht="33" customHeight="1">
      <c r="A23" s="207" t="s">
        <v>334</v>
      </c>
      <c r="B23" s="135">
        <v>18</v>
      </c>
      <c r="C23" s="437" t="str">
        <f t="shared" si="2"/>
        <v/>
      </c>
      <c r="D23" s="440"/>
      <c r="E23" s="209"/>
      <c r="F23" s="209"/>
      <c r="G23" s="210"/>
      <c r="H23" s="436"/>
      <c r="I23" s="372">
        <f t="shared" si="0"/>
        <v>0</v>
      </c>
      <c r="J23" s="371"/>
      <c r="K23" s="436"/>
      <c r="L23" s="136">
        <f t="shared" si="1"/>
        <v>0</v>
      </c>
      <c r="M23" s="404">
        <v>21</v>
      </c>
      <c r="N23" s="404" t="s">
        <v>439</v>
      </c>
    </row>
    <row r="24" spans="1:14" ht="33" customHeight="1">
      <c r="A24" s="207" t="s">
        <v>334</v>
      </c>
      <c r="B24" s="135">
        <v>19</v>
      </c>
      <c r="C24" s="437" t="str">
        <f t="shared" si="2"/>
        <v/>
      </c>
      <c r="D24" s="440"/>
      <c r="E24" s="209"/>
      <c r="F24" s="209"/>
      <c r="G24" s="210"/>
      <c r="H24" s="436"/>
      <c r="I24" s="372">
        <f t="shared" si="0"/>
        <v>0</v>
      </c>
      <c r="J24" s="371"/>
      <c r="K24" s="436"/>
      <c r="L24" s="136">
        <f t="shared" si="1"/>
        <v>0</v>
      </c>
      <c r="M24" s="404">
        <v>22</v>
      </c>
      <c r="N24" s="404" t="s">
        <v>438</v>
      </c>
    </row>
    <row r="25" spans="1:14" ht="33" customHeight="1" thickBot="1">
      <c r="A25" s="207" t="s">
        <v>334</v>
      </c>
      <c r="B25" s="135">
        <v>20</v>
      </c>
      <c r="C25" s="437" t="str">
        <f t="shared" si="2"/>
        <v/>
      </c>
      <c r="D25" s="440"/>
      <c r="E25" s="209"/>
      <c r="F25" s="209"/>
      <c r="G25" s="210"/>
      <c r="H25" s="436"/>
      <c r="I25" s="372">
        <f t="shared" si="0"/>
        <v>0</v>
      </c>
      <c r="J25" s="371"/>
      <c r="K25" s="436"/>
      <c r="L25" s="136">
        <f t="shared" si="1"/>
        <v>0</v>
      </c>
      <c r="M25" s="404">
        <v>23</v>
      </c>
      <c r="N25" s="404" t="s">
        <v>437</v>
      </c>
    </row>
    <row r="26" spans="1:14" ht="33" customHeight="1">
      <c r="A26" s="633" t="s">
        <v>405</v>
      </c>
      <c r="B26" s="634"/>
      <c r="C26" s="634"/>
      <c r="D26" s="634"/>
      <c r="E26" s="634"/>
      <c r="F26" s="634"/>
      <c r="G26" s="634"/>
      <c r="H26" s="634"/>
      <c r="I26" s="208">
        <f>SUM(I6:I25)</f>
        <v>0</v>
      </c>
      <c r="J26" s="647">
        <f>'[2]4'!E40*30000</f>
        <v>0</v>
      </c>
      <c r="K26" s="648"/>
      <c r="L26" s="136">
        <f>SUM(L6:L25)</f>
        <v>0</v>
      </c>
      <c r="M26" s="404">
        <v>24</v>
      </c>
      <c r="N26" s="404" t="s">
        <v>436</v>
      </c>
    </row>
    <row r="27" spans="1:14" ht="6" customHeight="1">
      <c r="A27" s="380"/>
      <c r="B27" s="379"/>
      <c r="C27" s="379"/>
      <c r="D27" s="379"/>
      <c r="E27" s="378"/>
      <c r="F27" s="378"/>
      <c r="G27" s="377"/>
      <c r="H27" s="374"/>
      <c r="I27" s="376"/>
      <c r="J27" s="375"/>
      <c r="K27" s="374"/>
      <c r="L27" s="136"/>
      <c r="M27" s="404">
        <v>25</v>
      </c>
      <c r="N27" s="404" t="s">
        <v>435</v>
      </c>
    </row>
    <row r="28" spans="1:14" ht="13" customHeight="1">
      <c r="A28" s="342" t="s">
        <v>404</v>
      </c>
      <c r="B28" s="336"/>
      <c r="C28" s="336"/>
      <c r="D28" s="336"/>
      <c r="E28" s="336"/>
      <c r="F28" s="336"/>
      <c r="G28" s="336"/>
      <c r="H28" s="336"/>
      <c r="I28" s="336"/>
      <c r="J28" s="336"/>
      <c r="K28" s="343" t="s">
        <v>403</v>
      </c>
      <c r="L28" s="136"/>
      <c r="M28" s="404">
        <v>26</v>
      </c>
      <c r="N28" s="404" t="s">
        <v>434</v>
      </c>
    </row>
    <row r="29" spans="1:14" ht="13" customHeight="1">
      <c r="A29" s="344" t="s">
        <v>402</v>
      </c>
      <c r="B29" s="345"/>
      <c r="C29" s="345"/>
      <c r="D29" s="345"/>
      <c r="E29" s="345"/>
      <c r="F29" s="345"/>
      <c r="G29" s="345"/>
      <c r="H29" s="345"/>
      <c r="I29" s="345"/>
      <c r="J29" s="345"/>
      <c r="K29" s="346"/>
      <c r="L29" s="136"/>
      <c r="M29" s="404">
        <v>27</v>
      </c>
      <c r="N29" s="404" t="s">
        <v>433</v>
      </c>
    </row>
    <row r="30" spans="1:14" ht="13" customHeight="1">
      <c r="A30" s="347" t="s">
        <v>325</v>
      </c>
      <c r="B30" s="348"/>
      <c r="C30" s="348"/>
      <c r="D30" s="348"/>
      <c r="E30" s="348"/>
      <c r="F30" s="348"/>
      <c r="G30" s="348"/>
      <c r="H30" s="348"/>
      <c r="I30" s="348"/>
      <c r="J30" s="348"/>
      <c r="K30" s="349"/>
      <c r="L30" s="136"/>
      <c r="M30" s="404">
        <v>28</v>
      </c>
      <c r="N30" s="404" t="s">
        <v>432</v>
      </c>
    </row>
    <row r="31" spans="1:14" ht="35" customHeight="1">
      <c r="A31" s="485" t="s">
        <v>326</v>
      </c>
      <c r="B31" s="485"/>
      <c r="C31" s="435" t="s">
        <v>431</v>
      </c>
      <c r="D31" s="439" t="s">
        <v>326</v>
      </c>
      <c r="E31" s="350" t="s">
        <v>327</v>
      </c>
      <c r="F31" s="350" t="s">
        <v>328</v>
      </c>
      <c r="G31" s="350" t="s">
        <v>329</v>
      </c>
      <c r="H31" s="435" t="s">
        <v>330</v>
      </c>
      <c r="I31" s="435" t="s">
        <v>331</v>
      </c>
      <c r="J31" s="434" t="s">
        <v>332</v>
      </c>
      <c r="K31" s="373" t="s">
        <v>333</v>
      </c>
      <c r="L31" s="136"/>
    </row>
    <row r="32" spans="1:14" ht="33" customHeight="1">
      <c r="A32" s="207" t="s">
        <v>334</v>
      </c>
      <c r="B32" s="135">
        <v>21</v>
      </c>
      <c r="C32" s="438" t="s">
        <v>430</v>
      </c>
      <c r="D32" s="437" t="s">
        <v>429</v>
      </c>
      <c r="E32" s="209"/>
      <c r="F32" s="209"/>
      <c r="G32" s="210"/>
      <c r="H32" s="436"/>
      <c r="I32" s="372">
        <f t="shared" ref="I32:I41" si="3">G32*H32</f>
        <v>0</v>
      </c>
      <c r="J32" s="371"/>
      <c r="K32" s="436"/>
      <c r="L32" s="136">
        <f t="shared" ref="L32:L41" si="4">IF(J32="〇",I32*1.08,I32*1.1)</f>
        <v>0</v>
      </c>
      <c r="M32" t="s">
        <v>335</v>
      </c>
    </row>
    <row r="33" spans="1:12" ht="33" customHeight="1">
      <c r="A33" s="207" t="s">
        <v>334</v>
      </c>
      <c r="B33" s="135">
        <v>22</v>
      </c>
      <c r="C33" s="438" t="s">
        <v>430</v>
      </c>
      <c r="D33" s="437" t="s">
        <v>429</v>
      </c>
      <c r="E33" s="209"/>
      <c r="F33" s="209"/>
      <c r="G33" s="210"/>
      <c r="H33" s="436"/>
      <c r="I33" s="372">
        <f t="shared" si="3"/>
        <v>0</v>
      </c>
      <c r="J33" s="371"/>
      <c r="K33" s="436"/>
      <c r="L33" s="136">
        <f t="shared" si="4"/>
        <v>0</v>
      </c>
    </row>
    <row r="34" spans="1:12" ht="33" customHeight="1">
      <c r="A34" s="207" t="s">
        <v>334</v>
      </c>
      <c r="B34" s="135">
        <v>23</v>
      </c>
      <c r="C34" s="438" t="s">
        <v>430</v>
      </c>
      <c r="D34" s="437" t="s">
        <v>429</v>
      </c>
      <c r="E34" s="209"/>
      <c r="F34" s="209"/>
      <c r="G34" s="210"/>
      <c r="H34" s="436"/>
      <c r="I34" s="372">
        <f t="shared" si="3"/>
        <v>0</v>
      </c>
      <c r="J34" s="371"/>
      <c r="K34" s="436"/>
      <c r="L34" s="136">
        <f t="shared" si="4"/>
        <v>0</v>
      </c>
    </row>
    <row r="35" spans="1:12" ht="33" customHeight="1">
      <c r="A35" s="207" t="s">
        <v>334</v>
      </c>
      <c r="B35" s="135">
        <v>24</v>
      </c>
      <c r="C35" s="438" t="s">
        <v>430</v>
      </c>
      <c r="D35" s="437" t="s">
        <v>429</v>
      </c>
      <c r="E35" s="209"/>
      <c r="F35" s="209"/>
      <c r="G35" s="210"/>
      <c r="H35" s="436"/>
      <c r="I35" s="372">
        <f t="shared" si="3"/>
        <v>0</v>
      </c>
      <c r="J35" s="371"/>
      <c r="K35" s="436"/>
      <c r="L35" s="136">
        <f t="shared" si="4"/>
        <v>0</v>
      </c>
    </row>
    <row r="36" spans="1:12" ht="33" customHeight="1">
      <c r="A36" s="207" t="s">
        <v>334</v>
      </c>
      <c r="B36" s="135">
        <v>25</v>
      </c>
      <c r="C36" s="438" t="s">
        <v>430</v>
      </c>
      <c r="D36" s="437" t="s">
        <v>429</v>
      </c>
      <c r="E36" s="209"/>
      <c r="F36" s="209"/>
      <c r="G36" s="210"/>
      <c r="H36" s="436"/>
      <c r="I36" s="372">
        <f t="shared" si="3"/>
        <v>0</v>
      </c>
      <c r="J36" s="371"/>
      <c r="K36" s="436"/>
      <c r="L36" s="136">
        <f t="shared" si="4"/>
        <v>0</v>
      </c>
    </row>
    <row r="37" spans="1:12" ht="33" customHeight="1">
      <c r="A37" s="207" t="s">
        <v>334</v>
      </c>
      <c r="B37" s="135">
        <v>26</v>
      </c>
      <c r="C37" s="438" t="s">
        <v>430</v>
      </c>
      <c r="D37" s="437" t="s">
        <v>429</v>
      </c>
      <c r="E37" s="209"/>
      <c r="F37" s="209"/>
      <c r="G37" s="210"/>
      <c r="H37" s="436"/>
      <c r="I37" s="372">
        <f t="shared" si="3"/>
        <v>0</v>
      </c>
      <c r="J37" s="371"/>
      <c r="K37" s="436"/>
      <c r="L37" s="136">
        <f t="shared" si="4"/>
        <v>0</v>
      </c>
    </row>
    <row r="38" spans="1:12" ht="33" customHeight="1">
      <c r="A38" s="207" t="s">
        <v>334</v>
      </c>
      <c r="B38" s="135">
        <v>27</v>
      </c>
      <c r="C38" s="438" t="s">
        <v>430</v>
      </c>
      <c r="D38" s="437" t="s">
        <v>429</v>
      </c>
      <c r="E38" s="209"/>
      <c r="F38" s="209"/>
      <c r="G38" s="210"/>
      <c r="H38" s="436"/>
      <c r="I38" s="372">
        <f t="shared" si="3"/>
        <v>0</v>
      </c>
      <c r="J38" s="371"/>
      <c r="K38" s="436"/>
      <c r="L38" s="136">
        <f t="shared" si="4"/>
        <v>0</v>
      </c>
    </row>
    <row r="39" spans="1:12" ht="33" customHeight="1">
      <c r="A39" s="207" t="s">
        <v>334</v>
      </c>
      <c r="B39" s="135">
        <v>28</v>
      </c>
      <c r="C39" s="438" t="s">
        <v>430</v>
      </c>
      <c r="D39" s="437" t="s">
        <v>429</v>
      </c>
      <c r="E39" s="209"/>
      <c r="F39" s="209"/>
      <c r="G39" s="210"/>
      <c r="H39" s="436"/>
      <c r="I39" s="372">
        <f t="shared" si="3"/>
        <v>0</v>
      </c>
      <c r="J39" s="371"/>
      <c r="K39" s="436"/>
      <c r="L39" s="136">
        <f t="shared" si="4"/>
        <v>0</v>
      </c>
    </row>
    <row r="40" spans="1:12" ht="33" customHeight="1">
      <c r="A40" s="207" t="s">
        <v>334</v>
      </c>
      <c r="B40" s="135">
        <v>29</v>
      </c>
      <c r="C40" s="438" t="s">
        <v>430</v>
      </c>
      <c r="D40" s="437" t="s">
        <v>429</v>
      </c>
      <c r="E40" s="209"/>
      <c r="F40" s="209"/>
      <c r="G40" s="210"/>
      <c r="H40" s="436"/>
      <c r="I40" s="372">
        <f t="shared" si="3"/>
        <v>0</v>
      </c>
      <c r="J40" s="371"/>
      <c r="K40" s="436"/>
      <c r="L40" s="136">
        <f t="shared" si="4"/>
        <v>0</v>
      </c>
    </row>
    <row r="41" spans="1:12" ht="33" customHeight="1" thickBot="1">
      <c r="A41" s="207" t="s">
        <v>334</v>
      </c>
      <c r="B41" s="135">
        <v>30</v>
      </c>
      <c r="C41" s="438" t="s">
        <v>430</v>
      </c>
      <c r="D41" s="437" t="s">
        <v>429</v>
      </c>
      <c r="E41" s="209"/>
      <c r="F41" s="209"/>
      <c r="G41" s="210"/>
      <c r="H41" s="436"/>
      <c r="I41" s="372">
        <f t="shared" si="3"/>
        <v>0</v>
      </c>
      <c r="J41" s="371"/>
      <c r="K41" s="436"/>
      <c r="L41" s="136">
        <f t="shared" si="4"/>
        <v>0</v>
      </c>
    </row>
    <row r="42" spans="1:12" ht="33" customHeight="1" thickBot="1">
      <c r="A42" s="633" t="s">
        <v>401</v>
      </c>
      <c r="B42" s="634"/>
      <c r="C42" s="634"/>
      <c r="D42" s="634"/>
      <c r="E42" s="634"/>
      <c r="F42" s="634"/>
      <c r="G42" s="634"/>
      <c r="H42" s="634"/>
      <c r="I42" s="208">
        <f>SUM(I32:I41)</f>
        <v>0</v>
      </c>
      <c r="J42" s="635"/>
      <c r="K42" s="636"/>
      <c r="L42" s="136">
        <f>SUM(L32:L41)</f>
        <v>0</v>
      </c>
    </row>
    <row r="43" spans="1:12" ht="4.5" customHeight="1" thickBot="1">
      <c r="A43" s="637"/>
      <c r="B43" s="638"/>
      <c r="C43" s="638"/>
      <c r="D43" s="638"/>
      <c r="E43" s="638"/>
      <c r="F43" s="638"/>
      <c r="G43" s="638"/>
      <c r="H43" s="638"/>
      <c r="I43" s="638"/>
      <c r="J43" s="638"/>
      <c r="K43" s="639"/>
      <c r="L43" s="136"/>
    </row>
    <row r="44" spans="1:12" ht="30" customHeight="1" thickBot="1">
      <c r="A44" s="640" t="s">
        <v>9</v>
      </c>
      <c r="B44" s="641"/>
      <c r="C44" s="641"/>
      <c r="D44" s="641"/>
      <c r="E44" s="641"/>
      <c r="F44" s="641"/>
      <c r="G44" s="370">
        <f>COUNT(G32:G41)+COUNT(G6:G25)</f>
        <v>0</v>
      </c>
      <c r="H44" s="369" t="s">
        <v>400</v>
      </c>
      <c r="I44" s="368">
        <f>I26+I42</f>
        <v>0</v>
      </c>
      <c r="J44" s="642"/>
      <c r="K44" s="643"/>
      <c r="L44" s="137">
        <f>L26+L42</f>
        <v>0</v>
      </c>
    </row>
    <row r="45" spans="1:12">
      <c r="A45" s="134"/>
      <c r="B45" s="121"/>
      <c r="C45" s="121"/>
      <c r="D45" s="121"/>
      <c r="E45" s="121"/>
      <c r="F45" s="121"/>
      <c r="G45" s="121"/>
      <c r="H45" s="121"/>
      <c r="I45" s="121"/>
      <c r="J45" s="121"/>
      <c r="K45" s="121"/>
    </row>
    <row r="46" spans="1:12">
      <c r="A46" s="134"/>
      <c r="B46" s="121"/>
      <c r="C46" s="121"/>
      <c r="D46" s="121"/>
      <c r="E46" s="121"/>
      <c r="F46" s="121"/>
      <c r="G46" s="121"/>
      <c r="H46" s="121"/>
      <c r="I46" s="121"/>
      <c r="J46" s="121"/>
      <c r="K46" s="121"/>
    </row>
    <row r="47" spans="1:12">
      <c r="A47" s="134"/>
      <c r="B47" s="121"/>
      <c r="C47" s="121"/>
      <c r="D47" s="121"/>
      <c r="E47" s="121"/>
      <c r="F47" s="121"/>
      <c r="G47" s="121"/>
      <c r="H47" s="121"/>
      <c r="I47" s="121"/>
      <c r="J47" s="121"/>
      <c r="K47" s="121"/>
    </row>
    <row r="48" spans="1:12">
      <c r="A48" s="134"/>
      <c r="B48" s="121"/>
      <c r="C48" s="121"/>
      <c r="D48" s="121"/>
      <c r="E48" s="121"/>
      <c r="F48" s="121"/>
      <c r="G48" s="121"/>
      <c r="H48" s="121"/>
      <c r="I48" s="121"/>
      <c r="J48" s="121"/>
      <c r="K48" s="121"/>
    </row>
    <row r="49" spans="1:11">
      <c r="A49" s="134"/>
      <c r="B49" s="134"/>
      <c r="C49" s="134"/>
      <c r="D49" s="134"/>
      <c r="E49" s="134"/>
      <c r="F49" s="134"/>
      <c r="G49" s="134"/>
      <c r="H49" s="134"/>
      <c r="I49" s="134"/>
      <c r="J49" s="134"/>
      <c r="K49" s="134"/>
    </row>
  </sheetData>
  <sheetProtection algorithmName="SHA-512" hashValue="gn6k6AEoXxygqx5JBtd3w96hpwla5uvor09HnnIQo6ivV2WtNlDLwsHFw6pPcJgpqi8ew7P+0k2vVdxUVdGhnA==" saltValue="8XVy18nOWGwIRJTvL7UCQQ==" spinCount="100000" sheet="1" formatCells="0" insertColumns="0" insertRows="0" deleteColumns="0" deleteRows="0" selectLockedCells="1"/>
  <dataConsolidate/>
  <mergeCells count="11">
    <mergeCell ref="A1:E1"/>
    <mergeCell ref="F1:K1"/>
    <mergeCell ref="A5:B5"/>
    <mergeCell ref="A26:H26"/>
    <mergeCell ref="J26:K26"/>
    <mergeCell ref="A31:B31"/>
    <mergeCell ref="A42:H42"/>
    <mergeCell ref="J42:K42"/>
    <mergeCell ref="A43:K43"/>
    <mergeCell ref="A44:F44"/>
    <mergeCell ref="J44:K44"/>
  </mergeCells>
  <phoneticPr fontId="2"/>
  <conditionalFormatting sqref="G44">
    <cfRule type="cellIs" dxfId="3" priority="1" operator="greaterThan">
      <formula>20</formula>
    </cfRule>
  </conditionalFormatting>
  <dataValidations count="2">
    <dataValidation type="list" allowBlank="1" showInputMessage="1" showErrorMessage="1" sqref="J27" xr:uid="{00000000-0002-0000-0700-000000000000}">
      <formula1>$M$6:$M$7</formula1>
    </dataValidation>
    <dataValidation type="list" allowBlank="1" showInputMessage="1" showErrorMessage="1" sqref="J6:J25 J32:J41" xr:uid="{00000000-0002-0000-0700-000001000000}">
      <formula1>$M$32:$M$33</formula1>
    </dataValidation>
  </dataValidations>
  <pageMargins left="0.70866141732283472" right="0.70866141732283472" top="0.74803149606299213" bottom="0.74803149606299213" header="0.31496062992125984" footer="0.31496062992125984"/>
  <pageSetup paperSize="9" scale="60" orientation="portrait" cellComments="asDisplayed"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32"/>
  <sheetViews>
    <sheetView showGridLines="0" view="pageBreakPreview" topLeftCell="A19" zoomScaleNormal="100" zoomScaleSheetLayoutView="100" workbookViewId="0">
      <selection activeCell="B30" sqref="B30"/>
    </sheetView>
  </sheetViews>
  <sheetFormatPr defaultRowHeight="13"/>
  <cols>
    <col min="1" max="1" width="2.453125" customWidth="1"/>
    <col min="2" max="2" width="3.453125" customWidth="1"/>
    <col min="3" max="3" width="21.81640625" customWidth="1"/>
    <col min="4" max="4" width="14.81640625" customWidth="1"/>
    <col min="5" max="5" width="15.6328125" customWidth="1"/>
    <col min="6" max="6" width="7.54296875" customWidth="1"/>
    <col min="7" max="7" width="15.6328125" customWidth="1"/>
    <col min="8" max="8" width="16.08984375" customWidth="1"/>
    <col min="9" max="9" width="11.08984375" customWidth="1"/>
  </cols>
  <sheetData>
    <row r="1" spans="1:9">
      <c r="A1" s="217" t="s">
        <v>410</v>
      </c>
      <c r="B1" s="218"/>
      <c r="C1" s="218"/>
      <c r="D1" s="218"/>
      <c r="E1" s="218"/>
      <c r="F1" s="218"/>
      <c r="G1" s="219"/>
      <c r="H1" s="220"/>
      <c r="I1" s="221" t="s">
        <v>336</v>
      </c>
    </row>
    <row r="2" spans="1:9" ht="40.5" customHeight="1">
      <c r="A2" s="649" t="s">
        <v>326</v>
      </c>
      <c r="B2" s="649"/>
      <c r="C2" s="138" t="s">
        <v>337</v>
      </c>
      <c r="D2" s="138" t="s">
        <v>338</v>
      </c>
      <c r="E2" s="139" t="s">
        <v>329</v>
      </c>
      <c r="F2" s="233" t="s">
        <v>339</v>
      </c>
      <c r="G2" s="233" t="s">
        <v>331</v>
      </c>
      <c r="H2" s="169" t="s">
        <v>340</v>
      </c>
      <c r="I2" s="222" t="s">
        <v>392</v>
      </c>
    </row>
    <row r="3" spans="1:9" ht="30" customHeight="1">
      <c r="A3" s="223" t="s">
        <v>341</v>
      </c>
      <c r="B3" s="135">
        <v>1</v>
      </c>
      <c r="C3" s="209"/>
      <c r="D3" s="209"/>
      <c r="E3" s="212"/>
      <c r="F3" s="211"/>
      <c r="G3" s="140">
        <f t="shared" ref="G3:G17" si="0">E3*F3</f>
        <v>0</v>
      </c>
      <c r="H3" s="213"/>
      <c r="I3" s="230"/>
    </row>
    <row r="4" spans="1:9" ht="30" customHeight="1">
      <c r="A4" s="223" t="s">
        <v>341</v>
      </c>
      <c r="B4" s="135">
        <v>2</v>
      </c>
      <c r="C4" s="209"/>
      <c r="D4" s="209"/>
      <c r="E4" s="212"/>
      <c r="F4" s="211"/>
      <c r="G4" s="140">
        <f t="shared" si="0"/>
        <v>0</v>
      </c>
      <c r="H4" s="213"/>
      <c r="I4" s="230"/>
    </row>
    <row r="5" spans="1:9" ht="30" customHeight="1">
      <c r="A5" s="223" t="s">
        <v>341</v>
      </c>
      <c r="B5" s="135">
        <v>3</v>
      </c>
      <c r="C5" s="209"/>
      <c r="D5" s="209"/>
      <c r="E5" s="212"/>
      <c r="F5" s="211"/>
      <c r="G5" s="140">
        <f t="shared" si="0"/>
        <v>0</v>
      </c>
      <c r="H5" s="213"/>
      <c r="I5" s="230"/>
    </row>
    <row r="6" spans="1:9" ht="30" customHeight="1">
      <c r="A6" s="223" t="s">
        <v>341</v>
      </c>
      <c r="B6" s="135">
        <v>4</v>
      </c>
      <c r="C6" s="209"/>
      <c r="D6" s="209"/>
      <c r="E6" s="212"/>
      <c r="F6" s="211"/>
      <c r="G6" s="140">
        <f t="shared" si="0"/>
        <v>0</v>
      </c>
      <c r="H6" s="213"/>
      <c r="I6" s="230"/>
    </row>
    <row r="7" spans="1:9" ht="30" customHeight="1">
      <c r="A7" s="223" t="s">
        <v>341</v>
      </c>
      <c r="B7" s="135">
        <v>5</v>
      </c>
      <c r="C7" s="209"/>
      <c r="D7" s="209"/>
      <c r="E7" s="212"/>
      <c r="F7" s="211"/>
      <c r="G7" s="140">
        <f t="shared" si="0"/>
        <v>0</v>
      </c>
      <c r="H7" s="213"/>
      <c r="I7" s="230"/>
    </row>
    <row r="8" spans="1:9" ht="30" customHeight="1">
      <c r="A8" s="223" t="s">
        <v>341</v>
      </c>
      <c r="B8" s="135">
        <v>6</v>
      </c>
      <c r="C8" s="209"/>
      <c r="D8" s="209"/>
      <c r="E8" s="212"/>
      <c r="F8" s="211"/>
      <c r="G8" s="140">
        <f t="shared" si="0"/>
        <v>0</v>
      </c>
      <c r="H8" s="213"/>
      <c r="I8" s="230"/>
    </row>
    <row r="9" spans="1:9" ht="30" customHeight="1">
      <c r="A9" s="223" t="s">
        <v>341</v>
      </c>
      <c r="B9" s="135">
        <v>7</v>
      </c>
      <c r="C9" s="209"/>
      <c r="D9" s="209"/>
      <c r="E9" s="212"/>
      <c r="F9" s="211"/>
      <c r="G9" s="140">
        <f t="shared" si="0"/>
        <v>0</v>
      </c>
      <c r="H9" s="213"/>
      <c r="I9" s="230"/>
    </row>
    <row r="10" spans="1:9" ht="30" customHeight="1">
      <c r="A10" s="223" t="s">
        <v>341</v>
      </c>
      <c r="B10" s="135">
        <v>8</v>
      </c>
      <c r="C10" s="209"/>
      <c r="D10" s="209"/>
      <c r="E10" s="212"/>
      <c r="F10" s="211"/>
      <c r="G10" s="140">
        <f t="shared" si="0"/>
        <v>0</v>
      </c>
      <c r="H10" s="213"/>
      <c r="I10" s="230"/>
    </row>
    <row r="11" spans="1:9" ht="30" customHeight="1">
      <c r="A11" s="223" t="s">
        <v>341</v>
      </c>
      <c r="B11" s="135">
        <v>9</v>
      </c>
      <c r="C11" s="209"/>
      <c r="D11" s="209"/>
      <c r="E11" s="212"/>
      <c r="F11" s="211"/>
      <c r="G11" s="140">
        <f t="shared" si="0"/>
        <v>0</v>
      </c>
      <c r="H11" s="213"/>
      <c r="I11" s="230"/>
    </row>
    <row r="12" spans="1:9" ht="30" customHeight="1">
      <c r="A12" s="223" t="s">
        <v>341</v>
      </c>
      <c r="B12" s="135">
        <v>10</v>
      </c>
      <c r="C12" s="209"/>
      <c r="D12" s="209"/>
      <c r="E12" s="212"/>
      <c r="F12" s="211"/>
      <c r="G12" s="140">
        <f t="shared" si="0"/>
        <v>0</v>
      </c>
      <c r="H12" s="213"/>
      <c r="I12" s="230"/>
    </row>
    <row r="13" spans="1:9" ht="30" customHeight="1">
      <c r="A13" s="223" t="s">
        <v>341</v>
      </c>
      <c r="B13" s="135">
        <v>11</v>
      </c>
      <c r="C13" s="209"/>
      <c r="D13" s="209"/>
      <c r="E13" s="212"/>
      <c r="F13" s="211"/>
      <c r="G13" s="140">
        <f t="shared" si="0"/>
        <v>0</v>
      </c>
      <c r="H13" s="213"/>
      <c r="I13" s="230"/>
    </row>
    <row r="14" spans="1:9" ht="30" customHeight="1">
      <c r="A14" s="223" t="s">
        <v>341</v>
      </c>
      <c r="B14" s="135">
        <v>12</v>
      </c>
      <c r="C14" s="209"/>
      <c r="D14" s="209"/>
      <c r="E14" s="212"/>
      <c r="F14" s="211"/>
      <c r="G14" s="140">
        <f t="shared" si="0"/>
        <v>0</v>
      </c>
      <c r="H14" s="213"/>
      <c r="I14" s="230"/>
    </row>
    <row r="15" spans="1:9" ht="30" customHeight="1">
      <c r="A15" s="223" t="s">
        <v>341</v>
      </c>
      <c r="B15" s="135">
        <v>13</v>
      </c>
      <c r="C15" s="209"/>
      <c r="D15" s="209"/>
      <c r="E15" s="212"/>
      <c r="F15" s="211"/>
      <c r="G15" s="140">
        <f t="shared" si="0"/>
        <v>0</v>
      </c>
      <c r="H15" s="213"/>
      <c r="I15" s="230"/>
    </row>
    <row r="16" spans="1:9" ht="30" customHeight="1">
      <c r="A16" s="223" t="s">
        <v>341</v>
      </c>
      <c r="B16" s="135">
        <v>14</v>
      </c>
      <c r="C16" s="209"/>
      <c r="D16" s="209"/>
      <c r="E16" s="212"/>
      <c r="F16" s="211"/>
      <c r="G16" s="140">
        <f t="shared" si="0"/>
        <v>0</v>
      </c>
      <c r="H16" s="213"/>
      <c r="I16" s="230"/>
    </row>
    <row r="17" spans="1:9" ht="30" customHeight="1" thickBot="1">
      <c r="A17" s="223" t="s">
        <v>341</v>
      </c>
      <c r="B17" s="135">
        <v>15</v>
      </c>
      <c r="C17" s="209"/>
      <c r="D17" s="209"/>
      <c r="E17" s="212"/>
      <c r="F17" s="211"/>
      <c r="G17" s="140">
        <f t="shared" si="0"/>
        <v>0</v>
      </c>
      <c r="H17" s="214"/>
      <c r="I17" s="230"/>
    </row>
    <row r="18" spans="1:9" ht="30" customHeight="1" thickBot="1">
      <c r="A18" s="650" t="s">
        <v>9</v>
      </c>
      <c r="B18" s="641"/>
      <c r="C18" s="641"/>
      <c r="D18" s="641"/>
      <c r="E18" s="641"/>
      <c r="F18" s="641"/>
      <c r="G18" s="141">
        <f>SUM(G3:G17)</f>
        <v>0</v>
      </c>
      <c r="H18" s="170"/>
      <c r="I18" s="224"/>
    </row>
    <row r="19" spans="1:9" ht="13.5" thickBot="1">
      <c r="A19" s="351"/>
      <c r="B19" s="341"/>
      <c r="C19" s="341"/>
      <c r="D19" s="341"/>
      <c r="E19" s="341"/>
      <c r="F19" s="341"/>
      <c r="G19" s="341"/>
      <c r="H19" s="352"/>
      <c r="I19" s="353"/>
    </row>
    <row r="20" spans="1:9" ht="13.5" thickBot="1">
      <c r="A20" s="354" t="s">
        <v>411</v>
      </c>
      <c r="B20" s="355"/>
      <c r="C20" s="355"/>
      <c r="D20" s="355"/>
      <c r="E20" s="355"/>
      <c r="F20" s="355"/>
      <c r="G20" s="355"/>
      <c r="H20" s="356"/>
      <c r="I20" s="357" t="s">
        <v>336</v>
      </c>
    </row>
    <row r="21" spans="1:9" ht="40.5" customHeight="1">
      <c r="A21" s="651" t="s">
        <v>326</v>
      </c>
      <c r="B21" s="651"/>
      <c r="C21" s="358" t="s">
        <v>342</v>
      </c>
      <c r="D21" s="358" t="s">
        <v>328</v>
      </c>
      <c r="E21" s="358" t="s">
        <v>329</v>
      </c>
      <c r="F21" s="359" t="s">
        <v>330</v>
      </c>
      <c r="G21" s="359" t="s">
        <v>331</v>
      </c>
      <c r="H21" s="652" t="s">
        <v>343</v>
      </c>
      <c r="I21" s="653"/>
    </row>
    <row r="22" spans="1:9" ht="30" customHeight="1">
      <c r="A22" s="225" t="s">
        <v>344</v>
      </c>
      <c r="B22" s="135">
        <v>1</v>
      </c>
      <c r="C22" s="209"/>
      <c r="D22" s="209"/>
      <c r="E22" s="210"/>
      <c r="F22" s="211"/>
      <c r="G22" s="142">
        <f t="shared" ref="G22:G31" si="1">E22*F22</f>
        <v>0</v>
      </c>
      <c r="H22" s="654"/>
      <c r="I22" s="655"/>
    </row>
    <row r="23" spans="1:9" ht="30" customHeight="1">
      <c r="A23" s="225" t="s">
        <v>344</v>
      </c>
      <c r="B23" s="135">
        <v>2</v>
      </c>
      <c r="C23" s="209"/>
      <c r="D23" s="209"/>
      <c r="E23" s="210"/>
      <c r="F23" s="211"/>
      <c r="G23" s="142">
        <f t="shared" si="1"/>
        <v>0</v>
      </c>
      <c r="H23" s="654"/>
      <c r="I23" s="655"/>
    </row>
    <row r="24" spans="1:9" ht="30" customHeight="1">
      <c r="A24" s="225" t="s">
        <v>344</v>
      </c>
      <c r="B24" s="135">
        <v>3</v>
      </c>
      <c r="C24" s="209"/>
      <c r="D24" s="209"/>
      <c r="E24" s="210"/>
      <c r="F24" s="211"/>
      <c r="G24" s="142">
        <f t="shared" si="1"/>
        <v>0</v>
      </c>
      <c r="H24" s="654"/>
      <c r="I24" s="655"/>
    </row>
    <row r="25" spans="1:9" ht="30" customHeight="1">
      <c r="A25" s="225" t="s">
        <v>344</v>
      </c>
      <c r="B25" s="135">
        <v>4</v>
      </c>
      <c r="C25" s="209"/>
      <c r="D25" s="209"/>
      <c r="E25" s="210"/>
      <c r="F25" s="211"/>
      <c r="G25" s="142">
        <f t="shared" si="1"/>
        <v>0</v>
      </c>
      <c r="H25" s="654"/>
      <c r="I25" s="655"/>
    </row>
    <row r="26" spans="1:9" ht="30" customHeight="1">
      <c r="A26" s="225" t="s">
        <v>344</v>
      </c>
      <c r="B26" s="135">
        <v>5</v>
      </c>
      <c r="C26" s="209"/>
      <c r="D26" s="209"/>
      <c r="E26" s="210"/>
      <c r="F26" s="211"/>
      <c r="G26" s="142">
        <f t="shared" si="1"/>
        <v>0</v>
      </c>
      <c r="H26" s="654"/>
      <c r="I26" s="655"/>
    </row>
    <row r="27" spans="1:9" ht="30" customHeight="1">
      <c r="A27" s="225" t="s">
        <v>344</v>
      </c>
      <c r="B27" s="135">
        <v>6</v>
      </c>
      <c r="C27" s="209"/>
      <c r="D27" s="209"/>
      <c r="E27" s="210"/>
      <c r="F27" s="211"/>
      <c r="G27" s="142">
        <f t="shared" si="1"/>
        <v>0</v>
      </c>
      <c r="H27" s="654"/>
      <c r="I27" s="655"/>
    </row>
    <row r="28" spans="1:9" ht="30" customHeight="1">
      <c r="A28" s="225" t="s">
        <v>344</v>
      </c>
      <c r="B28" s="135">
        <v>7</v>
      </c>
      <c r="C28" s="209"/>
      <c r="D28" s="209"/>
      <c r="E28" s="210"/>
      <c r="F28" s="211"/>
      <c r="G28" s="142">
        <f t="shared" si="1"/>
        <v>0</v>
      </c>
      <c r="H28" s="654"/>
      <c r="I28" s="655"/>
    </row>
    <row r="29" spans="1:9" ht="30" customHeight="1">
      <c r="A29" s="225" t="s">
        <v>344</v>
      </c>
      <c r="B29" s="135">
        <v>8</v>
      </c>
      <c r="C29" s="209"/>
      <c r="D29" s="209"/>
      <c r="E29" s="210"/>
      <c r="F29" s="211"/>
      <c r="G29" s="142">
        <f t="shared" si="1"/>
        <v>0</v>
      </c>
      <c r="H29" s="654"/>
      <c r="I29" s="655"/>
    </row>
    <row r="30" spans="1:9" ht="30" customHeight="1">
      <c r="A30" s="225" t="s">
        <v>344</v>
      </c>
      <c r="B30" s="135">
        <v>9</v>
      </c>
      <c r="C30" s="209"/>
      <c r="D30" s="209"/>
      <c r="E30" s="210"/>
      <c r="F30" s="211"/>
      <c r="G30" s="142">
        <f t="shared" si="1"/>
        <v>0</v>
      </c>
      <c r="H30" s="654"/>
      <c r="I30" s="655"/>
    </row>
    <row r="31" spans="1:9" ht="30" customHeight="1" thickBot="1">
      <c r="A31" s="225" t="s">
        <v>344</v>
      </c>
      <c r="B31" s="135">
        <v>10</v>
      </c>
      <c r="C31" s="209"/>
      <c r="D31" s="209"/>
      <c r="E31" s="210"/>
      <c r="F31" s="211"/>
      <c r="G31" s="142">
        <f t="shared" si="1"/>
        <v>0</v>
      </c>
      <c r="H31" s="654"/>
      <c r="I31" s="655"/>
    </row>
    <row r="32" spans="1:9" ht="26.75" customHeight="1">
      <c r="A32" s="633" t="s">
        <v>9</v>
      </c>
      <c r="B32" s="634"/>
      <c r="C32" s="634"/>
      <c r="D32" s="634"/>
      <c r="E32" s="634"/>
      <c r="F32" s="634"/>
      <c r="G32" s="226">
        <f>SUM(G22:G31)</f>
        <v>0</v>
      </c>
      <c r="H32" s="635"/>
      <c r="I32" s="636"/>
    </row>
  </sheetData>
  <sheetProtection algorithmName="SHA-512" hashValue="FNxQQcB+Mf0Hj+Ogh8Eh7Uskm4DxyM3tND4B0ghFKFlrAXrG3AoSsDsYD3OWzFsR9ctkyG8ZDzFM5tJ+63nPHw==" saltValue="JpBVAzaASXhzzTrmQqMZQQ==" spinCount="100000" sheet="1" formatCells="0" formatColumns="0" formatRows="0" insertColumns="0" insertRows="0" deleteColumns="0" deleteRows="0" selectLockedCells="1"/>
  <mergeCells count="16">
    <mergeCell ref="A2:B2"/>
    <mergeCell ref="A18:F18"/>
    <mergeCell ref="A21:B21"/>
    <mergeCell ref="A32:F32"/>
    <mergeCell ref="H21:I21"/>
    <mergeCell ref="H22:I22"/>
    <mergeCell ref="H23:I23"/>
    <mergeCell ref="H24:I24"/>
    <mergeCell ref="H25:I25"/>
    <mergeCell ref="H26:I26"/>
    <mergeCell ref="H27:I27"/>
    <mergeCell ref="H28:I28"/>
    <mergeCell ref="H29:I29"/>
    <mergeCell ref="H30:I30"/>
    <mergeCell ref="H31:I31"/>
    <mergeCell ref="H32:I32"/>
  </mergeCells>
  <phoneticPr fontId="2"/>
  <dataValidations count="1">
    <dataValidation type="list" allowBlank="1" showInputMessage="1" showErrorMessage="1" sqref="H22:I31" xr:uid="{00000000-0002-0000-0800-000000000000}">
      <formula1>"データのバックアップ,基幹システムのクラウド化,その他"</formula1>
    </dataValidation>
  </dataValidations>
  <pageMargins left="0.7" right="0.7" top="0.75" bottom="0.75" header="0.3" footer="0.3"/>
  <pageSetup paperSize="9" scale="8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31"/>
  <sheetViews>
    <sheetView showGridLines="0" view="pageBreakPreview" zoomScaleNormal="100" zoomScaleSheetLayoutView="100" workbookViewId="0">
      <selection activeCell="J9" sqref="J9:P9"/>
    </sheetView>
  </sheetViews>
  <sheetFormatPr defaultRowHeight="13"/>
  <cols>
    <col min="1" max="9" width="2.81640625" customWidth="1"/>
    <col min="10" max="33" width="2.90625" customWidth="1"/>
    <col min="34" max="34" width="2.453125" customWidth="1"/>
    <col min="35" max="35" width="7.6328125" customWidth="1"/>
    <col min="36" max="36" width="10.6328125" customWidth="1"/>
  </cols>
  <sheetData>
    <row r="1" spans="1:46" ht="14">
      <c r="A1" s="106" t="s">
        <v>384</v>
      </c>
      <c r="B1" s="107"/>
      <c r="C1" s="107"/>
      <c r="D1" s="107"/>
      <c r="E1" s="107"/>
      <c r="F1" s="107"/>
      <c r="G1" s="107"/>
      <c r="H1" s="107"/>
      <c r="I1" s="107"/>
      <c r="J1" s="107"/>
      <c r="K1" s="107"/>
      <c r="L1" s="107"/>
      <c r="M1" s="107"/>
      <c r="N1" s="107"/>
      <c r="O1" s="107"/>
      <c r="P1" s="107"/>
      <c r="Q1" s="107"/>
      <c r="R1" s="143"/>
      <c r="S1" s="143"/>
      <c r="T1" s="143"/>
      <c r="U1" s="143"/>
      <c r="V1" s="143"/>
      <c r="W1" s="143"/>
      <c r="X1" s="144"/>
      <c r="Y1" s="143"/>
      <c r="Z1" s="143"/>
      <c r="AA1" s="143"/>
      <c r="AB1" s="143"/>
      <c r="AC1" s="143"/>
      <c r="AD1" s="143"/>
      <c r="AE1" s="143"/>
      <c r="AF1" s="143"/>
      <c r="AG1" s="143"/>
      <c r="AH1" s="107"/>
      <c r="AJ1" s="145"/>
      <c r="AK1" s="146"/>
      <c r="AL1" s="134"/>
    </row>
    <row r="2" spans="1:46" ht="16.5" customHeight="1" thickBot="1">
      <c r="A2" s="106"/>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J2" s="145"/>
      <c r="AK2" s="146"/>
      <c r="AL2" s="134"/>
    </row>
    <row r="3" spans="1:46" ht="16.5" customHeight="1">
      <c r="A3" s="147" t="s">
        <v>345</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9"/>
      <c r="AH3" s="107"/>
      <c r="AL3" s="134"/>
    </row>
    <row r="4" spans="1:46" ht="40.5" customHeight="1">
      <c r="A4" s="729" t="s">
        <v>346</v>
      </c>
      <c r="B4" s="730"/>
      <c r="C4" s="730"/>
      <c r="D4" s="730"/>
      <c r="E4" s="730"/>
      <c r="F4" s="730"/>
      <c r="G4" s="730"/>
      <c r="H4" s="730"/>
      <c r="I4" s="730"/>
      <c r="J4" s="731" t="s">
        <v>347</v>
      </c>
      <c r="K4" s="731"/>
      <c r="L4" s="731"/>
      <c r="M4" s="731"/>
      <c r="N4" s="731"/>
      <c r="O4" s="731"/>
      <c r="P4" s="731"/>
      <c r="Q4" s="731"/>
      <c r="R4" s="731" t="s">
        <v>348</v>
      </c>
      <c r="S4" s="731"/>
      <c r="T4" s="731"/>
      <c r="U4" s="731"/>
      <c r="V4" s="731"/>
      <c r="W4" s="731"/>
      <c r="X4" s="731"/>
      <c r="Y4" s="731"/>
      <c r="Z4" s="732" t="s">
        <v>349</v>
      </c>
      <c r="AA4" s="732"/>
      <c r="AB4" s="732"/>
      <c r="AC4" s="732"/>
      <c r="AD4" s="732"/>
      <c r="AE4" s="732"/>
      <c r="AF4" s="732"/>
      <c r="AG4" s="733"/>
      <c r="AH4" s="143"/>
    </row>
    <row r="5" spans="1:46" ht="27" customHeight="1">
      <c r="A5" s="734" t="s">
        <v>350</v>
      </c>
      <c r="B5" s="735"/>
      <c r="C5" s="736" t="s">
        <v>351</v>
      </c>
      <c r="D5" s="735"/>
      <c r="E5" s="735"/>
      <c r="F5" s="735"/>
      <c r="G5" s="735"/>
      <c r="H5" s="735"/>
      <c r="I5" s="737"/>
      <c r="J5" s="738">
        <f>ROUNDDOWN('８'!$L$44,0)</f>
        <v>0</v>
      </c>
      <c r="K5" s="739"/>
      <c r="L5" s="739"/>
      <c r="M5" s="739"/>
      <c r="N5" s="739"/>
      <c r="O5" s="739"/>
      <c r="P5" s="739"/>
      <c r="Q5" s="150" t="s">
        <v>302</v>
      </c>
      <c r="R5" s="738">
        <f>'８'!$I$44</f>
        <v>0</v>
      </c>
      <c r="S5" s="739"/>
      <c r="T5" s="739"/>
      <c r="U5" s="739"/>
      <c r="V5" s="739"/>
      <c r="W5" s="739"/>
      <c r="X5" s="739"/>
      <c r="Y5" s="150" t="s">
        <v>302</v>
      </c>
      <c r="Z5" s="740"/>
      <c r="AA5" s="740"/>
      <c r="AB5" s="740"/>
      <c r="AC5" s="740"/>
      <c r="AD5" s="740"/>
      <c r="AE5" s="740"/>
      <c r="AF5" s="740"/>
      <c r="AG5" s="151"/>
      <c r="AH5" s="143"/>
    </row>
    <row r="6" spans="1:46" ht="27" customHeight="1">
      <c r="A6" s="715" t="s">
        <v>352</v>
      </c>
      <c r="B6" s="716"/>
      <c r="C6" s="717" t="s">
        <v>353</v>
      </c>
      <c r="D6" s="716"/>
      <c r="E6" s="716"/>
      <c r="F6" s="716"/>
      <c r="G6" s="716"/>
      <c r="H6" s="716"/>
      <c r="I6" s="718"/>
      <c r="J6" s="719">
        <f>$R$6*1.1</f>
        <v>0</v>
      </c>
      <c r="K6" s="720"/>
      <c r="L6" s="720"/>
      <c r="M6" s="720"/>
      <c r="N6" s="720"/>
      <c r="O6" s="720"/>
      <c r="P6" s="720"/>
      <c r="Q6" s="152" t="s">
        <v>302</v>
      </c>
      <c r="R6" s="719">
        <f>'9'!G18</f>
        <v>0</v>
      </c>
      <c r="S6" s="720"/>
      <c r="T6" s="720"/>
      <c r="U6" s="720"/>
      <c r="V6" s="720"/>
      <c r="W6" s="720"/>
      <c r="X6" s="720"/>
      <c r="Y6" s="152" t="s">
        <v>302</v>
      </c>
      <c r="Z6" s="721"/>
      <c r="AA6" s="721"/>
      <c r="AB6" s="721"/>
      <c r="AC6" s="721"/>
      <c r="AD6" s="721"/>
      <c r="AE6" s="721"/>
      <c r="AF6" s="721"/>
      <c r="AG6" s="153"/>
      <c r="AH6" s="143"/>
    </row>
    <row r="7" spans="1:46" ht="27" customHeight="1">
      <c r="A7" s="722" t="s">
        <v>354</v>
      </c>
      <c r="B7" s="723"/>
      <c r="C7" s="724" t="s">
        <v>355</v>
      </c>
      <c r="D7" s="723"/>
      <c r="E7" s="723"/>
      <c r="F7" s="723"/>
      <c r="G7" s="723"/>
      <c r="H7" s="723"/>
      <c r="I7" s="725"/>
      <c r="J7" s="726">
        <f>$R$7*1.1</f>
        <v>0</v>
      </c>
      <c r="K7" s="727"/>
      <c r="L7" s="727"/>
      <c r="M7" s="727"/>
      <c r="N7" s="727"/>
      <c r="O7" s="727"/>
      <c r="P7" s="727"/>
      <c r="Q7" s="154" t="s">
        <v>302</v>
      </c>
      <c r="R7" s="726">
        <f>'9'!G32</f>
        <v>0</v>
      </c>
      <c r="S7" s="727"/>
      <c r="T7" s="727"/>
      <c r="U7" s="727"/>
      <c r="V7" s="727"/>
      <c r="W7" s="727"/>
      <c r="X7" s="727"/>
      <c r="Y7" s="154" t="s">
        <v>302</v>
      </c>
      <c r="Z7" s="728"/>
      <c r="AA7" s="728"/>
      <c r="AB7" s="728"/>
      <c r="AC7" s="728"/>
      <c r="AD7" s="728"/>
      <c r="AE7" s="728"/>
      <c r="AF7" s="728"/>
      <c r="AG7" s="155"/>
      <c r="AH7" s="143"/>
    </row>
    <row r="8" spans="1:46" ht="27" customHeight="1">
      <c r="A8" s="708" t="s">
        <v>356</v>
      </c>
      <c r="B8" s="709"/>
      <c r="C8" s="709"/>
      <c r="D8" s="709"/>
      <c r="E8" s="709"/>
      <c r="F8" s="709"/>
      <c r="G8" s="709"/>
      <c r="H8" s="709"/>
      <c r="I8" s="709"/>
      <c r="J8" s="710">
        <f>SUM(J5:P7)</f>
        <v>0</v>
      </c>
      <c r="K8" s="711"/>
      <c r="L8" s="711"/>
      <c r="M8" s="711"/>
      <c r="N8" s="711"/>
      <c r="O8" s="711"/>
      <c r="P8" s="711"/>
      <c r="Q8" s="156" t="s">
        <v>302</v>
      </c>
      <c r="R8" s="710">
        <f>SUM(R5:X7)</f>
        <v>0</v>
      </c>
      <c r="S8" s="711"/>
      <c r="T8" s="711"/>
      <c r="U8" s="711"/>
      <c r="V8" s="711"/>
      <c r="W8" s="711"/>
      <c r="X8" s="711"/>
      <c r="Y8" s="156" t="s">
        <v>302</v>
      </c>
      <c r="Z8" s="711">
        <f>IF(ROUNDDOWN($R$8*0.5,-3)&gt;=15000000,15000000,ROUNDDOWN($R$8*0.5,-3))</f>
        <v>0</v>
      </c>
      <c r="AA8" s="711"/>
      <c r="AB8" s="711"/>
      <c r="AC8" s="711"/>
      <c r="AD8" s="711"/>
      <c r="AE8" s="711"/>
      <c r="AF8" s="711"/>
      <c r="AG8" s="157" t="s">
        <v>302</v>
      </c>
      <c r="AH8" s="158" t="str">
        <f>IF($Z$8&gt;15000000,"＃","")</f>
        <v/>
      </c>
    </row>
    <row r="9" spans="1:46" ht="27" customHeight="1">
      <c r="A9" s="708" t="s">
        <v>357</v>
      </c>
      <c r="B9" s="709"/>
      <c r="C9" s="709"/>
      <c r="D9" s="709"/>
      <c r="E9" s="709"/>
      <c r="F9" s="709"/>
      <c r="G9" s="709"/>
      <c r="H9" s="709"/>
      <c r="I9" s="709"/>
      <c r="J9" s="712"/>
      <c r="K9" s="713"/>
      <c r="L9" s="713"/>
      <c r="M9" s="713"/>
      <c r="N9" s="713"/>
      <c r="O9" s="713"/>
      <c r="P9" s="713"/>
      <c r="Q9" s="156" t="s">
        <v>302</v>
      </c>
      <c r="R9" s="710"/>
      <c r="S9" s="711"/>
      <c r="T9" s="711"/>
      <c r="U9" s="711"/>
      <c r="V9" s="711"/>
      <c r="W9" s="711"/>
      <c r="X9" s="711"/>
      <c r="Y9" s="156"/>
      <c r="Z9" s="714"/>
      <c r="AA9" s="714"/>
      <c r="AB9" s="714"/>
      <c r="AC9" s="714"/>
      <c r="AD9" s="714"/>
      <c r="AE9" s="714"/>
      <c r="AF9" s="714"/>
      <c r="AG9" s="159"/>
      <c r="AH9" s="158"/>
      <c r="AI9" s="656" t="s">
        <v>393</v>
      </c>
      <c r="AJ9" s="656"/>
      <c r="AK9" s="656"/>
      <c r="AL9" s="656"/>
      <c r="AM9" s="656"/>
      <c r="AN9" s="656"/>
      <c r="AO9" s="656"/>
      <c r="AP9" s="656"/>
      <c r="AQ9" s="656"/>
      <c r="AR9" s="656"/>
      <c r="AS9" s="656"/>
      <c r="AT9" s="656"/>
    </row>
    <row r="10" spans="1:46" ht="27" customHeight="1" thickBot="1">
      <c r="A10" s="694" t="s">
        <v>358</v>
      </c>
      <c r="B10" s="695"/>
      <c r="C10" s="695"/>
      <c r="D10" s="695"/>
      <c r="E10" s="695"/>
      <c r="F10" s="695"/>
      <c r="G10" s="695"/>
      <c r="H10" s="695"/>
      <c r="I10" s="695"/>
      <c r="J10" s="696">
        <f>J8+J9</f>
        <v>0</v>
      </c>
      <c r="K10" s="697"/>
      <c r="L10" s="697"/>
      <c r="M10" s="697"/>
      <c r="N10" s="697"/>
      <c r="O10" s="697"/>
      <c r="P10" s="697"/>
      <c r="Q10" s="160" t="s">
        <v>302</v>
      </c>
      <c r="R10" s="698"/>
      <c r="S10" s="699"/>
      <c r="T10" s="699"/>
      <c r="U10" s="699"/>
      <c r="V10" s="699"/>
      <c r="W10" s="699"/>
      <c r="X10" s="699"/>
      <c r="Y10" s="161"/>
      <c r="Z10" s="700"/>
      <c r="AA10" s="700"/>
      <c r="AB10" s="700"/>
      <c r="AC10" s="700"/>
      <c r="AD10" s="700"/>
      <c r="AE10" s="700"/>
      <c r="AF10" s="700"/>
      <c r="AG10" s="162"/>
      <c r="AH10" s="143"/>
      <c r="AI10" s="656" t="s">
        <v>394</v>
      </c>
      <c r="AJ10" s="656"/>
      <c r="AK10" s="656"/>
      <c r="AL10" s="656"/>
      <c r="AM10" s="656"/>
      <c r="AN10" s="656"/>
      <c r="AO10" s="656"/>
      <c r="AP10" s="656"/>
      <c r="AQ10" s="656"/>
      <c r="AR10" s="656"/>
      <c r="AS10" s="656"/>
      <c r="AT10" s="656"/>
    </row>
    <row r="11" spans="1:46" ht="14.15" customHeight="1">
      <c r="A11" s="163" t="s">
        <v>359</v>
      </c>
      <c r="B11" s="163" t="s">
        <v>360</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4"/>
    </row>
    <row r="12" spans="1:46" ht="14.15" customHeight="1">
      <c r="A12" s="163"/>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4"/>
    </row>
    <row r="13" spans="1:46" ht="15.75" customHeight="1" thickBot="1">
      <c r="A13" s="163"/>
      <c r="B13" s="165"/>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4"/>
    </row>
    <row r="14" spans="1:46" ht="21">
      <c r="A14" s="147" t="s">
        <v>361</v>
      </c>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9"/>
      <c r="AH14" s="164"/>
    </row>
    <row r="15" spans="1:46" ht="40.5" customHeight="1">
      <c r="A15" s="701" t="s">
        <v>346</v>
      </c>
      <c r="B15" s="702"/>
      <c r="C15" s="702"/>
      <c r="D15" s="702"/>
      <c r="E15" s="702"/>
      <c r="F15" s="702"/>
      <c r="G15" s="702"/>
      <c r="H15" s="702"/>
      <c r="I15" s="702"/>
      <c r="J15" s="703" t="s">
        <v>362</v>
      </c>
      <c r="K15" s="703"/>
      <c r="L15" s="703"/>
      <c r="M15" s="703"/>
      <c r="N15" s="703"/>
      <c r="O15" s="703"/>
      <c r="P15" s="703"/>
      <c r="Q15" s="703"/>
      <c r="R15" s="704" t="s">
        <v>363</v>
      </c>
      <c r="S15" s="705"/>
      <c r="T15" s="705"/>
      <c r="U15" s="705"/>
      <c r="V15" s="705"/>
      <c r="W15" s="705"/>
      <c r="X15" s="705"/>
      <c r="Y15" s="706"/>
      <c r="Z15" s="704" t="s">
        <v>364</v>
      </c>
      <c r="AA15" s="705"/>
      <c r="AB15" s="705"/>
      <c r="AC15" s="705"/>
      <c r="AD15" s="705"/>
      <c r="AE15" s="705"/>
      <c r="AF15" s="705"/>
      <c r="AG15" s="707"/>
      <c r="AH15" s="143"/>
    </row>
    <row r="16" spans="1:46" ht="27" customHeight="1">
      <c r="A16" s="671" t="s">
        <v>365</v>
      </c>
      <c r="B16" s="672"/>
      <c r="C16" s="672"/>
      <c r="D16" s="672"/>
      <c r="E16" s="672"/>
      <c r="F16" s="672"/>
      <c r="G16" s="672"/>
      <c r="H16" s="672"/>
      <c r="I16" s="673"/>
      <c r="J16" s="674"/>
      <c r="K16" s="675"/>
      <c r="L16" s="675"/>
      <c r="M16" s="675"/>
      <c r="N16" s="675"/>
      <c r="O16" s="675"/>
      <c r="P16" s="675"/>
      <c r="Q16" s="360" t="s">
        <v>302</v>
      </c>
      <c r="R16" s="665"/>
      <c r="S16" s="666"/>
      <c r="T16" s="666"/>
      <c r="U16" s="666"/>
      <c r="V16" s="666"/>
      <c r="W16" s="666"/>
      <c r="X16" s="666"/>
      <c r="Y16" s="667"/>
      <c r="Z16" s="668"/>
      <c r="AA16" s="669"/>
      <c r="AB16" s="669"/>
      <c r="AC16" s="669"/>
      <c r="AD16" s="669"/>
      <c r="AE16" s="669"/>
      <c r="AF16" s="669"/>
      <c r="AG16" s="670"/>
      <c r="AH16" s="143"/>
      <c r="AI16" s="656" t="s">
        <v>366</v>
      </c>
      <c r="AJ16" s="656"/>
      <c r="AK16" s="656"/>
      <c r="AL16" s="656"/>
      <c r="AM16" s="656"/>
      <c r="AN16" s="656"/>
      <c r="AO16" s="656"/>
      <c r="AP16" s="656"/>
      <c r="AQ16" s="656"/>
      <c r="AR16" s="656"/>
      <c r="AS16" s="656"/>
      <c r="AT16" s="656"/>
    </row>
    <row r="17" spans="1:46" ht="27" customHeight="1">
      <c r="A17" s="660" t="s">
        <v>367</v>
      </c>
      <c r="B17" s="661"/>
      <c r="C17" s="661"/>
      <c r="D17" s="661"/>
      <c r="E17" s="661"/>
      <c r="F17" s="661"/>
      <c r="G17" s="661"/>
      <c r="H17" s="661"/>
      <c r="I17" s="662"/>
      <c r="J17" s="663"/>
      <c r="K17" s="664"/>
      <c r="L17" s="664"/>
      <c r="M17" s="664"/>
      <c r="N17" s="664"/>
      <c r="O17" s="664"/>
      <c r="P17" s="664"/>
      <c r="Q17" s="361" t="s">
        <v>302</v>
      </c>
      <c r="R17" s="665"/>
      <c r="S17" s="666"/>
      <c r="T17" s="666"/>
      <c r="U17" s="666"/>
      <c r="V17" s="666"/>
      <c r="W17" s="666"/>
      <c r="X17" s="666"/>
      <c r="Y17" s="667"/>
      <c r="Z17" s="668"/>
      <c r="AA17" s="669"/>
      <c r="AB17" s="669"/>
      <c r="AC17" s="669"/>
      <c r="AD17" s="669"/>
      <c r="AE17" s="669"/>
      <c r="AF17" s="669"/>
      <c r="AG17" s="670"/>
      <c r="AH17" s="143"/>
      <c r="AI17" s="693"/>
      <c r="AJ17" s="693"/>
      <c r="AK17" s="693"/>
      <c r="AL17" s="693"/>
      <c r="AM17" s="693"/>
      <c r="AN17" s="693"/>
      <c r="AO17" s="693"/>
      <c r="AP17" s="693"/>
      <c r="AQ17" s="693"/>
      <c r="AR17" s="693"/>
      <c r="AS17" s="693"/>
      <c r="AT17" s="693"/>
    </row>
    <row r="18" spans="1:46" ht="27" customHeight="1">
      <c r="A18" s="660" t="s">
        <v>368</v>
      </c>
      <c r="B18" s="661"/>
      <c r="C18" s="661"/>
      <c r="D18" s="661"/>
      <c r="E18" s="661"/>
      <c r="F18" s="661"/>
      <c r="G18" s="661"/>
      <c r="H18" s="661"/>
      <c r="I18" s="662"/>
      <c r="J18" s="663"/>
      <c r="K18" s="664"/>
      <c r="L18" s="664"/>
      <c r="M18" s="664"/>
      <c r="N18" s="664"/>
      <c r="O18" s="664"/>
      <c r="P18" s="664"/>
      <c r="Q18" s="361" t="s">
        <v>302</v>
      </c>
      <c r="R18" s="665"/>
      <c r="S18" s="666"/>
      <c r="T18" s="666"/>
      <c r="U18" s="666"/>
      <c r="V18" s="666"/>
      <c r="W18" s="666"/>
      <c r="X18" s="666"/>
      <c r="Y18" s="667"/>
      <c r="Z18" s="668"/>
      <c r="AA18" s="669"/>
      <c r="AB18" s="669"/>
      <c r="AC18" s="669"/>
      <c r="AD18" s="669"/>
      <c r="AE18" s="669"/>
      <c r="AF18" s="669"/>
      <c r="AG18" s="670"/>
      <c r="AH18" s="341"/>
    </row>
    <row r="19" spans="1:46" ht="27" customHeight="1" thickBot="1">
      <c r="A19" s="686" t="s">
        <v>369</v>
      </c>
      <c r="B19" s="687"/>
      <c r="C19" s="688"/>
      <c r="D19" s="166" t="s">
        <v>370</v>
      </c>
      <c r="E19" s="689"/>
      <c r="F19" s="689"/>
      <c r="G19" s="689"/>
      <c r="H19" s="689"/>
      <c r="I19" s="167" t="s">
        <v>371</v>
      </c>
      <c r="J19" s="690"/>
      <c r="K19" s="691"/>
      <c r="L19" s="691"/>
      <c r="M19" s="691"/>
      <c r="N19" s="691"/>
      <c r="O19" s="691"/>
      <c r="P19" s="691"/>
      <c r="Q19" s="362" t="s">
        <v>302</v>
      </c>
      <c r="R19" s="668"/>
      <c r="S19" s="669"/>
      <c r="T19" s="669"/>
      <c r="U19" s="669"/>
      <c r="V19" s="669"/>
      <c r="W19" s="669"/>
      <c r="X19" s="669"/>
      <c r="Y19" s="692"/>
      <c r="Z19" s="668"/>
      <c r="AA19" s="669"/>
      <c r="AB19" s="669"/>
      <c r="AC19" s="669"/>
      <c r="AD19" s="669"/>
      <c r="AE19" s="669"/>
      <c r="AF19" s="669"/>
      <c r="AG19" s="670"/>
      <c r="AH19" s="143"/>
      <c r="AI19" s="656"/>
      <c r="AJ19" s="656"/>
      <c r="AK19" s="656"/>
      <c r="AL19" s="656"/>
      <c r="AM19" s="656"/>
      <c r="AN19" s="656"/>
      <c r="AO19" s="656"/>
      <c r="AP19" s="656"/>
      <c r="AQ19" s="656"/>
      <c r="AR19" s="656"/>
      <c r="AS19" s="656"/>
      <c r="AT19" s="656"/>
    </row>
    <row r="20" spans="1:46" ht="27" customHeight="1" thickBot="1">
      <c r="A20" s="676" t="s">
        <v>9</v>
      </c>
      <c r="B20" s="677"/>
      <c r="C20" s="677"/>
      <c r="D20" s="677"/>
      <c r="E20" s="677"/>
      <c r="F20" s="677"/>
      <c r="G20" s="677"/>
      <c r="H20" s="677"/>
      <c r="I20" s="677"/>
      <c r="J20" s="678">
        <f>SUM(J16:P19)</f>
        <v>0</v>
      </c>
      <c r="K20" s="679"/>
      <c r="L20" s="679"/>
      <c r="M20" s="679"/>
      <c r="N20" s="679"/>
      <c r="O20" s="679"/>
      <c r="P20" s="679"/>
      <c r="Q20" s="363" t="s">
        <v>302</v>
      </c>
      <c r="R20" s="680" t="s">
        <v>407</v>
      </c>
      <c r="S20" s="681"/>
      <c r="T20" s="681"/>
      <c r="U20" s="681"/>
      <c r="V20" s="681"/>
      <c r="W20" s="681"/>
      <c r="X20" s="681"/>
      <c r="Y20" s="682"/>
      <c r="Z20" s="683"/>
      <c r="AA20" s="684"/>
      <c r="AB20" s="684"/>
      <c r="AC20" s="684"/>
      <c r="AD20" s="684"/>
      <c r="AE20" s="684"/>
      <c r="AF20" s="684"/>
      <c r="AG20" s="685"/>
      <c r="AH20" s="143"/>
      <c r="AI20" s="656" t="s">
        <v>372</v>
      </c>
      <c r="AJ20" s="656"/>
      <c r="AK20" s="656"/>
      <c r="AL20" s="656"/>
      <c r="AM20" s="656"/>
      <c r="AN20" s="656"/>
      <c r="AO20" s="656"/>
      <c r="AP20" s="656"/>
      <c r="AQ20" s="656"/>
      <c r="AR20" s="656"/>
      <c r="AS20" s="656"/>
      <c r="AT20" s="656"/>
    </row>
    <row r="21" spans="1:46" ht="19.5" customHeight="1">
      <c r="A21" s="364"/>
      <c r="B21" s="364"/>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143"/>
    </row>
    <row r="22" spans="1:46" ht="13" customHeight="1">
      <c r="A22" s="657" t="s">
        <v>373</v>
      </c>
      <c r="B22" s="658"/>
      <c r="C22" s="365"/>
      <c r="D22" s="659" t="s">
        <v>374</v>
      </c>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row>
    <row r="23" spans="1:46" ht="13" customHeight="1">
      <c r="A23" s="366"/>
      <c r="B23" s="366"/>
      <c r="C23" s="366"/>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row>
    <row r="24" spans="1:46" ht="13" customHeight="1">
      <c r="A24" s="366"/>
      <c r="B24" s="366"/>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143"/>
    </row>
    <row r="25" spans="1:46" ht="13" customHeight="1">
      <c r="A25" s="657" t="s">
        <v>375</v>
      </c>
      <c r="B25" s="658"/>
      <c r="C25" s="366"/>
      <c r="D25" s="659" t="s">
        <v>376</v>
      </c>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59"/>
    </row>
    <row r="26" spans="1:46" ht="13" customHeight="1">
      <c r="A26" s="366"/>
      <c r="B26" s="366"/>
      <c r="C26" s="366"/>
      <c r="D26" s="659"/>
      <c r="E26" s="659"/>
      <c r="F26" s="659"/>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659"/>
    </row>
    <row r="27" spans="1:46" ht="13" customHeight="1">
      <c r="A27" s="366"/>
      <c r="B27" s="366"/>
      <c r="C27" s="366"/>
      <c r="D27" s="365"/>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143"/>
    </row>
    <row r="28" spans="1:46" ht="13" customHeight="1">
      <c r="A28" s="657" t="s">
        <v>377</v>
      </c>
      <c r="B28" s="658"/>
      <c r="C28" s="366"/>
      <c r="D28" s="659" t="s">
        <v>378</v>
      </c>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59"/>
    </row>
    <row r="29" spans="1:46" ht="13" customHeight="1">
      <c r="A29" s="366"/>
      <c r="B29" s="366"/>
      <c r="C29" s="366"/>
      <c r="D29" s="659"/>
      <c r="E29" s="659"/>
      <c r="F29" s="659"/>
      <c r="G29" s="659"/>
      <c r="H29" s="659"/>
      <c r="I29" s="659"/>
      <c r="J29" s="659"/>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659"/>
    </row>
    <row r="30" spans="1:46" ht="13" customHeight="1">
      <c r="A30" s="143"/>
      <c r="B30" s="143"/>
      <c r="C30" s="143"/>
      <c r="D30" s="367" t="s">
        <v>379</v>
      </c>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row>
    <row r="31" spans="1:46" ht="13" customHeight="1">
      <c r="AH31" s="121"/>
    </row>
  </sheetData>
  <sheetProtection algorithmName="SHA-512" hashValue="/jG57qf/thCK+qhcbKNhlOJv+HPbMmFVtG3DV3fXlO9KH/4l58YKg8MuMk8Z0qJt5ykyghoifpX6hpHV1ZYrsg==" saltValue="CTEohm0bCm6bDHuOgG7r4w==" spinCount="100000" sheet="1" formatCells="0" formatColumns="0" formatRows="0" insertColumns="0" insertRows="0" deleteColumns="0" deleteRows="0" selectLockedCells="1"/>
  <mergeCells count="68">
    <mergeCell ref="A4:I4"/>
    <mergeCell ref="J4:Q4"/>
    <mergeCell ref="R4:Y4"/>
    <mergeCell ref="Z4:AG4"/>
    <mergeCell ref="A5:B5"/>
    <mergeCell ref="C5:I5"/>
    <mergeCell ref="J5:P5"/>
    <mergeCell ref="R5:X5"/>
    <mergeCell ref="Z5:AF5"/>
    <mergeCell ref="A7:B7"/>
    <mergeCell ref="C7:I7"/>
    <mergeCell ref="J7:P7"/>
    <mergeCell ref="R7:X7"/>
    <mergeCell ref="Z7:AF7"/>
    <mergeCell ref="A6:B6"/>
    <mergeCell ref="C6:I6"/>
    <mergeCell ref="J6:P6"/>
    <mergeCell ref="R6:X6"/>
    <mergeCell ref="Z6:AF6"/>
    <mergeCell ref="A8:I8"/>
    <mergeCell ref="J8:P8"/>
    <mergeCell ref="R8:X8"/>
    <mergeCell ref="Z8:AF8"/>
    <mergeCell ref="A9:I9"/>
    <mergeCell ref="J9:P9"/>
    <mergeCell ref="R9:X9"/>
    <mergeCell ref="Z9:AF9"/>
    <mergeCell ref="J17:P17"/>
    <mergeCell ref="R17:Y17"/>
    <mergeCell ref="Z17:AG17"/>
    <mergeCell ref="AI17:AT17"/>
    <mergeCell ref="A10:I10"/>
    <mergeCell ref="J10:P10"/>
    <mergeCell ref="R10:X10"/>
    <mergeCell ref="Z10:AF10"/>
    <mergeCell ref="A15:I15"/>
    <mergeCell ref="J15:Q15"/>
    <mergeCell ref="R15:Y15"/>
    <mergeCell ref="Z15:AG15"/>
    <mergeCell ref="A28:B28"/>
    <mergeCell ref="D28:AH29"/>
    <mergeCell ref="AI19:AT19"/>
    <mergeCell ref="A20:I20"/>
    <mergeCell ref="J20:P20"/>
    <mergeCell ref="R20:Y20"/>
    <mergeCell ref="Z20:AG20"/>
    <mergeCell ref="AI20:AT20"/>
    <mergeCell ref="A19:C19"/>
    <mergeCell ref="E19:H19"/>
    <mergeCell ref="J19:P19"/>
    <mergeCell ref="R19:Y19"/>
    <mergeCell ref="Z19:AG19"/>
    <mergeCell ref="AI9:AT9"/>
    <mergeCell ref="AI10:AT10"/>
    <mergeCell ref="A22:B22"/>
    <mergeCell ref="D22:AH23"/>
    <mergeCell ref="A25:B25"/>
    <mergeCell ref="D25:AH26"/>
    <mergeCell ref="A18:I18"/>
    <mergeCell ref="J18:P18"/>
    <mergeCell ref="R18:Y18"/>
    <mergeCell ref="Z18:AG18"/>
    <mergeCell ref="A16:I16"/>
    <mergeCell ref="J16:P16"/>
    <mergeCell ref="R16:Y16"/>
    <mergeCell ref="Z16:AG16"/>
    <mergeCell ref="AI16:AT16"/>
    <mergeCell ref="A17:I17"/>
  </mergeCells>
  <phoneticPr fontId="2"/>
  <pageMargins left="0.70866141732283472" right="0.70866141732283472" top="0.74803149606299213" bottom="0.74803149606299213" header="0.31496062992125984" footer="0.31496062992125984"/>
  <pageSetup paperSize="9" scale="92"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I13"/>
  <sheetViews>
    <sheetView showGridLines="0" view="pageBreakPreview" zoomScaleNormal="100" zoomScaleSheetLayoutView="100" workbookViewId="0">
      <selection activeCell="A2" sqref="A2"/>
    </sheetView>
  </sheetViews>
  <sheetFormatPr defaultColWidth="8.81640625" defaultRowHeight="13"/>
  <cols>
    <col min="1" max="35" width="3" style="389" customWidth="1"/>
    <col min="36" max="16384" width="8.81640625" style="389"/>
  </cols>
  <sheetData>
    <row r="1" spans="1:35" ht="14">
      <c r="A1" s="401" t="s">
        <v>422</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399"/>
    </row>
    <row r="2" spans="1:35">
      <c r="A2" s="398" t="s">
        <v>421</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6"/>
    </row>
    <row r="3" spans="1:35">
      <c r="A3" s="398" t="s">
        <v>420</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6"/>
    </row>
    <row r="4" spans="1:35">
      <c r="A4" s="398" t="s">
        <v>419</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6"/>
    </row>
    <row r="5" spans="1:35" ht="20.399999999999999" customHeight="1">
      <c r="A5" s="395" t="s">
        <v>418</v>
      </c>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3"/>
    </row>
    <row r="6" spans="1:35" ht="54" customHeight="1">
      <c r="A6" s="752" t="s">
        <v>417</v>
      </c>
      <c r="B6" s="495"/>
      <c r="C6" s="495"/>
      <c r="D6" s="495"/>
      <c r="E6" s="495"/>
      <c r="F6" s="495"/>
      <c r="G6" s="495"/>
      <c r="H6" s="753"/>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5"/>
    </row>
    <row r="7" spans="1:35" ht="20" customHeight="1">
      <c r="A7" s="741" t="s">
        <v>416</v>
      </c>
      <c r="B7" s="742"/>
      <c r="C7" s="742"/>
      <c r="D7" s="742"/>
      <c r="E7" s="742"/>
      <c r="F7" s="742"/>
      <c r="G7" s="742"/>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3"/>
    </row>
    <row r="8" spans="1:35" ht="409.5" customHeight="1">
      <c r="A8" s="756"/>
      <c r="B8" s="757"/>
      <c r="C8" s="757"/>
      <c r="D8" s="757"/>
      <c r="E8" s="757"/>
      <c r="F8" s="757"/>
      <c r="G8" s="757"/>
      <c r="H8" s="757"/>
      <c r="I8" s="757"/>
      <c r="J8" s="757"/>
      <c r="K8" s="757"/>
      <c r="L8" s="757"/>
      <c r="M8" s="757"/>
      <c r="N8" s="757"/>
      <c r="O8" s="757"/>
      <c r="P8" s="757"/>
      <c r="Q8" s="757"/>
      <c r="R8" s="757"/>
      <c r="S8" s="757"/>
      <c r="T8" s="757"/>
      <c r="U8" s="757"/>
      <c r="V8" s="757"/>
      <c r="W8" s="757"/>
      <c r="X8" s="757"/>
      <c r="Y8" s="757"/>
      <c r="Z8" s="757"/>
      <c r="AA8" s="757"/>
      <c r="AB8" s="757"/>
      <c r="AC8" s="757"/>
      <c r="AD8" s="757"/>
      <c r="AE8" s="757"/>
      <c r="AF8" s="757"/>
      <c r="AG8" s="757"/>
      <c r="AH8" s="757"/>
      <c r="AI8" s="758"/>
    </row>
    <row r="9" spans="1:35" ht="20" customHeight="1">
      <c r="A9" s="392" t="s">
        <v>415</v>
      </c>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0"/>
    </row>
    <row r="10" spans="1:35" ht="54" customHeight="1">
      <c r="A10" s="752" t="s">
        <v>414</v>
      </c>
      <c r="B10" s="495"/>
      <c r="C10" s="495"/>
      <c r="D10" s="495"/>
      <c r="E10" s="495"/>
      <c r="F10" s="495"/>
      <c r="G10" s="495"/>
      <c r="H10" s="753"/>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5"/>
    </row>
    <row r="11" spans="1:35" ht="20" customHeight="1">
      <c r="A11" s="741" t="s">
        <v>413</v>
      </c>
      <c r="B11" s="742"/>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3"/>
    </row>
    <row r="12" spans="1:35" ht="409.5" customHeight="1" thickBot="1">
      <c r="A12" s="744"/>
      <c r="B12" s="745"/>
      <c r="C12" s="745"/>
      <c r="D12" s="745"/>
      <c r="E12" s="745"/>
      <c r="F12" s="745"/>
      <c r="G12" s="745"/>
      <c r="H12" s="745"/>
      <c r="I12" s="745"/>
      <c r="J12" s="745"/>
      <c r="K12" s="745"/>
      <c r="L12" s="745"/>
      <c r="M12" s="745"/>
      <c r="N12" s="745"/>
      <c r="O12" s="745"/>
      <c r="P12" s="745"/>
      <c r="Q12" s="745"/>
      <c r="R12" s="745"/>
      <c r="S12" s="745"/>
      <c r="T12" s="745"/>
      <c r="U12" s="745"/>
      <c r="V12" s="745"/>
      <c r="W12" s="745"/>
      <c r="X12" s="745"/>
      <c r="Y12" s="745"/>
      <c r="Z12" s="745"/>
      <c r="AA12" s="745"/>
      <c r="AB12" s="745"/>
      <c r="AC12" s="745"/>
      <c r="AD12" s="745"/>
      <c r="AE12" s="745"/>
      <c r="AF12" s="745"/>
      <c r="AG12" s="745"/>
      <c r="AH12" s="745"/>
      <c r="AI12" s="746"/>
    </row>
    <row r="13" spans="1:35" ht="92" customHeight="1" thickBot="1">
      <c r="A13" s="747" t="s">
        <v>412</v>
      </c>
      <c r="B13" s="748"/>
      <c r="C13" s="748"/>
      <c r="D13" s="748"/>
      <c r="E13" s="748"/>
      <c r="F13" s="748"/>
      <c r="G13" s="748"/>
      <c r="H13" s="749"/>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1"/>
    </row>
  </sheetData>
  <sheetProtection formatCells="0" formatColumns="0" formatRows="0" insertColumns="0" insertRows="0" deleteColumns="0" deleteRows="0" selectLockedCells="1"/>
  <mergeCells count="10">
    <mergeCell ref="A11:AI11"/>
    <mergeCell ref="A12:AI12"/>
    <mergeCell ref="A13:G13"/>
    <mergeCell ref="H13:AI13"/>
    <mergeCell ref="A6:G6"/>
    <mergeCell ref="H6:AI6"/>
    <mergeCell ref="A7:AI7"/>
    <mergeCell ref="A8:AI8"/>
    <mergeCell ref="A10:G10"/>
    <mergeCell ref="H10:AI10"/>
  </mergeCells>
  <phoneticPr fontId="2"/>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S27"/>
  <sheetViews>
    <sheetView showGridLines="0" view="pageBreakPreview" zoomScaleNormal="100" zoomScaleSheetLayoutView="100" workbookViewId="0">
      <selection activeCell="B2" sqref="B2:F2"/>
    </sheetView>
  </sheetViews>
  <sheetFormatPr defaultRowHeight="13"/>
  <cols>
    <col min="1" max="1" width="3" customWidth="1"/>
    <col min="2" max="2" width="5.36328125" customWidth="1"/>
    <col min="3" max="3" width="25.6328125" customWidth="1"/>
    <col min="4" max="4" width="11.1796875" customWidth="1"/>
    <col min="5" max="5" width="10.453125" customWidth="1"/>
    <col min="6" max="6" width="10.36328125" customWidth="1"/>
    <col min="7" max="7" width="10.81640625" customWidth="1"/>
    <col min="8" max="8" width="16.54296875" customWidth="1"/>
    <col min="9" max="9" width="58.54296875" customWidth="1"/>
    <col min="10" max="10" width="2.1796875" customWidth="1"/>
    <col min="11" max="11" width="37" customWidth="1"/>
    <col min="19" max="19" width="8.81640625" hidden="1" customWidth="1"/>
  </cols>
  <sheetData>
    <row r="1" spans="2:19" ht="13.5" thickBot="1">
      <c r="S1" s="389" t="s">
        <v>462</v>
      </c>
    </row>
    <row r="2" spans="2:19" ht="25.5" customHeight="1" thickBot="1">
      <c r="B2" s="766" t="s">
        <v>462</v>
      </c>
      <c r="C2" s="767"/>
      <c r="D2" s="767"/>
      <c r="E2" s="767"/>
      <c r="F2" s="768"/>
      <c r="H2" s="431"/>
      <c r="I2" s="759" t="str">
        <f>IF(B2=S2,"（注意）ポータブル電源、発電機等は、被災下において「平時の営業」を行うことを想定したものではありません。
事業継続を目的として稼働させる必要のない分の消費電力、緊急事態での最低限必要な消費電力では無く、日常での業務と同程度を消費電力と考えている場合は対象外となります。
","（注意）最低限必要な保管データ量のNAS等を選択してください。予備機等は対象外となります。")</f>
        <v>（注意）最低限必要な保管データ量のNAS等を選択してください。予備機等は対象外となります。</v>
      </c>
      <c r="S2" t="s">
        <v>428</v>
      </c>
    </row>
    <row r="3" spans="2:19" ht="12.5" customHeight="1">
      <c r="B3" s="432"/>
      <c r="C3" s="432"/>
      <c r="D3" s="432"/>
      <c r="E3" s="432"/>
      <c r="F3" s="432"/>
      <c r="H3" s="431"/>
      <c r="I3" s="759"/>
      <c r="S3" t="s">
        <v>427</v>
      </c>
    </row>
    <row r="4" spans="2:19" ht="25.5" customHeight="1">
      <c r="B4" s="432"/>
      <c r="C4" s="432"/>
      <c r="D4" s="432"/>
      <c r="E4" s="432"/>
      <c r="F4" s="432"/>
      <c r="G4" s="431"/>
      <c r="H4" s="431"/>
      <c r="I4" s="759"/>
    </row>
    <row r="5" spans="2:19" ht="20" customHeight="1">
      <c r="B5" t="str">
        <f>IF(B2=S2,"１）必要電力量","１）保管データ量")</f>
        <v>１）保管データ量</v>
      </c>
      <c r="I5" s="760"/>
    </row>
    <row r="6" spans="2:19" ht="31" customHeight="1">
      <c r="B6" s="413"/>
      <c r="C6" s="415" t="str">
        <f>IF(B2=S2,"(想定使用)物品","(想定使用)データ内容")</f>
        <v>(想定使用)データ内容</v>
      </c>
      <c r="D6" s="430" t="str">
        <f>IF(B2=S2,"消費電力（W）","データ量（GB)")</f>
        <v>データ量（GB)</v>
      </c>
      <c r="E6" s="430" t="str">
        <f>IF(B2=S2,"１日の稼働時間","　")</f>
        <v>　</v>
      </c>
      <c r="F6" s="430" t="str">
        <f>IF(B2=S2,"(想定使用)日数","　")</f>
        <v>　</v>
      </c>
      <c r="G6" s="430" t="str">
        <f>IF(B2=S2,"(想定使用)数量","　")</f>
        <v>　</v>
      </c>
      <c r="H6" s="430" t="str">
        <f>IF(B2=S2,"必要電力（合計）","必要GB（合計）")</f>
        <v>必要GB（合計）</v>
      </c>
      <c r="I6" s="413" t="s">
        <v>392</v>
      </c>
    </row>
    <row r="7" spans="2:19" ht="20" customHeight="1">
      <c r="B7" s="407">
        <v>1</v>
      </c>
      <c r="C7" s="411"/>
      <c r="D7" s="428"/>
      <c r="E7" s="427"/>
      <c r="F7" s="429"/>
      <c r="G7" s="425"/>
      <c r="H7" s="423">
        <f t="shared" ref="H7:H14" si="0">IF($B$2=$S$2,D7*E7*F7*G7,D7)</f>
        <v>0</v>
      </c>
      <c r="I7" s="404"/>
    </row>
    <row r="8" spans="2:19" ht="20" customHeight="1">
      <c r="B8" s="407">
        <v>2</v>
      </c>
      <c r="C8" s="411"/>
      <c r="D8" s="428"/>
      <c r="E8" s="427"/>
      <c r="F8" s="426"/>
      <c r="G8" s="425"/>
      <c r="H8" s="423">
        <f t="shared" si="0"/>
        <v>0</v>
      </c>
      <c r="I8" s="404"/>
    </row>
    <row r="9" spans="2:19" ht="20" customHeight="1">
      <c r="B9" s="407">
        <v>3</v>
      </c>
      <c r="C9" s="411"/>
      <c r="D9" s="428"/>
      <c r="E9" s="427"/>
      <c r="F9" s="426"/>
      <c r="G9" s="425"/>
      <c r="H9" s="423">
        <f t="shared" si="0"/>
        <v>0</v>
      </c>
      <c r="I9" s="404"/>
    </row>
    <row r="10" spans="2:19" ht="20" customHeight="1">
      <c r="B10" s="407">
        <v>4</v>
      </c>
      <c r="C10" s="411"/>
      <c r="D10" s="428"/>
      <c r="E10" s="427"/>
      <c r="F10" s="426"/>
      <c r="G10" s="425"/>
      <c r="H10" s="423">
        <f t="shared" si="0"/>
        <v>0</v>
      </c>
      <c r="I10" s="404"/>
    </row>
    <row r="11" spans="2:19" ht="20" customHeight="1">
      <c r="B11" s="407">
        <v>5</v>
      </c>
      <c r="C11" s="411"/>
      <c r="D11" s="428"/>
      <c r="E11" s="427"/>
      <c r="F11" s="426"/>
      <c r="G11" s="425"/>
      <c r="H11" s="423">
        <f t="shared" si="0"/>
        <v>0</v>
      </c>
      <c r="I11" s="404"/>
    </row>
    <row r="12" spans="2:19" ht="20" customHeight="1">
      <c r="B12" s="407">
        <v>6</v>
      </c>
      <c r="C12" s="411"/>
      <c r="D12" s="428"/>
      <c r="E12" s="427"/>
      <c r="F12" s="426"/>
      <c r="G12" s="425"/>
      <c r="H12" s="423">
        <f t="shared" si="0"/>
        <v>0</v>
      </c>
      <c r="I12" s="404"/>
    </row>
    <row r="13" spans="2:19" ht="20" customHeight="1">
      <c r="B13" s="407">
        <v>7</v>
      </c>
      <c r="C13" s="411"/>
      <c r="D13" s="428"/>
      <c r="E13" s="427"/>
      <c r="F13" s="426"/>
      <c r="G13" s="425"/>
      <c r="H13" s="423">
        <f t="shared" si="0"/>
        <v>0</v>
      </c>
      <c r="I13" s="404"/>
    </row>
    <row r="14" spans="2:19" ht="20" customHeight="1">
      <c r="B14" s="407">
        <v>8</v>
      </c>
      <c r="C14" s="411"/>
      <c r="D14" s="428"/>
      <c r="E14" s="427"/>
      <c r="F14" s="426"/>
      <c r="G14" s="425"/>
      <c r="H14" s="423">
        <f t="shared" si="0"/>
        <v>0</v>
      </c>
      <c r="I14" s="404"/>
    </row>
    <row r="15" spans="2:19" ht="20" customHeight="1">
      <c r="B15" s="408" t="s">
        <v>9</v>
      </c>
      <c r="C15" s="407"/>
      <c r="D15" s="424"/>
      <c r="E15" s="413"/>
      <c r="F15" s="413"/>
      <c r="G15" s="413"/>
      <c r="H15" s="423">
        <f>SUM(H7:H14)</f>
        <v>0</v>
      </c>
      <c r="I15" s="404"/>
    </row>
    <row r="16" spans="2:19" ht="20" customHeight="1"/>
    <row r="17" spans="2:9" ht="20" customHeight="1">
      <c r="B17" t="str">
        <f>IF(B2=S2,"２）ポータブル電源容量","２）NAS・クラウドサービス保管データ量")</f>
        <v>２）NAS・クラウドサービス保管データ量</v>
      </c>
    </row>
    <row r="18" spans="2:9" ht="20" customHeight="1">
      <c r="B18" s="407"/>
      <c r="C18" s="415" t="str">
        <f>IF(B2=S2,"機種名","機種名（クラウド名）")</f>
        <v>機種名（クラウド名）</v>
      </c>
      <c r="D18" s="415" t="str">
        <f>IF(B2=S2,"定格出力","　")</f>
        <v>　</v>
      </c>
      <c r="E18" s="415" t="str">
        <f>IF(B2=S2,"容量（Wh）","容量（GB)")</f>
        <v>容量（GB)</v>
      </c>
      <c r="F18" s="415" t="s">
        <v>426</v>
      </c>
      <c r="G18" s="761" t="str">
        <f>IF(B2=S2,"合計容量（Wh）","合計容量（GB)")</f>
        <v>合計容量（GB)</v>
      </c>
      <c r="H18" s="762"/>
      <c r="I18" s="413" t="s">
        <v>392</v>
      </c>
    </row>
    <row r="19" spans="2:9" ht="20" customHeight="1">
      <c r="B19" s="407">
        <v>1</v>
      </c>
      <c r="C19" s="411"/>
      <c r="D19" s="422"/>
      <c r="E19" s="420"/>
      <c r="F19" s="409"/>
      <c r="G19" s="763">
        <f>E19*F19</f>
        <v>0</v>
      </c>
      <c r="H19" s="764"/>
      <c r="I19" s="404"/>
    </row>
    <row r="20" spans="2:9" ht="20" customHeight="1">
      <c r="B20" s="407">
        <v>2</v>
      </c>
      <c r="C20" s="411"/>
      <c r="D20" s="421"/>
      <c r="E20" s="420"/>
      <c r="F20" s="409"/>
      <c r="G20" s="763">
        <f>E20*F20</f>
        <v>0</v>
      </c>
      <c r="H20" s="764"/>
      <c r="I20" s="404"/>
    </row>
    <row r="21" spans="2:9" ht="20" customHeight="1">
      <c r="B21" s="408" t="s">
        <v>9</v>
      </c>
      <c r="C21" s="407"/>
      <c r="D21" s="406"/>
      <c r="E21" s="419"/>
      <c r="F21" s="418"/>
      <c r="G21" s="763">
        <f>SUM(G19:H20)</f>
        <v>0</v>
      </c>
      <c r="H21" s="764"/>
      <c r="I21" s="404"/>
    </row>
    <row r="22" spans="2:9" ht="20" customHeight="1"/>
    <row r="23" spans="2:9" ht="20" customHeight="1">
      <c r="B23" t="str">
        <f>IF(B2=S2,"３）ソーラーパネル・発電機出力","　")</f>
        <v>　</v>
      </c>
    </row>
    <row r="24" spans="2:9" ht="20" customHeight="1">
      <c r="B24" s="417"/>
      <c r="C24" s="415" t="str">
        <f>IF(B2=S2,"機種名","　")</f>
        <v>　</v>
      </c>
      <c r="D24" s="416"/>
      <c r="E24" s="415" t="str">
        <f>IF(B2=S2,"出力","　")</f>
        <v>　</v>
      </c>
      <c r="F24" s="414" t="str">
        <f>IF(B2=S2,"数量","　")</f>
        <v>　</v>
      </c>
      <c r="G24" s="765" t="str">
        <f>IF(B2=S2,"合計出力（Wh）","　")</f>
        <v>　</v>
      </c>
      <c r="H24" s="765"/>
      <c r="I24" s="413" t="str">
        <f>IF(B2=S2,"備考","　")</f>
        <v>　</v>
      </c>
    </row>
    <row r="25" spans="2:9" ht="20" customHeight="1">
      <c r="B25" s="407">
        <v>1</v>
      </c>
      <c r="C25" s="411"/>
      <c r="D25" s="406"/>
      <c r="E25" s="412"/>
      <c r="F25" s="409"/>
      <c r="G25" s="763" t="str">
        <f>IF($B$2=$S$2,E25*F25,"　")</f>
        <v>　</v>
      </c>
      <c r="H25" s="764"/>
      <c r="I25" s="404"/>
    </row>
    <row r="26" spans="2:9" ht="20" customHeight="1">
      <c r="B26" s="407">
        <v>2</v>
      </c>
      <c r="C26" s="411"/>
      <c r="D26" s="406"/>
      <c r="E26" s="410"/>
      <c r="F26" s="409"/>
      <c r="G26" s="763" t="str">
        <f>IF($B$2=$S$2,E26*F26,"　")</f>
        <v>　</v>
      </c>
      <c r="H26" s="764"/>
      <c r="I26" s="404"/>
    </row>
    <row r="27" spans="2:9" ht="20" customHeight="1">
      <c r="B27" s="408" t="s">
        <v>9</v>
      </c>
      <c r="C27" s="407"/>
      <c r="D27" s="406"/>
      <c r="E27" s="406"/>
      <c r="F27" s="405"/>
      <c r="G27" s="763">
        <f>SUM(G25:H26)</f>
        <v>0</v>
      </c>
      <c r="H27" s="764"/>
      <c r="I27" s="404"/>
    </row>
  </sheetData>
  <sheetProtection algorithmName="SHA-512" hashValue="meb90r/EG8cEbe5Ll37c8TzZBBBg/O8mbh6sbdlFPHyERoozubyj9yJU5VNOu1o58TAG6E3zrVt8J2OeE9PdMw==" saltValue="y5QNjmHt/oCN5uBMnG4O2w==" spinCount="100000" sheet="1" objects="1" scenarios="1"/>
  <protectedRanges>
    <protectedRange sqref="B2:B4" name="範囲8"/>
    <protectedRange sqref="I19:I21" name="範囲4"/>
    <protectedRange sqref="C19:F20" name="範囲3"/>
    <protectedRange sqref="I7:I15" name="範囲2"/>
    <protectedRange sqref="C7:G14" name="範囲1"/>
    <protectedRange sqref="C25:C26" name="範囲5"/>
    <protectedRange sqref="E25:F26" name="範囲6"/>
    <protectedRange sqref="I25:I27" name="範囲7"/>
  </protectedRanges>
  <mergeCells count="10">
    <mergeCell ref="G24:H24"/>
    <mergeCell ref="G25:H25"/>
    <mergeCell ref="G26:H26"/>
    <mergeCell ref="G27:H27"/>
    <mergeCell ref="B2:F2"/>
    <mergeCell ref="I2:I5"/>
    <mergeCell ref="G18:H18"/>
    <mergeCell ref="G19:H19"/>
    <mergeCell ref="G20:H20"/>
    <mergeCell ref="G21:H21"/>
  </mergeCells>
  <phoneticPr fontId="2"/>
  <conditionalFormatting sqref="B24:I27">
    <cfRule type="expression" dxfId="2" priority="1">
      <formula>$B$2=$S$3</formula>
    </cfRule>
  </conditionalFormatting>
  <conditionalFormatting sqref="D18:D21">
    <cfRule type="expression" dxfId="1" priority="4">
      <formula>$S$3=$B$2</formula>
    </cfRule>
  </conditionalFormatting>
  <conditionalFormatting sqref="E6:G15">
    <cfRule type="expression" dxfId="0" priority="2">
      <formula>$S$3=$B$2</formula>
    </cfRule>
    <cfRule type="expression" priority="3">
      <formula>$S$3</formula>
    </cfRule>
  </conditionalFormatting>
  <dataValidations count="1">
    <dataValidation type="list" allowBlank="1" showInputMessage="1" showErrorMessage="1" sqref="B2:F2" xr:uid="{00000000-0002-0000-0B00-000000000000}">
      <formula1>$S$1:$S$3</formula1>
    </dataValidation>
  </dataValidations>
  <pageMargins left="0.7" right="0.7" top="0.75" bottom="0.75" header="0.3" footer="0.3"/>
  <pageSetup paperSize="9" scale="8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showGridLines="0" workbookViewId="0">
      <selection activeCell="J13" sqref="J13"/>
    </sheetView>
  </sheetViews>
  <sheetFormatPr defaultRowHeight="13"/>
  <sheetData>
    <row r="1" spans="1:1" ht="19">
      <c r="A1" s="403" t="s">
        <v>425</v>
      </c>
    </row>
    <row r="2" spans="1:1" ht="19">
      <c r="A2" s="402" t="s">
        <v>424</v>
      </c>
    </row>
  </sheetData>
  <phoneticPr fontId="2"/>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B3"/>
  <sheetViews>
    <sheetView workbookViewId="0">
      <selection activeCell="BY10" sqref="BY10"/>
    </sheetView>
  </sheetViews>
  <sheetFormatPr defaultRowHeight="13"/>
  <cols>
    <col min="35" max="35" width="9.81640625" customWidth="1"/>
  </cols>
  <sheetData>
    <row r="1" spans="1:80" s="271" customFormat="1" ht="61.5" customHeight="1">
      <c r="A1" s="234"/>
      <c r="B1" s="235"/>
      <c r="C1" s="236"/>
      <c r="D1" s="237"/>
      <c r="E1" s="238"/>
      <c r="F1" s="238"/>
      <c r="G1" s="239"/>
      <c r="H1" s="240"/>
      <c r="I1" s="241"/>
      <c r="J1" s="773" t="s">
        <v>397</v>
      </c>
      <c r="K1" s="774"/>
      <c r="L1" s="242"/>
      <c r="M1" s="242"/>
      <c r="N1" s="238"/>
      <c r="O1" s="775" t="s">
        <v>48</v>
      </c>
      <c r="P1" s="776"/>
      <c r="Q1" s="776"/>
      <c r="R1" s="777"/>
      <c r="S1" s="769"/>
      <c r="T1" s="778"/>
      <c r="U1" s="778"/>
      <c r="V1" s="778"/>
      <c r="W1" s="778"/>
      <c r="X1" s="778"/>
      <c r="Y1" s="770"/>
      <c r="Z1" s="243"/>
      <c r="AA1" s="244"/>
      <c r="AB1" s="243"/>
      <c r="AC1" s="245"/>
      <c r="AD1" s="773"/>
      <c r="AE1" s="774"/>
      <c r="AF1" s="246"/>
      <c r="AG1" s="247"/>
      <c r="AH1" s="248"/>
      <c r="AI1" s="244"/>
      <c r="AJ1" s="249" t="s">
        <v>77</v>
      </c>
      <c r="AK1" s="250"/>
      <c r="AL1" s="251"/>
      <c r="AM1" s="251"/>
      <c r="AN1" s="252"/>
      <c r="AO1" s="253"/>
      <c r="AP1" s="254"/>
      <c r="AQ1" s="254"/>
      <c r="AR1" s="254"/>
      <c r="AS1" s="255"/>
      <c r="AT1" s="256"/>
      <c r="AU1" s="257"/>
      <c r="AV1" s="258"/>
      <c r="AW1" s="779"/>
      <c r="AX1" s="780"/>
      <c r="AY1" s="781"/>
      <c r="AZ1" s="782"/>
      <c r="BA1" s="783"/>
      <c r="BB1" s="783"/>
      <c r="BC1" s="784"/>
      <c r="BD1" s="259" t="s">
        <v>49</v>
      </c>
      <c r="BE1" s="260"/>
      <c r="BF1" s="260"/>
      <c r="BG1" s="261"/>
      <c r="BH1" s="769"/>
      <c r="BI1" s="770"/>
      <c r="BJ1" s="771"/>
      <c r="BK1" s="772"/>
      <c r="BL1" s="262" t="s">
        <v>50</v>
      </c>
      <c r="BM1" s="263"/>
      <c r="BN1" s="264"/>
      <c r="BO1" s="262" t="s">
        <v>51</v>
      </c>
      <c r="BP1" s="265"/>
      <c r="BQ1" s="264"/>
      <c r="BR1" s="262" t="s">
        <v>52</v>
      </c>
      <c r="BS1" s="263"/>
      <c r="BT1" s="264"/>
      <c r="BU1" s="266"/>
      <c r="BV1" s="266"/>
      <c r="BW1" s="267"/>
      <c r="BX1" s="266"/>
      <c r="BY1" s="268"/>
      <c r="BZ1" s="268"/>
      <c r="CA1" s="269"/>
      <c r="CB1" s="270"/>
    </row>
    <row r="2" spans="1:80" s="271" customFormat="1" ht="36">
      <c r="A2" s="272" t="s">
        <v>84</v>
      </c>
      <c r="B2" s="273" t="s">
        <v>53</v>
      </c>
      <c r="C2" s="274"/>
      <c r="D2" s="275"/>
      <c r="E2" s="276"/>
      <c r="F2" s="276"/>
      <c r="G2" s="277" t="s">
        <v>106</v>
      </c>
      <c r="H2" s="278"/>
      <c r="I2" s="279" t="s">
        <v>54</v>
      </c>
      <c r="J2" s="276" t="s">
        <v>111</v>
      </c>
      <c r="K2" s="276" t="s">
        <v>110</v>
      </c>
      <c r="L2" s="276" t="s">
        <v>55</v>
      </c>
      <c r="M2" s="276" t="s">
        <v>109</v>
      </c>
      <c r="N2" s="276" t="s">
        <v>78</v>
      </c>
      <c r="O2" s="280" t="s">
        <v>56</v>
      </c>
      <c r="P2" s="280" t="s">
        <v>57</v>
      </c>
      <c r="Q2" s="280" t="s">
        <v>58</v>
      </c>
      <c r="R2" s="280" t="s">
        <v>398</v>
      </c>
      <c r="S2" s="281"/>
      <c r="T2" s="281"/>
      <c r="U2" s="281"/>
      <c r="V2" s="281"/>
      <c r="W2" s="281"/>
      <c r="X2" s="281"/>
      <c r="Y2" s="281"/>
      <c r="Z2" s="282"/>
      <c r="AA2" s="283"/>
      <c r="AB2" s="282"/>
      <c r="AC2" s="282"/>
      <c r="AD2" s="276"/>
      <c r="AE2" s="276"/>
      <c r="AF2" s="276"/>
      <c r="AG2" s="276"/>
      <c r="AH2" s="276"/>
      <c r="AI2" s="284"/>
      <c r="AJ2" s="285"/>
      <c r="AK2" s="276"/>
      <c r="AL2" s="276"/>
      <c r="AM2" s="276"/>
      <c r="AN2" s="276"/>
      <c r="AO2" s="286"/>
      <c r="AP2" s="287"/>
      <c r="AQ2" s="287"/>
      <c r="AR2" s="287"/>
      <c r="AS2" s="287"/>
      <c r="AT2" s="288"/>
      <c r="AU2" s="288"/>
      <c r="AV2" s="289"/>
      <c r="AW2" s="290"/>
      <c r="AX2" s="290"/>
      <c r="AY2" s="290"/>
      <c r="AZ2" s="278"/>
      <c r="BA2" s="240"/>
      <c r="BB2" s="240"/>
      <c r="BC2" s="240"/>
      <c r="BD2" s="291" t="s">
        <v>66</v>
      </c>
      <c r="BE2" s="291" t="s">
        <v>399</v>
      </c>
      <c r="BF2" s="291" t="s">
        <v>94</v>
      </c>
      <c r="BG2" s="292" t="s">
        <v>67</v>
      </c>
      <c r="BH2" s="293"/>
      <c r="BI2" s="293"/>
      <c r="BJ2" s="294"/>
      <c r="BK2" s="295"/>
      <c r="BL2" s="296" t="s">
        <v>68</v>
      </c>
      <c r="BM2" s="296" t="s">
        <v>69</v>
      </c>
      <c r="BN2" s="296" t="s">
        <v>70</v>
      </c>
      <c r="BO2" s="296" t="s">
        <v>71</v>
      </c>
      <c r="BP2" s="296" t="s">
        <v>72</v>
      </c>
      <c r="BQ2" s="296" t="s">
        <v>73</v>
      </c>
      <c r="BR2" s="296" t="s">
        <v>74</v>
      </c>
      <c r="BS2" s="296" t="s">
        <v>75</v>
      </c>
      <c r="BT2" s="297" t="s">
        <v>76</v>
      </c>
      <c r="BU2" s="298"/>
      <c r="BV2" s="298"/>
      <c r="BW2" s="299"/>
      <c r="BX2" s="298"/>
      <c r="BY2" s="300"/>
      <c r="BZ2" s="300"/>
      <c r="CA2" s="301"/>
      <c r="CB2" s="302"/>
    </row>
    <row r="3" spans="1:80">
      <c r="B3">
        <f>'1'!I3</f>
        <v>0</v>
      </c>
      <c r="G3">
        <f>'1'!N5</f>
        <v>0</v>
      </c>
      <c r="I3" s="39">
        <f>'1'!I14</f>
        <v>0</v>
      </c>
      <c r="J3">
        <f>'1'!J7</f>
        <v>0</v>
      </c>
      <c r="K3">
        <f>'1'!I8</f>
        <v>0</v>
      </c>
      <c r="L3">
        <f>YEAR('1'!K12)</f>
        <v>1900</v>
      </c>
      <c r="M3">
        <f>'1'!N13</f>
        <v>0</v>
      </c>
      <c r="N3">
        <f>'1'!AC13</f>
        <v>0</v>
      </c>
      <c r="O3" s="303">
        <f>'1'!AB14</f>
        <v>0</v>
      </c>
      <c r="P3" s="303">
        <f>'1'!N15</f>
        <v>0</v>
      </c>
      <c r="Q3" s="303">
        <f>'1'!X15</f>
        <v>0</v>
      </c>
      <c r="R3" s="303">
        <f>'1'!AH15</f>
        <v>0</v>
      </c>
      <c r="AJ3">
        <f>'6'!A14</f>
        <v>0</v>
      </c>
      <c r="BD3" s="39">
        <f>'10'!J10</f>
        <v>0</v>
      </c>
      <c r="BE3" s="39">
        <f>'10'!R8</f>
        <v>0</v>
      </c>
      <c r="BF3" s="39">
        <f>'10'!J9</f>
        <v>0</v>
      </c>
      <c r="BG3" s="39">
        <f>'10'!Z8</f>
        <v>0</v>
      </c>
      <c r="BL3" s="303">
        <f>'1'!M24</f>
        <v>0</v>
      </c>
      <c r="BM3" s="303">
        <f>'1'!W24</f>
        <v>0</v>
      </c>
      <c r="BN3" s="303">
        <f>'1'!AG24</f>
        <v>0</v>
      </c>
      <c r="BO3" s="303">
        <f>'1'!M25</f>
        <v>0</v>
      </c>
      <c r="BP3" s="303">
        <f>'1'!W25</f>
        <v>0</v>
      </c>
      <c r="BQ3" s="303">
        <f>'1'!AG25</f>
        <v>0</v>
      </c>
      <c r="BR3" s="303">
        <f>'1'!M26</f>
        <v>0</v>
      </c>
      <c r="BS3" s="303">
        <f>'1'!W26</f>
        <v>0</v>
      </c>
      <c r="BT3" s="303">
        <f>'1'!AG26</f>
        <v>0</v>
      </c>
    </row>
  </sheetData>
  <mergeCells count="8">
    <mergeCell ref="BH1:BI1"/>
    <mergeCell ref="BJ1:BK1"/>
    <mergeCell ref="J1:K1"/>
    <mergeCell ref="O1:R1"/>
    <mergeCell ref="S1:Y1"/>
    <mergeCell ref="AD1:AE1"/>
    <mergeCell ref="AW1:AY1"/>
    <mergeCell ref="AZ1:BC1"/>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U4"/>
  <sheetViews>
    <sheetView workbookViewId="0">
      <selection activeCell="A4" sqref="A4"/>
    </sheetView>
  </sheetViews>
  <sheetFormatPr defaultRowHeight="13"/>
  <sheetData>
    <row r="1" spans="1:73" s="10" customFormat="1" ht="19">
      <c r="A1" s="9" t="s">
        <v>44</v>
      </c>
      <c r="AK1" s="11"/>
      <c r="AW1" s="46"/>
    </row>
    <row r="2" spans="1:73" ht="61.5" customHeight="1">
      <c r="A2" s="12"/>
      <c r="B2" s="86" t="s">
        <v>45</v>
      </c>
      <c r="C2" s="13"/>
      <c r="D2" s="14"/>
      <c r="E2" s="15"/>
      <c r="F2" s="16" t="s">
        <v>46</v>
      </c>
      <c r="G2" s="17"/>
      <c r="H2" s="18"/>
      <c r="I2" s="44" t="s">
        <v>47</v>
      </c>
      <c r="J2" s="45"/>
      <c r="K2" s="19"/>
      <c r="L2" s="18"/>
      <c r="M2" s="15"/>
      <c r="N2" s="20" t="s">
        <v>48</v>
      </c>
      <c r="O2" s="21"/>
      <c r="P2" s="21"/>
      <c r="Q2" s="22" t="s">
        <v>95</v>
      </c>
      <c r="R2" s="23"/>
      <c r="S2" s="23"/>
      <c r="T2" s="23"/>
      <c r="U2" s="23"/>
      <c r="V2" s="24"/>
      <c r="W2" s="25" t="s">
        <v>107</v>
      </c>
      <c r="X2" s="84"/>
      <c r="Y2" s="25"/>
      <c r="Z2" s="25"/>
      <c r="AA2" s="44" t="s">
        <v>97</v>
      </c>
      <c r="AB2" s="79"/>
      <c r="AC2" s="81" t="s">
        <v>108</v>
      </c>
      <c r="AD2" s="80"/>
      <c r="AE2" s="41"/>
      <c r="AF2" s="42"/>
      <c r="AG2" s="15" t="s">
        <v>77</v>
      </c>
      <c r="AH2" s="44" t="s">
        <v>81</v>
      </c>
      <c r="AI2" s="70"/>
      <c r="AJ2" s="45"/>
      <c r="AK2" s="65" t="s">
        <v>82</v>
      </c>
      <c r="AL2" s="66"/>
      <c r="AM2" s="66"/>
      <c r="AN2" s="67"/>
      <c r="AO2" s="62" t="s">
        <v>83</v>
      </c>
      <c r="AP2" s="26"/>
      <c r="AQ2" s="40" t="s">
        <v>113</v>
      </c>
      <c r="AR2" s="71"/>
      <c r="AS2" s="71"/>
      <c r="AT2" s="73"/>
      <c r="AU2" s="74"/>
      <c r="AV2" s="74"/>
      <c r="AW2" s="75"/>
      <c r="AX2" s="22" t="s">
        <v>49</v>
      </c>
      <c r="AY2" s="23"/>
      <c r="AZ2" s="23"/>
      <c r="BA2" s="23"/>
      <c r="BB2" s="37"/>
      <c r="BC2" s="38"/>
      <c r="BD2" s="82"/>
      <c r="BE2" s="27" t="s">
        <v>50</v>
      </c>
      <c r="BF2" s="28"/>
      <c r="BG2" s="29"/>
      <c r="BH2" s="27" t="s">
        <v>51</v>
      </c>
      <c r="BI2" s="28"/>
      <c r="BJ2" s="29"/>
      <c r="BK2" s="27" t="s">
        <v>52</v>
      </c>
      <c r="BL2" s="28"/>
      <c r="BM2" s="29"/>
      <c r="BN2" s="30"/>
      <c r="BO2" s="30"/>
      <c r="BP2" s="31"/>
      <c r="BQ2" s="30"/>
      <c r="BR2" s="30"/>
      <c r="BS2" s="30"/>
      <c r="BT2" s="32"/>
      <c r="BU2" s="33"/>
    </row>
    <row r="3" spans="1:73" ht="52">
      <c r="A3" s="53" t="s">
        <v>84</v>
      </c>
      <c r="B3" s="61" t="s">
        <v>53</v>
      </c>
      <c r="C3" s="87"/>
      <c r="D3" s="54"/>
      <c r="E3" s="55"/>
      <c r="F3" s="56" t="s">
        <v>106</v>
      </c>
      <c r="G3" s="57" t="s">
        <v>46</v>
      </c>
      <c r="H3" s="55" t="s">
        <v>54</v>
      </c>
      <c r="I3" s="55" t="s">
        <v>111</v>
      </c>
      <c r="J3" s="55" t="s">
        <v>110</v>
      </c>
      <c r="K3" s="55" t="s">
        <v>55</v>
      </c>
      <c r="L3" s="55" t="s">
        <v>109</v>
      </c>
      <c r="M3" s="51" t="s">
        <v>78</v>
      </c>
      <c r="N3" s="58" t="s">
        <v>56</v>
      </c>
      <c r="O3" s="58" t="s">
        <v>57</v>
      </c>
      <c r="P3" s="58" t="s">
        <v>58</v>
      </c>
      <c r="Q3" s="59" t="s">
        <v>85</v>
      </c>
      <c r="R3" s="59" t="s">
        <v>96</v>
      </c>
      <c r="S3" s="59" t="s">
        <v>79</v>
      </c>
      <c r="T3" s="59" t="s">
        <v>59</v>
      </c>
      <c r="U3" s="59" t="s">
        <v>112</v>
      </c>
      <c r="V3" s="59" t="s">
        <v>60</v>
      </c>
      <c r="W3" s="60" t="s">
        <v>105</v>
      </c>
      <c r="X3" s="85" t="s">
        <v>86</v>
      </c>
      <c r="Y3" s="60" t="s">
        <v>87</v>
      </c>
      <c r="Z3" s="60" t="s">
        <v>61</v>
      </c>
      <c r="AA3" s="55" t="s">
        <v>80</v>
      </c>
      <c r="AB3" s="55" t="s">
        <v>98</v>
      </c>
      <c r="AC3" s="55" t="s">
        <v>62</v>
      </c>
      <c r="AD3" s="55" t="s">
        <v>63</v>
      </c>
      <c r="AE3" s="55" t="s">
        <v>64</v>
      </c>
      <c r="AF3" s="55" t="s">
        <v>65</v>
      </c>
      <c r="AG3" s="51"/>
      <c r="AH3" s="55" t="s">
        <v>99</v>
      </c>
      <c r="AI3" s="55" t="s">
        <v>100</v>
      </c>
      <c r="AJ3" s="55" t="s">
        <v>101</v>
      </c>
      <c r="AK3" s="68" t="s">
        <v>88</v>
      </c>
      <c r="AL3" s="69" t="s">
        <v>89</v>
      </c>
      <c r="AM3" s="69" t="s">
        <v>90</v>
      </c>
      <c r="AN3" s="69" t="s">
        <v>91</v>
      </c>
      <c r="AO3" s="63" t="s">
        <v>92</v>
      </c>
      <c r="AP3" s="64" t="s">
        <v>93</v>
      </c>
      <c r="AQ3" s="72" t="s">
        <v>102</v>
      </c>
      <c r="AR3" s="72" t="s">
        <v>103</v>
      </c>
      <c r="AS3" s="72" t="s">
        <v>104</v>
      </c>
      <c r="AT3" s="76"/>
      <c r="AU3" s="76"/>
      <c r="AV3" s="76"/>
      <c r="AW3" s="76"/>
      <c r="AX3" s="47" t="s">
        <v>66</v>
      </c>
      <c r="AY3" s="47" t="s">
        <v>114</v>
      </c>
      <c r="AZ3" s="48" t="s">
        <v>94</v>
      </c>
      <c r="BA3" s="77" t="s">
        <v>67</v>
      </c>
      <c r="BB3" s="78"/>
      <c r="BC3" s="78"/>
      <c r="BD3" s="83"/>
      <c r="BE3" s="49" t="s">
        <v>68</v>
      </c>
      <c r="BF3" s="49" t="s">
        <v>69</v>
      </c>
      <c r="BG3" s="49" t="s">
        <v>70</v>
      </c>
      <c r="BH3" s="49" t="s">
        <v>71</v>
      </c>
      <c r="BI3" s="49" t="s">
        <v>72</v>
      </c>
      <c r="BJ3" s="49" t="s">
        <v>73</v>
      </c>
      <c r="BK3" s="49" t="s">
        <v>74</v>
      </c>
      <c r="BL3" s="49" t="s">
        <v>75</v>
      </c>
      <c r="BM3" s="50" t="s">
        <v>76</v>
      </c>
      <c r="BN3" s="34"/>
      <c r="BO3" s="34"/>
      <c r="BP3" s="35"/>
      <c r="BQ3" s="34"/>
      <c r="BR3" s="34"/>
      <c r="BS3" s="34"/>
      <c r="BT3" s="36"/>
      <c r="BU3" s="52"/>
    </row>
    <row r="4" spans="1:73">
      <c r="B4" t="e">
        <f>#REF!</f>
        <v>#REF!</v>
      </c>
      <c r="F4" t="e">
        <f>#REF!</f>
        <v>#REF!</v>
      </c>
      <c r="H4" s="39"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AA4" s="43" t="e">
        <f>#REF!</f>
        <v>#REF!</v>
      </c>
      <c r="AB4" s="43" t="e">
        <f>#REF!</f>
        <v>#REF!</v>
      </c>
      <c r="AC4" s="43" t="e">
        <f>#REF!</f>
        <v>#REF!</v>
      </c>
      <c r="AD4" s="43" t="e">
        <f>#REF!</f>
        <v>#REF!</v>
      </c>
      <c r="AE4" s="43" t="e">
        <f>#REF!</f>
        <v>#REF!</v>
      </c>
      <c r="AF4" s="43" t="e">
        <f>#REF!</f>
        <v>#REF!</v>
      </c>
      <c r="AG4" t="e">
        <f>#REF!</f>
        <v>#REF!</v>
      </c>
      <c r="AX4" s="39" t="e">
        <f>ROUND(#REF!,0)</f>
        <v>#REF!</v>
      </c>
      <c r="AY4" s="39" t="e">
        <f>ROUND(#REF!,0)</f>
        <v>#REF!</v>
      </c>
      <c r="AZ4" s="39" t="e">
        <f>#REF!</f>
        <v>#REF!</v>
      </c>
      <c r="BA4" s="39" t="e">
        <f>#REF!</f>
        <v>#REF!</v>
      </c>
      <c r="BE4" s="39" t="e">
        <f>#REF!</f>
        <v>#REF!</v>
      </c>
      <c r="BF4" s="39" t="e">
        <f>#REF!</f>
        <v>#REF!</v>
      </c>
      <c r="BG4" s="39" t="e">
        <f>#REF!</f>
        <v>#REF!</v>
      </c>
      <c r="BH4" s="39" t="e">
        <f>#REF!</f>
        <v>#REF!</v>
      </c>
      <c r="BI4" s="39" t="e">
        <f>#REF!</f>
        <v>#REF!</v>
      </c>
      <c r="BJ4" s="39" t="e">
        <f>#REF!</f>
        <v>#REF!</v>
      </c>
      <c r="BK4" s="39" t="e">
        <f>#REF!</f>
        <v>#REF!</v>
      </c>
      <c r="BL4" s="39" t="e">
        <f>#REF!</f>
        <v>#REF!</v>
      </c>
      <c r="BM4" s="39" t="e">
        <f>#REF!</f>
        <v>#REF!</v>
      </c>
    </row>
  </sheetData>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33</vt:i4>
      </vt:variant>
    </vt:vector>
  </HeadingPairs>
  <TitlesOfParts>
    <vt:vector size="48" baseType="lpstr">
      <vt:lpstr>1</vt:lpstr>
      <vt:lpstr>2</vt:lpstr>
      <vt:lpstr>3</vt:lpstr>
      <vt:lpstr>4</vt:lpstr>
      <vt:lpstr>5</vt:lpstr>
      <vt:lpstr>6</vt:lpstr>
      <vt:lpstr>7</vt:lpstr>
      <vt:lpstr>８</vt:lpstr>
      <vt:lpstr>9</vt:lpstr>
      <vt:lpstr>10</vt:lpstr>
      <vt:lpstr>別紙_クラウド</vt:lpstr>
      <vt:lpstr>別紙_ポータブル電源・NAS等</vt:lpstr>
      <vt:lpstr>参考_非常用・防災用備品リスト</vt:lpstr>
      <vt:lpstr>【公社専用】改変禁止</vt:lpstr>
      <vt:lpstr>【使用不可】公社専用</vt:lpstr>
      <vt:lpstr>C_鉱業_採石業_砂利採取業</vt:lpstr>
      <vt:lpstr>D_建設業</vt:lpstr>
      <vt:lpstr>E_製造業</vt:lpstr>
      <vt:lpstr>F_電気_ガス_熱供給_水道業</vt:lpstr>
      <vt:lpstr>G_情報通信業</vt:lpstr>
      <vt:lpstr>H_運輸業_郵便業</vt:lpstr>
      <vt:lpstr>I_卸売業_小売業</vt:lpstr>
      <vt:lpstr>J_金融業_保険業</vt:lpstr>
      <vt:lpstr>K_不動産業_物品賃貸業</vt:lpstr>
      <vt:lpstr>L_学術研究_専門・技術サービス業</vt:lpstr>
      <vt:lpstr>M_宿泊業_飲食サービス業</vt:lpstr>
      <vt:lpstr>N_生活関連サービス業_娯楽業</vt:lpstr>
      <vt:lpstr>O_教育_学習支援業</vt:lpstr>
      <vt:lpstr>P_医療_福祉</vt:lpstr>
      <vt:lpstr>'1'!Print_Area</vt:lpstr>
      <vt:lpstr>'10'!Print_Area</vt:lpstr>
      <vt:lpstr>'2'!Print_Area</vt:lpstr>
      <vt:lpstr>'3'!Print_Area</vt:lpstr>
      <vt:lpstr>'5'!Print_Area</vt:lpstr>
      <vt:lpstr>'6'!Print_Area</vt:lpstr>
      <vt:lpstr>'7'!Print_Area</vt:lpstr>
      <vt:lpstr>'８'!Print_Area</vt:lpstr>
      <vt:lpstr>'9'!Print_Area</vt:lpstr>
      <vt:lpstr>別紙_クラウド!Print_Area</vt:lpstr>
      <vt:lpstr>別紙_ポータブル電源・NAS等!Print_Area</vt:lpstr>
      <vt:lpstr>'4'!Print_Titles</vt:lpstr>
      <vt:lpstr>'5'!Print_Titles</vt:lpstr>
      <vt:lpstr>Q_複合サービス事業</vt:lpstr>
      <vt:lpstr>R_サービス業_他に分類されないもの</vt:lpstr>
      <vt:lpstr>T_分類不能の産業</vt:lpstr>
      <vt:lpstr>'2'!大分類</vt:lpstr>
      <vt:lpstr>大分類</vt:lpstr>
      <vt:lpstr>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2022-06-03T02:30:52Z</dcterms:created>
  <dcterms:modified xsi:type="dcterms:W3CDTF">2025-07-16T06:07:11Z</dcterms:modified>
</cp:coreProperties>
</file>