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97E53887-2C53-4829-90A5-12C1D086F09F}" xr6:coauthVersionLast="47" xr6:coauthVersionMax="47" xr10:uidLastSave="{00000000-0000-0000-0000-000000000000}"/>
  <bookViews>
    <workbookView xWindow="28680" yWindow="-120" windowWidth="29040" windowHeight="15720" activeTab="8" xr2:uid="{00000000-000D-0000-FFFF-FFFF00000000}"/>
  </bookViews>
  <sheets>
    <sheet name="1" sheetId="49" r:id="rId1"/>
    <sheet name="2" sheetId="52" r:id="rId2"/>
    <sheet name="3" sheetId="53" r:id="rId3"/>
    <sheet name="4" sheetId="48" r:id="rId4"/>
    <sheet name="5" sheetId="50" r:id="rId5"/>
    <sheet name="6" sheetId="54" r:id="rId6"/>
    <sheet name="7" sheetId="55" r:id="rId7"/>
    <sheet name="８" sheetId="66" r:id="rId8"/>
    <sheet name="9" sheetId="57" r:id="rId9"/>
    <sheet name="10" sheetId="67" r:id="rId10"/>
    <sheet name="11" sheetId="59" r:id="rId11"/>
    <sheet name="別紙_クラウド" sheetId="63" r:id="rId12"/>
    <sheet name="別紙_ポータブル電源・NAS等" sheetId="65" r:id="rId13"/>
    <sheet name="参考_非常用・防災用備品リスト" sheetId="64" r:id="rId14"/>
    <sheet name="【公社専用】改変禁止" sheetId="60" state="hidden" r:id="rId15"/>
    <sheet name="【使用不可】公社専用" sheetId="44" state="hidden" r:id="rId16"/>
  </sheets>
  <externalReferences>
    <externalReference r:id="rId17"/>
    <externalReference r:id="rId18"/>
    <externalReference r:id="rId19"/>
    <externalReference r:id="rId20"/>
    <externalReference r:id="rId21"/>
    <externalReference r:id="rId22"/>
    <externalReference r:id="rId23"/>
  </externalReferences>
  <definedNames>
    <definedName name="C_鉱業_採石業_砂利採取業">'1'!$AN$40</definedName>
    <definedName name="D_建設業">'1'!$AO$40:$AO$42</definedName>
    <definedName name="E_製造業">'1'!$AP$40:$AP$63</definedName>
    <definedName name="F_電気_ガス_熱供給_水道業">'1'!$AQ$40:$AQ$43</definedName>
    <definedName name="G_情報通信業">'1'!$AR$40:$AR$55</definedName>
    <definedName name="H_運輸業_郵便業">'1'!$AS$40:$AS$47</definedName>
    <definedName name="I_卸売業_小売業">'1'!$AT$40:$AT$51</definedName>
    <definedName name="J_金融業_保険業">'1'!$AU$40</definedName>
    <definedName name="K_不動産業_物品賃貸業">'1'!$AV$40:$AV$46</definedName>
    <definedName name="kaidai" localSheetId="9">#REF!</definedName>
    <definedName name="kaidai" localSheetId="13">#REF!</definedName>
    <definedName name="kaidai" localSheetId="11">#REF!</definedName>
    <definedName name="kaidai" localSheetId="12">#REF!</definedName>
    <definedName name="kaidai">#REF!</definedName>
    <definedName name="kaidai２" localSheetId="13">#REF!</definedName>
    <definedName name="kaidai２" localSheetId="12">#REF!</definedName>
    <definedName name="kaidai３" localSheetId="13">#REF!</definedName>
    <definedName name="kaidai３" localSheetId="12">#REF!</definedName>
    <definedName name="koukoku" localSheetId="9">#REF!</definedName>
    <definedName name="koukoku" localSheetId="13">#REF!</definedName>
    <definedName name="koukoku" localSheetId="11">#REF!</definedName>
    <definedName name="koukoku" localSheetId="12">#REF!</definedName>
    <definedName name="koukoku">#REF!</definedName>
    <definedName name="koukoku２" localSheetId="13">#REF!</definedName>
    <definedName name="koukoku２" localSheetId="12">#REF!</definedName>
    <definedName name="koukoku３" localSheetId="13">#REF!</definedName>
    <definedName name="koukoku３" localSheetId="12">#REF!</definedName>
    <definedName name="L_学術研究_専門・技術サービス業">'1'!$AW$40:$AW$45</definedName>
    <definedName name="M_宿泊業_飲食サービス業">'1'!$AX$40:$AX$42</definedName>
    <definedName name="N_生活関連サービス業_娯楽業">'1'!$AY$40:$AY$43</definedName>
    <definedName name="O_教育_学習支援業">'1'!$AZ$40:$AZ$41</definedName>
    <definedName name="P_医療_福祉">'1'!$BA$40:$BA$53</definedName>
    <definedName name="_xlnm.Print_Area" localSheetId="0">'1'!$A$1:$AL$35</definedName>
    <definedName name="_xlnm.Print_Area" localSheetId="9">'10'!$A$1:$F$28</definedName>
    <definedName name="_xlnm.Print_Area" localSheetId="10">'11'!$A$1:$AH$30</definedName>
    <definedName name="_xlnm.Print_Area" localSheetId="1">'2'!$A$1:$J$42</definedName>
    <definedName name="_xlnm.Print_Area" localSheetId="2">'3'!$A$1:$AE$3</definedName>
    <definedName name="_xlnm.Print_Area" localSheetId="4">'5'!$A$1:$G$39</definedName>
    <definedName name="_xlnm.Print_Area" localSheetId="5">'6'!$A$1:$AE$23</definedName>
    <definedName name="_xlnm.Print_Area" localSheetId="6">'7'!$A$1:$AE$31</definedName>
    <definedName name="_xlnm.Print_Area" localSheetId="7">'８'!$A$1:$K$44</definedName>
    <definedName name="_xlnm.Print_Area" localSheetId="8">'9'!$A$1:$I$32</definedName>
    <definedName name="_xlnm.Print_Area" localSheetId="11">別紙_クラウド!$A$1:$AI$13</definedName>
    <definedName name="_xlnm.Print_Area" localSheetId="12">別紙_ポータブル電源・NAS等!$A$1:$J$28</definedName>
    <definedName name="_xlnm.Print_Titles" localSheetId="3">'4'!$1:$8</definedName>
    <definedName name="_xlnm.Print_Titles" localSheetId="4">'5'!$1:$5</definedName>
    <definedName name="Q_複合サービス事業">'1'!$BB$40:$BB$41</definedName>
    <definedName name="R_サービス業_他に分類されないもの">'1'!$BC$40:$BC$45</definedName>
    <definedName name="T_分類不能の産業">'1'!$BD$40</definedName>
    <definedName name="海外" localSheetId="9">#REF!</definedName>
    <definedName name="海外" localSheetId="13">#REF!</definedName>
    <definedName name="海外" localSheetId="11">#REF!</definedName>
    <definedName name="海外" localSheetId="12">#REF!</definedName>
    <definedName name="海外">#REF!</definedName>
    <definedName name="海外２" localSheetId="13">#REF!</definedName>
    <definedName name="海外２" localSheetId="12">#REF!</definedName>
    <definedName name="海外３" localSheetId="13">#REF!</definedName>
    <definedName name="海外３" localSheetId="12">#REF!</definedName>
    <definedName name="種別" localSheetId="9">#REF!</definedName>
    <definedName name="種別" localSheetId="13">#REF!</definedName>
    <definedName name="種別" localSheetId="11">#REF!</definedName>
    <definedName name="種別" localSheetId="12">#REF!</definedName>
    <definedName name="種別">#REF!</definedName>
    <definedName name="種別２" localSheetId="13">#REF!</definedName>
    <definedName name="種別２" localSheetId="12">#REF!</definedName>
    <definedName name="種別３" localSheetId="13">#REF!</definedName>
    <definedName name="種別３" localSheetId="12">#REF!</definedName>
    <definedName name="大分類" localSheetId="14">'[1]2'!$AN$39:$BD$39</definedName>
    <definedName name="大分類" localSheetId="9">'[7]１申請者概要２申請状況'!$AG$3:$AG$22</definedName>
    <definedName name="大分類" localSheetId="1">'2'!$M$5:$AC$5</definedName>
    <definedName name="大分類" localSheetId="7">'[2]2'!$AN$39:$BD$39</definedName>
    <definedName name="大分類" localSheetId="13">'[3]2'!$AN$39:$BD$39</definedName>
    <definedName name="大分類" localSheetId="11">'[4]2'!$AN$39:$BD$39</definedName>
    <definedName name="大分類" localSheetId="12">'[5]2'!$AN$39:$BD$39</definedName>
    <definedName name="大分類">'1'!$AN$39:$BD$39</definedName>
    <definedName name="大分類２">'[3]2'!$AN$39:$BD$39</definedName>
    <definedName name="中分類">'1'!$AN$39:$BD$39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9" i="59" l="1"/>
  <c r="J9" i="59"/>
  <c r="E28" i="67" l="1"/>
  <c r="C25" i="66" l="1"/>
  <c r="C24" i="66"/>
  <c r="C23" i="66"/>
  <c r="C22" i="66"/>
  <c r="C21" i="66"/>
  <c r="C20" i="66"/>
  <c r="C19" i="66"/>
  <c r="C18" i="66"/>
  <c r="C17" i="66"/>
  <c r="C16" i="66"/>
  <c r="C15" i="66"/>
  <c r="C14" i="66"/>
  <c r="C13" i="66"/>
  <c r="C12" i="66"/>
  <c r="C11" i="66"/>
  <c r="C10" i="66"/>
  <c r="C9" i="66"/>
  <c r="C8" i="66"/>
  <c r="C7" i="66"/>
  <c r="C6" i="66"/>
  <c r="I6" i="66" l="1"/>
  <c r="L6" i="66" s="1"/>
  <c r="I7" i="66"/>
  <c r="L7" i="66" s="1"/>
  <c r="I8" i="66"/>
  <c r="L8" i="66"/>
  <c r="I9" i="66"/>
  <c r="L9" i="66" s="1"/>
  <c r="I10" i="66"/>
  <c r="L10" i="66"/>
  <c r="I11" i="66"/>
  <c r="L11" i="66" s="1"/>
  <c r="I12" i="66"/>
  <c r="L12" i="66"/>
  <c r="I13" i="66"/>
  <c r="L13" i="66"/>
  <c r="I14" i="66"/>
  <c r="L14" i="66"/>
  <c r="I15" i="66"/>
  <c r="L15" i="66" s="1"/>
  <c r="I16" i="66"/>
  <c r="L16" i="66"/>
  <c r="I17" i="66"/>
  <c r="L17" i="66" s="1"/>
  <c r="I18" i="66"/>
  <c r="L18" i="66"/>
  <c r="I19" i="66"/>
  <c r="L19" i="66" s="1"/>
  <c r="I20" i="66"/>
  <c r="L20" i="66"/>
  <c r="I21" i="66"/>
  <c r="L21" i="66"/>
  <c r="I22" i="66"/>
  <c r="L22" i="66"/>
  <c r="I23" i="66"/>
  <c r="L23" i="66" s="1"/>
  <c r="I24" i="66"/>
  <c r="L24" i="66" s="1"/>
  <c r="I25" i="66"/>
  <c r="L25" i="66" s="1"/>
  <c r="I32" i="66"/>
  <c r="L32" i="66"/>
  <c r="I33" i="66"/>
  <c r="L33" i="66"/>
  <c r="I34" i="66"/>
  <c r="L34" i="66"/>
  <c r="I35" i="66"/>
  <c r="L35" i="66"/>
  <c r="I36" i="66"/>
  <c r="L36" i="66" s="1"/>
  <c r="I37" i="66"/>
  <c r="L37" i="66"/>
  <c r="I38" i="66"/>
  <c r="L38" i="66"/>
  <c r="I39" i="66"/>
  <c r="L39" i="66"/>
  <c r="I40" i="66"/>
  <c r="L40" i="66"/>
  <c r="I41" i="66"/>
  <c r="L41" i="66"/>
  <c r="G44" i="66"/>
  <c r="I42" i="66" l="1"/>
  <c r="L42" i="66"/>
  <c r="I26" i="66"/>
  <c r="I44" i="66" s="1"/>
  <c r="R5" i="59" s="1"/>
  <c r="L26" i="66"/>
  <c r="I2" i="65"/>
  <c r="B5" i="65"/>
  <c r="C6" i="65"/>
  <c r="D6" i="65"/>
  <c r="E6" i="65"/>
  <c r="F6" i="65"/>
  <c r="G6" i="65"/>
  <c r="H6" i="65"/>
  <c r="H7" i="65"/>
  <c r="H8" i="65"/>
  <c r="H9" i="65"/>
  <c r="H10" i="65"/>
  <c r="H11" i="65"/>
  <c r="H12" i="65"/>
  <c r="H13" i="65"/>
  <c r="H14" i="65"/>
  <c r="B17" i="65"/>
  <c r="C18" i="65"/>
  <c r="D18" i="65"/>
  <c r="E18" i="65"/>
  <c r="G18" i="65"/>
  <c r="G19" i="65"/>
  <c r="G21" i="65" s="1"/>
  <c r="G20" i="65"/>
  <c r="B23" i="65"/>
  <c r="C24" i="65"/>
  <c r="E24" i="65"/>
  <c r="F24" i="65"/>
  <c r="G24" i="65"/>
  <c r="I24" i="65"/>
  <c r="G25" i="65"/>
  <c r="G27" i="65" s="1"/>
  <c r="G26" i="65"/>
  <c r="H15" i="65" l="1"/>
  <c r="L44" i="66"/>
  <c r="J5" i="59" s="1"/>
  <c r="E39" i="50"/>
  <c r="J26" i="66" s="1"/>
  <c r="T11" i="49" l="1"/>
  <c r="T12" i="49"/>
  <c r="L3" i="60" l="1"/>
  <c r="BT3" i="60" l="1"/>
  <c r="BS3" i="60"/>
  <c r="BR3" i="60"/>
  <c r="BQ3" i="60"/>
  <c r="BP3" i="60"/>
  <c r="BO3" i="60"/>
  <c r="BN3" i="60"/>
  <c r="BM3" i="60"/>
  <c r="BL3" i="60"/>
  <c r="BF3" i="60"/>
  <c r="AJ3" i="60"/>
  <c r="Q3" i="60" l="1"/>
  <c r="P3" i="60"/>
  <c r="O3" i="60"/>
  <c r="N3" i="60"/>
  <c r="M3" i="60"/>
  <c r="K3" i="60"/>
  <c r="J3" i="60"/>
  <c r="I3" i="60"/>
  <c r="G3" i="60"/>
  <c r="B3" i="60"/>
  <c r="J20" i="59" l="1"/>
  <c r="G31" i="57"/>
  <c r="G30" i="57"/>
  <c r="G29" i="57"/>
  <c r="G28" i="57"/>
  <c r="G27" i="57"/>
  <c r="G26" i="57"/>
  <c r="G25" i="57"/>
  <c r="G24" i="57"/>
  <c r="G23" i="57"/>
  <c r="G22" i="57"/>
  <c r="G17" i="57"/>
  <c r="G16" i="57"/>
  <c r="G15" i="57"/>
  <c r="G14" i="57"/>
  <c r="G13" i="57"/>
  <c r="G12" i="57"/>
  <c r="G11" i="57"/>
  <c r="G10" i="57"/>
  <c r="G9" i="57"/>
  <c r="G8" i="57"/>
  <c r="G7" i="57"/>
  <c r="G6" i="57"/>
  <c r="G5" i="57"/>
  <c r="G4" i="57"/>
  <c r="G3" i="57"/>
  <c r="G32" i="57" l="1"/>
  <c r="R7" i="59" s="1"/>
  <c r="J7" i="59" s="1"/>
  <c r="G18" i="57"/>
  <c r="R6" i="59" s="1"/>
  <c r="J6" i="59" s="1"/>
  <c r="R8" i="59" l="1"/>
  <c r="BE3" i="60" s="1"/>
  <c r="J8" i="59"/>
  <c r="J10" i="59" s="1"/>
  <c r="BD3" i="60" s="1"/>
  <c r="A10" i="50"/>
  <c r="Z8" i="59" l="1"/>
  <c r="A17" i="48"/>
  <c r="A9" i="48"/>
  <c r="A10" i="48"/>
  <c r="A11" i="48"/>
  <c r="A12" i="48"/>
  <c r="A13" i="48"/>
  <c r="A19" i="48"/>
  <c r="A15" i="48"/>
  <c r="A16" i="48"/>
  <c r="A21" i="48"/>
  <c r="A14" i="48"/>
  <c r="A18" i="48"/>
  <c r="A20" i="48"/>
  <c r="A22" i="48"/>
  <c r="A23" i="48"/>
  <c r="A24" i="48"/>
  <c r="AH8" i="59" l="1"/>
  <c r="BG3" i="60"/>
  <c r="A8" i="50"/>
  <c r="A9" i="50"/>
  <c r="A11" i="50"/>
  <c r="A12" i="50"/>
  <c r="A7" i="50" l="1"/>
  <c r="A6" i="50"/>
  <c r="A13" i="50"/>
  <c r="A26" i="50" l="1"/>
  <c r="A27" i="50"/>
  <c r="A22" i="50"/>
  <c r="A23" i="50"/>
  <c r="A24" i="50"/>
  <c r="A25" i="50"/>
  <c r="A28" i="50"/>
  <c r="A29" i="50"/>
  <c r="A14" i="50"/>
  <c r="A15" i="50"/>
  <c r="A16" i="50"/>
  <c r="A17" i="50"/>
  <c r="A18" i="50"/>
  <c r="A19" i="50"/>
  <c r="A38" i="50"/>
  <c r="A37" i="50"/>
  <c r="A36" i="50"/>
  <c r="A35" i="50"/>
  <c r="A34" i="50"/>
  <c r="A33" i="50"/>
  <c r="A32" i="50"/>
  <c r="A31" i="50"/>
  <c r="A30" i="50"/>
  <c r="A21" i="50"/>
  <c r="A20" i="50"/>
  <c r="AH15" i="49"/>
  <c r="R3" i="60" s="1"/>
  <c r="E25" i="48" l="1"/>
  <c r="F14" i="48" l="1"/>
  <c r="F23" i="48"/>
  <c r="F20" i="48"/>
  <c r="F17" i="48"/>
  <c r="F15" i="48"/>
  <c r="F24" i="48"/>
  <c r="F16" i="48"/>
  <c r="F9" i="48"/>
  <c r="F18" i="48"/>
  <c r="F21" i="48"/>
  <c r="F10" i="48"/>
  <c r="F19" i="48"/>
  <c r="F11" i="48"/>
  <c r="F12" i="48"/>
  <c r="F13" i="48"/>
  <c r="F22" i="48"/>
  <c r="F25" i="48" l="1"/>
  <c r="BM4" i="44"/>
  <c r="BL4" i="44"/>
  <c r="BK4" i="44"/>
  <c r="BJ4" i="44"/>
  <c r="BI4" i="44"/>
  <c r="BH4" i="44"/>
  <c r="BG4" i="44"/>
  <c r="BF4" i="44"/>
  <c r="BE4" i="44"/>
  <c r="AG4" i="44"/>
  <c r="AF4" i="44"/>
  <c r="AE4" i="44"/>
  <c r="AD4" i="44"/>
  <c r="AC4" i="44"/>
  <c r="AB4" i="44"/>
  <c r="AA4" i="44"/>
  <c r="V4" i="44"/>
  <c r="U4" i="44"/>
  <c r="I4" i="44"/>
  <c r="T4" i="44"/>
  <c r="S4" i="44"/>
  <c r="R4" i="44"/>
  <c r="Q4" i="44"/>
  <c r="P4" i="44"/>
  <c r="O4" i="44"/>
  <c r="N4" i="44"/>
  <c r="M4" i="44"/>
  <c r="L4" i="44"/>
  <c r="K4" i="44"/>
  <c r="J4" i="44" l="1"/>
  <c r="H4" i="44"/>
  <c r="B4" i="44"/>
  <c r="F4" i="44" l="1"/>
  <c r="AZ4" i="44" l="1"/>
  <c r="AY4" i="44" l="1"/>
  <c r="AX4" i="44" l="1"/>
  <c r="BA4"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6" authorId="0" shapeId="0" xr:uid="{00000000-0006-0000-0700-000001000000}">
      <text>
        <r>
          <rPr>
            <sz val="9"/>
            <color indexed="81"/>
            <rFont val="MS P ゴシック"/>
            <family val="3"/>
            <charset val="128"/>
          </rPr>
          <t xml:space="preserve">
非常用・防災用備蓄品リストに記載の番号を入力してください
</t>
        </r>
      </text>
    </comment>
  </commentList>
</comments>
</file>

<file path=xl/sharedStrings.xml><?xml version="1.0" encoding="utf-8"?>
<sst xmlns="http://schemas.openxmlformats.org/spreadsheetml/2006/main" count="1100" uniqueCount="468">
  <si>
    <t>〒</t>
    <phoneticPr fontId="2"/>
  </si>
  <si>
    <t>名称</t>
    <rPh sb="0" eb="2">
      <t>メイショウ</t>
    </rPh>
    <phoneticPr fontId="2"/>
  </si>
  <si>
    <t>代表者</t>
    <rPh sb="0" eb="3">
      <t>ダイヒョウシャ</t>
    </rPh>
    <phoneticPr fontId="2"/>
  </si>
  <si>
    <t>資本金</t>
    <rPh sb="0" eb="3">
      <t>シホンキン</t>
    </rPh>
    <phoneticPr fontId="2"/>
  </si>
  <si>
    <t>本店所在地</t>
    <rPh sb="0" eb="2">
      <t>ホンテン</t>
    </rPh>
    <rPh sb="2" eb="5">
      <t>ショザイチ</t>
    </rPh>
    <phoneticPr fontId="2"/>
  </si>
  <si>
    <t>氏名</t>
    <rPh sb="0" eb="2">
      <t>シメイ</t>
    </rPh>
    <phoneticPr fontId="2"/>
  </si>
  <si>
    <t>万円</t>
    <rPh sb="0" eb="2">
      <t>マンエン</t>
    </rPh>
    <phoneticPr fontId="2"/>
  </si>
  <si>
    <t>（フリガナ）</t>
    <phoneticPr fontId="2"/>
  </si>
  <si>
    <t>役職名</t>
    <rPh sb="0" eb="2">
      <t>ヤクショク</t>
    </rPh>
    <rPh sb="2" eb="3">
      <t>メイ</t>
    </rPh>
    <phoneticPr fontId="2"/>
  </si>
  <si>
    <t>合計</t>
    <rPh sb="0" eb="2">
      <t>ゴウケイ</t>
    </rPh>
    <phoneticPr fontId="2"/>
  </si>
  <si>
    <t>従業員数</t>
    <rPh sb="0" eb="3">
      <t>ジュウギョウイン</t>
    </rPh>
    <rPh sb="3" eb="4">
      <t>スウ</t>
    </rPh>
    <phoneticPr fontId="2"/>
  </si>
  <si>
    <t>正社員</t>
    <rPh sb="0" eb="3">
      <t>セイシャイン</t>
    </rPh>
    <phoneticPr fontId="2"/>
  </si>
  <si>
    <t>（西暦）</t>
    <rPh sb="1" eb="3">
      <t>セイレキ</t>
    </rPh>
    <phoneticPr fontId="2"/>
  </si>
  <si>
    <t>事業所名</t>
    <rPh sb="0" eb="3">
      <t>ジギョウショ</t>
    </rPh>
    <rPh sb="3" eb="4">
      <t>メイ</t>
    </rPh>
    <phoneticPr fontId="2"/>
  </si>
  <si>
    <t>※アルバイト・パート等は正社員以外で解雇の予告が必要な者の人数を記入してください</t>
    <rPh sb="10" eb="11">
      <t>トウ</t>
    </rPh>
    <rPh sb="12" eb="15">
      <t>セイシャイン</t>
    </rPh>
    <rPh sb="15" eb="17">
      <t>イガイ</t>
    </rPh>
    <rPh sb="18" eb="20">
      <t>カイコ</t>
    </rPh>
    <rPh sb="21" eb="23">
      <t>ヨコク</t>
    </rPh>
    <rPh sb="24" eb="26">
      <t>ヒツヨウ</t>
    </rPh>
    <rPh sb="27" eb="28">
      <t>モノ</t>
    </rPh>
    <rPh sb="29" eb="31">
      <t>ニンズウ</t>
    </rPh>
    <rPh sb="32" eb="34">
      <t>キニュウ</t>
    </rPh>
    <phoneticPr fontId="2"/>
  </si>
  <si>
    <t>会社の事業概要</t>
    <rPh sb="0" eb="2">
      <t>カイシャ</t>
    </rPh>
    <rPh sb="3" eb="5">
      <t>ジギョウ</t>
    </rPh>
    <rPh sb="5" eb="7">
      <t>ガイヨウ</t>
    </rPh>
    <phoneticPr fontId="2"/>
  </si>
  <si>
    <t>名称</t>
    <rPh sb="0" eb="1">
      <t>メイ</t>
    </rPh>
    <rPh sb="1" eb="2">
      <t>ショウ</t>
    </rPh>
    <phoneticPr fontId="2"/>
  </si>
  <si>
    <t>所在地（市区町村まで）</t>
    <rPh sb="0" eb="3">
      <t>ショザイチ</t>
    </rPh>
    <rPh sb="4" eb="6">
      <t>シク</t>
    </rPh>
    <rPh sb="6" eb="8">
      <t>チョウソン</t>
    </rPh>
    <phoneticPr fontId="2"/>
  </si>
  <si>
    <t>営業に必要な
許認可</t>
    <rPh sb="0" eb="2">
      <t>エイギョウ</t>
    </rPh>
    <rPh sb="3" eb="5">
      <t>ヒツヨウ</t>
    </rPh>
    <rPh sb="7" eb="10">
      <t>キョニンカ</t>
    </rPh>
    <phoneticPr fontId="2"/>
  </si>
  <si>
    <t>建物の
所有形態</t>
    <rPh sb="0" eb="2">
      <t>タテモノ</t>
    </rPh>
    <rPh sb="4" eb="8">
      <t>ショユウケイタイ</t>
    </rPh>
    <phoneticPr fontId="2"/>
  </si>
  <si>
    <t>業種コード一覧</t>
    <rPh sb="0" eb="2">
      <t>ギョウシュ</t>
    </rPh>
    <rPh sb="5" eb="7">
      <t>イチラン</t>
    </rPh>
    <phoneticPr fontId="2"/>
  </si>
  <si>
    <t>　業種コード</t>
    <rPh sb="1" eb="3">
      <t>ギョウシュ</t>
    </rPh>
    <phoneticPr fontId="2"/>
  </si>
  <si>
    <t>主たる業種</t>
    <rPh sb="0" eb="1">
      <t>シュ</t>
    </rPh>
    <rPh sb="3" eb="5">
      <t>ギョウシュ</t>
    </rPh>
    <phoneticPr fontId="2"/>
  </si>
  <si>
    <t>大分類</t>
    <rPh sb="0" eb="3">
      <t>ダイブンルイ</t>
    </rPh>
    <phoneticPr fontId="2"/>
  </si>
  <si>
    <t>中分類</t>
    <rPh sb="0" eb="3">
      <t>チュウブンルイ</t>
    </rPh>
    <phoneticPr fontId="2"/>
  </si>
  <si>
    <t>C　鉱業、採石業、砂利採取業</t>
  </si>
  <si>
    <t>D　建設業</t>
  </si>
  <si>
    <t>E　製造業</t>
  </si>
  <si>
    <t>F　電気・ガス・熱供給・水道業</t>
  </si>
  <si>
    <t>G　情報通信業</t>
  </si>
  <si>
    <t>H　運輸業、郵便業</t>
  </si>
  <si>
    <t>I　卸売業、小売業</t>
  </si>
  <si>
    <t>J　金融業、保険業</t>
  </si>
  <si>
    <t>K　不動産業、物品賃貸業</t>
  </si>
  <si>
    <t>L　学術研究、専門・技術サービス業</t>
  </si>
  <si>
    <t>M　宿泊業、飲食サービス業</t>
  </si>
  <si>
    <t>N　生活関連サービス業、娯楽業</t>
  </si>
  <si>
    <t>O　教育、学習支援業</t>
  </si>
  <si>
    <t>P　医療、福祉</t>
  </si>
  <si>
    <t>Q　複合サービス事業</t>
  </si>
  <si>
    <t>R　サービス業（他に分類されないもの）</t>
  </si>
  <si>
    <t>T　分類不能の産業</t>
  </si>
  <si>
    <t>現住所</t>
    <rPh sb="0" eb="3">
      <t>ゲンジュウショ</t>
    </rPh>
    <phoneticPr fontId="2"/>
  </si>
  <si>
    <t>役職</t>
    <rPh sb="0" eb="2">
      <t>ヤクショク</t>
    </rPh>
    <phoneticPr fontId="2"/>
  </si>
  <si>
    <t>　★警告）本シートは東京都中小企業振興公社　設備支援課　事務局が使用する専用のsheetです　：使用不可（操作禁止）</t>
    <rPh sb="2" eb="4">
      <t>ケイコク</t>
    </rPh>
    <rPh sb="5" eb="6">
      <t>ホン</t>
    </rPh>
    <rPh sb="10" eb="13">
      <t>トウキョウト</t>
    </rPh>
    <rPh sb="13" eb="15">
      <t>チュウショウ</t>
    </rPh>
    <rPh sb="15" eb="17">
      <t>キギョウ</t>
    </rPh>
    <rPh sb="17" eb="21">
      <t>シンコウコウシャ</t>
    </rPh>
    <rPh sb="22" eb="24">
      <t>セツビ</t>
    </rPh>
    <rPh sb="24" eb="27">
      <t>シエンカ</t>
    </rPh>
    <rPh sb="28" eb="31">
      <t>ジムキョク</t>
    </rPh>
    <rPh sb="32" eb="34">
      <t>シヨウ</t>
    </rPh>
    <rPh sb="36" eb="38">
      <t>センヨウ</t>
    </rPh>
    <rPh sb="48" eb="52">
      <t>シヨウフカ</t>
    </rPh>
    <rPh sb="53" eb="55">
      <t>ソウサ</t>
    </rPh>
    <rPh sb="55" eb="57">
      <t>キンシ</t>
    </rPh>
    <phoneticPr fontId="2"/>
  </si>
  <si>
    <t>BCP</t>
    <phoneticPr fontId="24"/>
  </si>
  <si>
    <t>主要事業</t>
    <rPh sb="0" eb="2">
      <t>シュヨウ</t>
    </rPh>
    <rPh sb="2" eb="4">
      <t>ジギョウ</t>
    </rPh>
    <phoneticPr fontId="24"/>
  </si>
  <si>
    <t>本社所在地（登記簿上の住所）</t>
    <rPh sb="0" eb="2">
      <t>ホンシャ</t>
    </rPh>
    <rPh sb="2" eb="4">
      <t>ショザイ</t>
    </rPh>
    <rPh sb="4" eb="5">
      <t>チ</t>
    </rPh>
    <rPh sb="6" eb="9">
      <t>トウキボ</t>
    </rPh>
    <rPh sb="9" eb="10">
      <t>ジョウ</t>
    </rPh>
    <rPh sb="11" eb="13">
      <t>ジュウショ</t>
    </rPh>
    <phoneticPr fontId="24"/>
  </si>
  <si>
    <t>従業員数（人）</t>
    <rPh sb="0" eb="3">
      <t>ジュウギョウイン</t>
    </rPh>
    <rPh sb="3" eb="4">
      <t>スウ</t>
    </rPh>
    <rPh sb="5" eb="6">
      <t>ニン</t>
    </rPh>
    <phoneticPr fontId="24"/>
  </si>
  <si>
    <t>申請時金額</t>
    <rPh sb="0" eb="3">
      <t>シンセイジ</t>
    </rPh>
    <rPh sb="3" eb="5">
      <t>キンガク</t>
    </rPh>
    <phoneticPr fontId="24"/>
  </si>
  <si>
    <t>直近期</t>
    <rPh sb="0" eb="2">
      <t>チョッキン</t>
    </rPh>
    <rPh sb="2" eb="3">
      <t>キ</t>
    </rPh>
    <phoneticPr fontId="24"/>
  </si>
  <si>
    <t>2期前</t>
    <rPh sb="1" eb="2">
      <t>キ</t>
    </rPh>
    <rPh sb="2" eb="3">
      <t>マエ</t>
    </rPh>
    <phoneticPr fontId="24"/>
  </si>
  <si>
    <t>3期前</t>
    <rPh sb="1" eb="2">
      <t>キ</t>
    </rPh>
    <rPh sb="2" eb="3">
      <t>マエ</t>
    </rPh>
    <phoneticPr fontId="24"/>
  </si>
  <si>
    <t>商号</t>
    <rPh sb="0" eb="2">
      <t>ショウゴウ</t>
    </rPh>
    <phoneticPr fontId="24"/>
  </si>
  <si>
    <t>資本金
（万円）</t>
    <rPh sb="0" eb="3">
      <t>シホンキン</t>
    </rPh>
    <rPh sb="5" eb="7">
      <t>マンエン</t>
    </rPh>
    <phoneticPr fontId="24"/>
  </si>
  <si>
    <t>設立年
（西暦）</t>
    <rPh sb="0" eb="2">
      <t>セツリツ</t>
    </rPh>
    <rPh sb="2" eb="3">
      <t>ネン</t>
    </rPh>
    <rPh sb="5" eb="7">
      <t>セイレキ</t>
    </rPh>
    <phoneticPr fontId="24"/>
  </si>
  <si>
    <t>役員</t>
    <rPh sb="0" eb="2">
      <t>ヤクイン</t>
    </rPh>
    <phoneticPr fontId="24"/>
  </si>
  <si>
    <t>正社員</t>
    <rPh sb="0" eb="3">
      <t>セイシャイン</t>
    </rPh>
    <phoneticPr fontId="24"/>
  </si>
  <si>
    <t>パート等</t>
    <rPh sb="3" eb="4">
      <t>ナド</t>
    </rPh>
    <phoneticPr fontId="24"/>
  </si>
  <si>
    <t>郵便番号</t>
    <rPh sb="0" eb="4">
      <t>ユウビンバンゴウ</t>
    </rPh>
    <phoneticPr fontId="24"/>
  </si>
  <si>
    <t>電話番号</t>
    <rPh sb="0" eb="2">
      <t>デンワ</t>
    </rPh>
    <rPh sb="2" eb="4">
      <t>バンゴウ</t>
    </rPh>
    <phoneticPr fontId="24"/>
  </si>
  <si>
    <t>設備等の名称・台数</t>
    <rPh sb="0" eb="2">
      <t>セツビ</t>
    </rPh>
    <rPh sb="2" eb="3">
      <t>トウ</t>
    </rPh>
    <rPh sb="4" eb="6">
      <t>メイショウ</t>
    </rPh>
    <rPh sb="7" eb="9">
      <t>ダイスウ</t>
    </rPh>
    <phoneticPr fontId="24"/>
  </si>
  <si>
    <t>クラウド
（上限450万）</t>
    <rPh sb="6" eb="8">
      <t>ジョウゲン</t>
    </rPh>
    <rPh sb="11" eb="12">
      <t>マン</t>
    </rPh>
    <phoneticPr fontId="24"/>
  </si>
  <si>
    <t>講座</t>
    <rPh sb="0" eb="2">
      <t>コウザ</t>
    </rPh>
    <phoneticPr fontId="24"/>
  </si>
  <si>
    <t>コンサル</t>
    <phoneticPr fontId="24"/>
  </si>
  <si>
    <t>事業継続力強化計画</t>
    <rPh sb="0" eb="9">
      <t>ジギョウケイゾクリョクキョウカケイカク</t>
    </rPh>
    <phoneticPr fontId="24"/>
  </si>
  <si>
    <t>総事業費</t>
    <rPh sb="0" eb="4">
      <t>ソウジギョウヒ</t>
    </rPh>
    <phoneticPr fontId="24"/>
  </si>
  <si>
    <t>助成金申請額</t>
    <rPh sb="0" eb="2">
      <t>ジョセイ</t>
    </rPh>
    <rPh sb="2" eb="3">
      <t>キン</t>
    </rPh>
    <rPh sb="3" eb="6">
      <t>シンセイガク</t>
    </rPh>
    <phoneticPr fontId="24"/>
  </si>
  <si>
    <t>１売上</t>
    <rPh sb="1" eb="3">
      <t>ウリアゲ</t>
    </rPh>
    <phoneticPr fontId="24"/>
  </si>
  <si>
    <t>１経常利益</t>
    <rPh sb="1" eb="3">
      <t>ケイジョウ</t>
    </rPh>
    <rPh sb="3" eb="5">
      <t>リエキ</t>
    </rPh>
    <phoneticPr fontId="24"/>
  </si>
  <si>
    <t>１長期借入金</t>
    <rPh sb="1" eb="3">
      <t>チョウキ</t>
    </rPh>
    <rPh sb="3" eb="5">
      <t>カリイレ</t>
    </rPh>
    <rPh sb="5" eb="6">
      <t>キン</t>
    </rPh>
    <phoneticPr fontId="24"/>
  </si>
  <si>
    <t>２売上</t>
    <rPh sb="1" eb="3">
      <t>ウリアゲ</t>
    </rPh>
    <phoneticPr fontId="24"/>
  </si>
  <si>
    <t>２経常利益</t>
    <rPh sb="1" eb="3">
      <t>ケイジョウ</t>
    </rPh>
    <rPh sb="3" eb="5">
      <t>リエキ</t>
    </rPh>
    <phoneticPr fontId="24"/>
  </si>
  <si>
    <t>２長期借入金</t>
    <rPh sb="1" eb="3">
      <t>チョウキ</t>
    </rPh>
    <rPh sb="3" eb="5">
      <t>カリイレ</t>
    </rPh>
    <rPh sb="5" eb="6">
      <t>キン</t>
    </rPh>
    <phoneticPr fontId="24"/>
  </si>
  <si>
    <t>３売上</t>
    <rPh sb="1" eb="3">
      <t>ウリアゲ</t>
    </rPh>
    <phoneticPr fontId="24"/>
  </si>
  <si>
    <t>３経常利益</t>
    <rPh sb="1" eb="3">
      <t>ケイジョウ</t>
    </rPh>
    <rPh sb="3" eb="5">
      <t>リエキ</t>
    </rPh>
    <phoneticPr fontId="24"/>
  </si>
  <si>
    <t>３長期借入金</t>
    <rPh sb="1" eb="3">
      <t>チョウキ</t>
    </rPh>
    <rPh sb="3" eb="5">
      <t>カリイレ</t>
    </rPh>
    <rPh sb="5" eb="6">
      <t>キン</t>
    </rPh>
    <phoneticPr fontId="24"/>
  </si>
  <si>
    <t>事業効果（BCP)</t>
    <rPh sb="0" eb="4">
      <t>ジギョウコウカ</t>
    </rPh>
    <phoneticPr fontId="24"/>
  </si>
  <si>
    <t>代表者氏名</t>
    <rPh sb="0" eb="3">
      <t>ダイヒョウシャ</t>
    </rPh>
    <rPh sb="3" eb="5">
      <t>シメイ</t>
    </rPh>
    <phoneticPr fontId="24"/>
  </si>
  <si>
    <t>氏名</t>
    <rPh sb="0" eb="2">
      <t>シメイ</t>
    </rPh>
    <phoneticPr fontId="24"/>
  </si>
  <si>
    <t>中小企業者</t>
    <rPh sb="0" eb="5">
      <t>チュウショウキギョウシャ</t>
    </rPh>
    <phoneticPr fontId="2"/>
  </si>
  <si>
    <t>LED</t>
    <phoneticPr fontId="24"/>
  </si>
  <si>
    <t>設置数（機器の台数）</t>
    <rPh sb="0" eb="3">
      <t>セッチスウ</t>
    </rPh>
    <rPh sb="4" eb="6">
      <t>キキ</t>
    </rPh>
    <rPh sb="7" eb="9">
      <t>ダイスウ</t>
    </rPh>
    <phoneticPr fontId="24"/>
  </si>
  <si>
    <t>節電効果</t>
    <rPh sb="0" eb="2">
      <t>セツデン</t>
    </rPh>
    <rPh sb="2" eb="4">
      <t>コウカ</t>
    </rPh>
    <phoneticPr fontId="24"/>
  </si>
  <si>
    <t>受付番号</t>
    <rPh sb="0" eb="2">
      <t>ウケツケ</t>
    </rPh>
    <rPh sb="2" eb="4">
      <t>バンゴウ</t>
    </rPh>
    <phoneticPr fontId="24"/>
  </si>
  <si>
    <t>部署名</t>
    <rPh sb="0" eb="2">
      <t>ブショ</t>
    </rPh>
    <rPh sb="2" eb="3">
      <t>メイ</t>
    </rPh>
    <phoneticPr fontId="24"/>
  </si>
  <si>
    <t>事業終了予定日</t>
    <rPh sb="0" eb="2">
      <t>ジギョウ</t>
    </rPh>
    <rPh sb="2" eb="4">
      <t>シュウリョウ</t>
    </rPh>
    <rPh sb="4" eb="7">
      <t>ヨテイビ</t>
    </rPh>
    <rPh sb="6" eb="7">
      <t>ヒ</t>
    </rPh>
    <phoneticPr fontId="24"/>
  </si>
  <si>
    <t>事業の実施場所及び実施内容</t>
    <rPh sb="0" eb="2">
      <t>ジギョウ</t>
    </rPh>
    <rPh sb="3" eb="5">
      <t>ジッシ</t>
    </rPh>
    <rPh sb="5" eb="7">
      <t>バショ</t>
    </rPh>
    <rPh sb="7" eb="8">
      <t>オヨ</t>
    </rPh>
    <rPh sb="9" eb="11">
      <t>ジッシ</t>
    </rPh>
    <rPh sb="11" eb="13">
      <t>ナイヨウ</t>
    </rPh>
    <phoneticPr fontId="24"/>
  </si>
  <si>
    <t>設備名称
（LED以外があれば記入）</t>
    <rPh sb="0" eb="2">
      <t>セツビ</t>
    </rPh>
    <rPh sb="2" eb="4">
      <t>メイショウ</t>
    </rPh>
    <rPh sb="9" eb="11">
      <t>イガイ</t>
    </rPh>
    <rPh sb="15" eb="17">
      <t>キニュウ</t>
    </rPh>
    <phoneticPr fontId="24"/>
  </si>
  <si>
    <t>蛍光灯</t>
    <rPh sb="0" eb="3">
      <t>ケイコウトウ</t>
    </rPh>
    <phoneticPr fontId="24"/>
  </si>
  <si>
    <t>水銀灯</t>
    <rPh sb="0" eb="3">
      <t>スイギントウ</t>
    </rPh>
    <phoneticPr fontId="24"/>
  </si>
  <si>
    <t>その他</t>
    <rPh sb="2" eb="3">
      <t>タ</t>
    </rPh>
    <phoneticPr fontId="24"/>
  </si>
  <si>
    <t>LED 年間電気削減率（％）</t>
    <rPh sb="4" eb="6">
      <t>ネンカン</t>
    </rPh>
    <rPh sb="6" eb="8">
      <t>デンキ</t>
    </rPh>
    <rPh sb="8" eb="10">
      <t>サクゲン</t>
    </rPh>
    <rPh sb="10" eb="11">
      <t>リツ</t>
    </rPh>
    <phoneticPr fontId="24"/>
  </si>
  <si>
    <t>LED 年間電気代削減（円）</t>
    <rPh sb="4" eb="6">
      <t>ネンカン</t>
    </rPh>
    <rPh sb="6" eb="9">
      <t>デンキダイ</t>
    </rPh>
    <rPh sb="9" eb="11">
      <t>サクゲン</t>
    </rPh>
    <rPh sb="12" eb="13">
      <t>エン</t>
    </rPh>
    <phoneticPr fontId="24"/>
  </si>
  <si>
    <t>助成対象外経費</t>
    <rPh sb="0" eb="2">
      <t>ジョセイ</t>
    </rPh>
    <rPh sb="2" eb="4">
      <t>タイショウ</t>
    </rPh>
    <rPh sb="4" eb="5">
      <t>ガイ</t>
    </rPh>
    <rPh sb="5" eb="7">
      <t>ケイヒ</t>
    </rPh>
    <phoneticPr fontId="24"/>
  </si>
  <si>
    <t>本事業における連絡先</t>
    <phoneticPr fontId="2"/>
  </si>
  <si>
    <t>役職名</t>
    <rPh sb="0" eb="2">
      <t>ヤクショク</t>
    </rPh>
    <rPh sb="2" eb="3">
      <t>メイ</t>
    </rPh>
    <phoneticPr fontId="24"/>
  </si>
  <si>
    <t>BCP申請者区分</t>
    <phoneticPr fontId="2"/>
  </si>
  <si>
    <t>小規模事業者</t>
    <rPh sb="0" eb="6">
      <t>ショウキボジギョウシャ</t>
    </rPh>
    <phoneticPr fontId="2"/>
  </si>
  <si>
    <t>節電診断</t>
    <rPh sb="0" eb="4">
      <t>セツデンシンダン</t>
    </rPh>
    <phoneticPr fontId="24"/>
  </si>
  <si>
    <t>省エネ診断</t>
    <rPh sb="0" eb="1">
      <t>ショウ</t>
    </rPh>
    <rPh sb="3" eb="5">
      <t>シンダン</t>
    </rPh>
    <phoneticPr fontId="24"/>
  </si>
  <si>
    <t>省エネコンサル</t>
    <rPh sb="0" eb="1">
      <t>ショウ</t>
    </rPh>
    <phoneticPr fontId="24"/>
  </si>
  <si>
    <t>導入設備A※ｻｲﾊﾞ</t>
    <rPh sb="0" eb="4">
      <t>ドウニュウセツビ</t>
    </rPh>
    <phoneticPr fontId="24"/>
  </si>
  <si>
    <t>導入設備B※ｻｲﾊﾞ</t>
    <rPh sb="0" eb="4">
      <t>ドウニュウセツビ</t>
    </rPh>
    <phoneticPr fontId="24"/>
  </si>
  <si>
    <t>導入設備C※ｻｲﾊﾞ</t>
    <rPh sb="0" eb="4">
      <t>ドウニュウセツビ</t>
    </rPh>
    <phoneticPr fontId="24"/>
  </si>
  <si>
    <t>市区町村</t>
    <rPh sb="0" eb="2">
      <t>シク</t>
    </rPh>
    <rPh sb="2" eb="4">
      <t>チョウソン</t>
    </rPh>
    <phoneticPr fontId="24"/>
  </si>
  <si>
    <t>産業分類（中分類）</t>
    <rPh sb="5" eb="8">
      <t>チュウブンルイ</t>
    </rPh>
    <phoneticPr fontId="24"/>
  </si>
  <si>
    <t>設置場所名称</t>
    <rPh sb="0" eb="2">
      <t>セッチ</t>
    </rPh>
    <rPh sb="2" eb="4">
      <t>バショ</t>
    </rPh>
    <rPh sb="4" eb="6">
      <t>メイショウ</t>
    </rPh>
    <phoneticPr fontId="24"/>
  </si>
  <si>
    <t>BCP要件</t>
    <rPh sb="3" eb="5">
      <t>ヨウケン</t>
    </rPh>
    <phoneticPr fontId="24"/>
  </si>
  <si>
    <t>代表者役職名</t>
    <rPh sb="3" eb="6">
      <t>ヤクショクメイ</t>
    </rPh>
    <phoneticPr fontId="24"/>
  </si>
  <si>
    <t>住所</t>
    <rPh sb="0" eb="2">
      <t>ジュウショ</t>
    </rPh>
    <phoneticPr fontId="2"/>
  </si>
  <si>
    <t>郵便番号</t>
    <rPh sb="0" eb="4">
      <t>ユウビンバンゴウ</t>
    </rPh>
    <phoneticPr fontId="2"/>
  </si>
  <si>
    <t>住所</t>
    <rPh sb="0" eb="2">
      <t>ジュウショ</t>
    </rPh>
    <phoneticPr fontId="24"/>
  </si>
  <si>
    <t>サイバー導入予定の対象製品</t>
    <rPh sb="4" eb="8">
      <t>ドウニュウヨテイ</t>
    </rPh>
    <rPh sb="9" eb="13">
      <t>タイショウセイヒン</t>
    </rPh>
    <phoneticPr fontId="2"/>
  </si>
  <si>
    <t>助成対象経費（税抜）</t>
    <rPh sb="0" eb="2">
      <t>ジョセイ</t>
    </rPh>
    <rPh sb="2" eb="4">
      <t>タイショウ</t>
    </rPh>
    <rPh sb="4" eb="6">
      <t>ケイヒ</t>
    </rPh>
    <rPh sb="7" eb="9">
      <t>ゼイヌ</t>
    </rPh>
    <phoneticPr fontId="24"/>
  </si>
  <si>
    <t>設立（登記）日</t>
    <rPh sb="0" eb="2">
      <t>セツリツ</t>
    </rPh>
    <rPh sb="3" eb="5">
      <t>トウキ</t>
    </rPh>
    <rPh sb="6" eb="7">
      <t>ヒ</t>
    </rPh>
    <phoneticPr fontId="2"/>
  </si>
  <si>
    <t>事業所（本社を含む）</t>
    <rPh sb="0" eb="2">
      <t>ジギョウ</t>
    </rPh>
    <rPh sb="2" eb="3">
      <t>ショ</t>
    </rPh>
    <rPh sb="4" eb="6">
      <t>ホンシャ</t>
    </rPh>
    <rPh sb="7" eb="8">
      <t>フク</t>
    </rPh>
    <phoneticPr fontId="2"/>
  </si>
  <si>
    <t>創業日</t>
    <rPh sb="0" eb="2">
      <t>ソウギョウ</t>
    </rPh>
    <rPh sb="2" eb="3">
      <t>ジツ</t>
    </rPh>
    <phoneticPr fontId="2"/>
  </si>
  <si>
    <t>（和暦）</t>
    <rPh sb="1" eb="3">
      <t>ワレキ</t>
    </rPh>
    <phoneticPr fontId="2"/>
  </si>
  <si>
    <t>No.</t>
    <phoneticPr fontId="2"/>
  </si>
  <si>
    <t>株主氏名</t>
    <rPh sb="0" eb="2">
      <t>カブヌシ</t>
    </rPh>
    <rPh sb="2" eb="4">
      <t>シメイ</t>
    </rPh>
    <phoneticPr fontId="2"/>
  </si>
  <si>
    <t>持ち株数</t>
    <rPh sb="0" eb="1">
      <t>モ</t>
    </rPh>
    <rPh sb="2" eb="4">
      <t>カブスウ</t>
    </rPh>
    <phoneticPr fontId="2"/>
  </si>
  <si>
    <t>持ち株比率
（％）</t>
    <rPh sb="0" eb="1">
      <t>モ</t>
    </rPh>
    <rPh sb="2" eb="5">
      <t>カブヒリツ</t>
    </rPh>
    <phoneticPr fontId="2"/>
  </si>
  <si>
    <t>大企業
である</t>
    <rPh sb="0" eb="3">
      <t>ダイキギョウ</t>
    </rPh>
    <phoneticPr fontId="2"/>
  </si>
  <si>
    <t>その他の株主</t>
    <rPh sb="2" eb="3">
      <t>ホカ</t>
    </rPh>
    <rPh sb="4" eb="6">
      <t>カブヌシ</t>
    </rPh>
    <phoneticPr fontId="2"/>
  </si>
  <si>
    <t>（登記簿の発行済株式総数と一致）</t>
    <rPh sb="1" eb="4">
      <t>トウキボ</t>
    </rPh>
    <rPh sb="5" eb="8">
      <t>ハッコウズ</t>
    </rPh>
    <rPh sb="8" eb="12">
      <t>カブシキソウスウ</t>
    </rPh>
    <rPh sb="13" eb="15">
      <t>イッチ</t>
    </rPh>
    <phoneticPr fontId="2"/>
  </si>
  <si>
    <t>確定申告書別表２と異なる場合は、その理由を記載してください。</t>
    <rPh sb="0" eb="5">
      <t>カクテイシンコクショ</t>
    </rPh>
    <rPh sb="5" eb="7">
      <t>ベッピョウ</t>
    </rPh>
    <rPh sb="9" eb="10">
      <t>コト</t>
    </rPh>
    <rPh sb="12" eb="14">
      <t>バアイ</t>
    </rPh>
    <rPh sb="18" eb="20">
      <t>リユウ</t>
    </rPh>
    <rPh sb="21" eb="23">
      <t>キサイ</t>
    </rPh>
    <phoneticPr fontId="2"/>
  </si>
  <si>
    <r>
      <t>上記「株主名簿」で、</t>
    </r>
    <r>
      <rPr>
        <b/>
        <sz val="11"/>
        <color theme="1"/>
        <rFont val="ＭＳ Ｐゴシック"/>
        <family val="3"/>
        <charset val="128"/>
        <scheme val="minor"/>
      </rPr>
      <t>大企業に該当する株主</t>
    </r>
    <r>
      <rPr>
        <sz val="11"/>
        <color theme="1"/>
        <rFont val="ＭＳ Ｐゴシック"/>
        <family val="2"/>
        <charset val="128"/>
        <scheme val="minor"/>
      </rPr>
      <t>がいる場合はその企業情報を記載してください。</t>
    </r>
    <rPh sb="0" eb="2">
      <t>ジョウキ</t>
    </rPh>
    <rPh sb="3" eb="7">
      <t>カブヌシメイボ</t>
    </rPh>
    <rPh sb="10" eb="13">
      <t>ダイキギョウ</t>
    </rPh>
    <rPh sb="14" eb="16">
      <t>ガイトウ</t>
    </rPh>
    <rPh sb="18" eb="20">
      <t>カブヌシ</t>
    </rPh>
    <rPh sb="23" eb="25">
      <t>バアイ</t>
    </rPh>
    <rPh sb="28" eb="30">
      <t>キギョウ</t>
    </rPh>
    <rPh sb="30" eb="32">
      <t>ジョウホウ</t>
    </rPh>
    <rPh sb="33" eb="35">
      <t>キサイ</t>
    </rPh>
    <phoneticPr fontId="2"/>
  </si>
  <si>
    <t>企業名（または氏名）</t>
    <rPh sb="0" eb="3">
      <t>キギョウメイ</t>
    </rPh>
    <rPh sb="7" eb="9">
      <t>シメイ</t>
    </rPh>
    <phoneticPr fontId="2"/>
  </si>
  <si>
    <t>業種</t>
    <rPh sb="0" eb="2">
      <t>ギョウシュ</t>
    </rPh>
    <phoneticPr fontId="2"/>
  </si>
  <si>
    <t>従業員数</t>
    <rPh sb="0" eb="4">
      <t>ジュウギョウインスウ</t>
    </rPh>
    <phoneticPr fontId="2"/>
  </si>
  <si>
    <t>人</t>
    <rPh sb="0" eb="1">
      <t>ヒト</t>
    </rPh>
    <phoneticPr fontId="2"/>
  </si>
  <si>
    <t>・助成事業で設置（実施）する対象場所について、すべて記入してください</t>
    <rPh sb="1" eb="5">
      <t>ジョセイジギョウ</t>
    </rPh>
    <rPh sb="6" eb="8">
      <t>セッチ</t>
    </rPh>
    <rPh sb="9" eb="11">
      <t>ジッシ</t>
    </rPh>
    <rPh sb="14" eb="16">
      <t>タイショウ</t>
    </rPh>
    <rPh sb="16" eb="18">
      <t>バショ</t>
    </rPh>
    <rPh sb="26" eb="28">
      <t>キニュウ</t>
    </rPh>
    <phoneticPr fontId="2"/>
  </si>
  <si>
    <t>直近期</t>
    <rPh sb="0" eb="3">
      <t>チョッキンキ</t>
    </rPh>
    <phoneticPr fontId="2"/>
  </si>
  <si>
    <t>２期前</t>
    <rPh sb="1" eb="2">
      <t>キ</t>
    </rPh>
    <rPh sb="2" eb="3">
      <t>マエ</t>
    </rPh>
    <phoneticPr fontId="2"/>
  </si>
  <si>
    <t>３期前</t>
    <rPh sb="1" eb="3">
      <t>キマエ</t>
    </rPh>
    <phoneticPr fontId="2"/>
  </si>
  <si>
    <t>売上</t>
    <rPh sb="0" eb="2">
      <t>ウリアゲ</t>
    </rPh>
    <phoneticPr fontId="2"/>
  </si>
  <si>
    <t>長期借入金</t>
    <rPh sb="0" eb="5">
      <t>チョウキカリイレキン</t>
    </rPh>
    <phoneticPr fontId="2"/>
  </si>
  <si>
    <t>経常利益</t>
    <rPh sb="0" eb="4">
      <t>ケイジョウリエキ</t>
    </rPh>
    <phoneticPr fontId="2"/>
  </si>
  <si>
    <t>（単位：円）</t>
    <rPh sb="1" eb="3">
      <t>タンイ</t>
    </rPh>
    <rPh sb="4" eb="5">
      <t>エン</t>
    </rPh>
    <phoneticPr fontId="2"/>
  </si>
  <si>
    <t>アルバイト
・パート等</t>
    <rPh sb="10" eb="11">
      <t>トウ</t>
    </rPh>
    <phoneticPr fontId="2"/>
  </si>
  <si>
    <t>人</t>
    <rPh sb="0" eb="1">
      <t>ヒト</t>
    </rPh>
    <phoneticPr fontId="2"/>
  </si>
  <si>
    <t>業務内容</t>
    <rPh sb="0" eb="4">
      <t>ギョウムナイヨウ</t>
    </rPh>
    <phoneticPr fontId="2"/>
  </si>
  <si>
    <t>業績要因</t>
  </si>
  <si>
    <t>※経営内容に関する下記項目について具体的に記載してください。</t>
    <phoneticPr fontId="2"/>
  </si>
  <si>
    <t>①売上（過去３期の増減の要因）</t>
    <phoneticPr fontId="2"/>
  </si>
  <si>
    <t>②経常利益（過去３期の増減の要因）</t>
    <phoneticPr fontId="2"/>
  </si>
  <si>
    <t>③長期借入金（過去３期の増減の要因、今後の借入・返済見込みについて）</t>
    <phoneticPr fontId="2"/>
  </si>
  <si>
    <r>
      <t>※従業員数が多い順に</t>
    </r>
    <r>
      <rPr>
        <b/>
        <sz val="9"/>
        <color rgb="FFFF0000"/>
        <rFont val="ＭＳ Ｐゴシック"/>
        <family val="3"/>
        <charset val="128"/>
        <scheme val="minor"/>
      </rPr>
      <t>本社も含めて</t>
    </r>
    <r>
      <rPr>
        <b/>
        <sz val="9"/>
        <color theme="1"/>
        <rFont val="ＭＳ Ｐゴシック"/>
        <family val="3"/>
        <charset val="128"/>
        <scheme val="minor"/>
      </rPr>
      <t>最大３事業所まで記入してください</t>
    </r>
    <rPh sb="1" eb="4">
      <t>ジュウギョウイン</t>
    </rPh>
    <rPh sb="4" eb="5">
      <t>スウ</t>
    </rPh>
    <rPh sb="6" eb="7">
      <t>オオ</t>
    </rPh>
    <rPh sb="8" eb="9">
      <t>ジュン</t>
    </rPh>
    <rPh sb="10" eb="12">
      <t>ホンシャ</t>
    </rPh>
    <rPh sb="13" eb="14">
      <t>フク</t>
    </rPh>
    <rPh sb="16" eb="18">
      <t>サイダイ</t>
    </rPh>
    <rPh sb="19" eb="22">
      <t>ジギョウショ</t>
    </rPh>
    <rPh sb="24" eb="26">
      <t>キニュウ</t>
    </rPh>
    <phoneticPr fontId="2"/>
  </si>
  <si>
    <r>
      <t>役員数</t>
    </r>
    <r>
      <rPr>
        <b/>
        <sz val="8"/>
        <color theme="1"/>
        <rFont val="ＭＳ Ｐゴシック"/>
        <family val="3"/>
        <charset val="128"/>
        <scheme val="minor"/>
      </rPr>
      <t>（監査役を含む）</t>
    </r>
    <rPh sb="0" eb="2">
      <t>ヤクイン</t>
    </rPh>
    <rPh sb="2" eb="3">
      <t>スウ</t>
    </rPh>
    <rPh sb="4" eb="7">
      <t>カンサヤク</t>
    </rPh>
    <rPh sb="8" eb="9">
      <t>フク</t>
    </rPh>
    <phoneticPr fontId="2"/>
  </si>
  <si>
    <r>
      <t>④景況・今後の見通し</t>
    </r>
    <r>
      <rPr>
        <b/>
        <sz val="10"/>
        <color theme="1"/>
        <rFont val="ＭＳ Ｐゴシック"/>
        <family val="3"/>
        <charset val="128"/>
        <scheme val="minor"/>
      </rPr>
      <t>（今期の売上・利益見込みや、今後取り組むことなども含めて詳細に記載してください）</t>
    </r>
    <phoneticPr fontId="2"/>
  </si>
  <si>
    <t>所在地（都県）</t>
    <rPh sb="0" eb="3">
      <t>ショザイチ</t>
    </rPh>
    <rPh sb="4" eb="6">
      <t>トケン</t>
    </rPh>
    <phoneticPr fontId="2"/>
  </si>
  <si>
    <t>所在地（市区町村以下）</t>
    <rPh sb="0" eb="3">
      <t>ショザイチ</t>
    </rPh>
    <rPh sb="4" eb="10">
      <t>シクチョウソンイカ</t>
    </rPh>
    <phoneticPr fontId="2"/>
  </si>
  <si>
    <t>・行が足りない場合は、新たな行を挿入して作成してください</t>
    <rPh sb="1" eb="2">
      <t>ギョウ</t>
    </rPh>
    <rPh sb="3" eb="4">
      <t>タ</t>
    </rPh>
    <rPh sb="7" eb="9">
      <t>バアイ</t>
    </rPh>
    <rPh sb="11" eb="12">
      <t>アラ</t>
    </rPh>
    <rPh sb="14" eb="15">
      <t>ギョウ</t>
    </rPh>
    <rPh sb="16" eb="18">
      <t>ソウニュウ</t>
    </rPh>
    <rPh sb="20" eb="22">
      <t>サクセイ</t>
    </rPh>
    <phoneticPr fontId="2"/>
  </si>
  <si>
    <t>直近の決算推移</t>
    <rPh sb="0" eb="2">
      <t>チョッキン</t>
    </rPh>
    <rPh sb="3" eb="5">
      <t>ケッサン</t>
    </rPh>
    <rPh sb="5" eb="7">
      <t>スイイ</t>
    </rPh>
    <phoneticPr fontId="2"/>
  </si>
  <si>
    <r>
      <t>資本金額</t>
    </r>
    <r>
      <rPr>
        <b/>
        <sz val="10"/>
        <color theme="1"/>
        <rFont val="ＭＳ Ｐゴシック"/>
        <family val="3"/>
        <charset val="128"/>
        <scheme val="minor"/>
      </rPr>
      <t>（単位：円）</t>
    </r>
    <rPh sb="0" eb="4">
      <t>シホンキンガク</t>
    </rPh>
    <rPh sb="5" eb="7">
      <t>タンイ</t>
    </rPh>
    <rPh sb="8" eb="9">
      <t>エン</t>
    </rPh>
    <phoneticPr fontId="2"/>
  </si>
  <si>
    <r>
      <rPr>
        <b/>
        <sz val="11"/>
        <color theme="1"/>
        <rFont val="ＭＳ Ｐゴシック"/>
        <family val="3"/>
        <charset val="128"/>
        <scheme val="minor"/>
      </rPr>
      <t>自社の役員が大企業の役員又は従業員</t>
    </r>
    <r>
      <rPr>
        <sz val="11"/>
        <color theme="1"/>
        <rFont val="ＭＳ Ｐゴシック"/>
        <family val="2"/>
        <charset val="128"/>
        <scheme val="minor"/>
      </rPr>
      <t>を兼ねている場合は企業名欄に企業名及び氏名を記載してください。</t>
    </r>
    <rPh sb="0" eb="2">
      <t>ジシャ</t>
    </rPh>
    <rPh sb="3" eb="5">
      <t>ヤクイン</t>
    </rPh>
    <rPh sb="6" eb="9">
      <t>ダイキギョウ</t>
    </rPh>
    <rPh sb="10" eb="12">
      <t>ヤクイン</t>
    </rPh>
    <rPh sb="12" eb="13">
      <t>マタ</t>
    </rPh>
    <rPh sb="14" eb="17">
      <t>ジュウギョウイン</t>
    </rPh>
    <rPh sb="18" eb="19">
      <t>カ</t>
    </rPh>
    <rPh sb="23" eb="25">
      <t>バアイ</t>
    </rPh>
    <rPh sb="26" eb="29">
      <t>キギョウメイ</t>
    </rPh>
    <rPh sb="29" eb="30">
      <t>ラン</t>
    </rPh>
    <rPh sb="31" eb="33">
      <t>キギョウ</t>
    </rPh>
    <rPh sb="33" eb="34">
      <t>メイ</t>
    </rPh>
    <rPh sb="34" eb="35">
      <t>オヨ</t>
    </rPh>
    <rPh sb="36" eb="38">
      <t>シメイ</t>
    </rPh>
    <rPh sb="39" eb="41">
      <t>キサイ</t>
    </rPh>
    <phoneticPr fontId="2"/>
  </si>
  <si>
    <t>・持ち株比率が高い順に登記簿の発行済株式総数の70％以上となるまで記載してください。</t>
    <rPh sb="7" eb="8">
      <t>タカ</t>
    </rPh>
    <rPh sb="9" eb="10">
      <t>ジュン</t>
    </rPh>
    <phoneticPr fontId="2"/>
  </si>
  <si>
    <t>・中小企業団体等による申請の場合は、理事について記載してください。</t>
    <rPh sb="1" eb="5">
      <t>チュウショウキギョウ</t>
    </rPh>
    <rPh sb="5" eb="7">
      <t>ダンタイ</t>
    </rPh>
    <rPh sb="7" eb="8">
      <t>トウ</t>
    </rPh>
    <rPh sb="11" eb="13">
      <t>シンセイ</t>
    </rPh>
    <rPh sb="14" eb="16">
      <t>バアイ</t>
    </rPh>
    <rPh sb="18" eb="20">
      <t>リジ</t>
    </rPh>
    <rPh sb="24" eb="26">
      <t>キサイ</t>
    </rPh>
    <phoneticPr fontId="2"/>
  </si>
  <si>
    <t>・行が足りない場合は、新たな行を挿入して作成してください。</t>
    <rPh sb="1" eb="2">
      <t>ギョウ</t>
    </rPh>
    <rPh sb="3" eb="4">
      <t>タ</t>
    </rPh>
    <rPh sb="7" eb="9">
      <t>バアイ</t>
    </rPh>
    <rPh sb="11" eb="12">
      <t>アラ</t>
    </rPh>
    <rPh sb="14" eb="15">
      <t>ギョウ</t>
    </rPh>
    <rPh sb="16" eb="18">
      <t>ソウニュウ</t>
    </rPh>
    <rPh sb="20" eb="22">
      <t>サクセイ</t>
    </rPh>
    <phoneticPr fontId="2"/>
  </si>
  <si>
    <t>C_鉱業_採石業_砂利採取業</t>
    <phoneticPr fontId="2"/>
  </si>
  <si>
    <t>D_建設業</t>
    <phoneticPr fontId="2"/>
  </si>
  <si>
    <t>E_製造業</t>
    <phoneticPr fontId="2"/>
  </si>
  <si>
    <t>F_電気_ガス_熱供給_水道業</t>
    <phoneticPr fontId="2"/>
  </si>
  <si>
    <t>G_情報通信業</t>
    <phoneticPr fontId="2"/>
  </si>
  <si>
    <t>H_運輸業_郵便業</t>
    <phoneticPr fontId="2"/>
  </si>
  <si>
    <t>I_卸売業_小売業</t>
    <phoneticPr fontId="2"/>
  </si>
  <si>
    <t>J_金融業_保険業</t>
    <phoneticPr fontId="2"/>
  </si>
  <si>
    <t>K_不動産業_物品賃貸業</t>
    <phoneticPr fontId="2"/>
  </si>
  <si>
    <t>L_学術研究_専門・技術サービス業</t>
    <phoneticPr fontId="2"/>
  </si>
  <si>
    <t>M_宿泊業_飲食サービス業</t>
    <phoneticPr fontId="2"/>
  </si>
  <si>
    <t>N_生活関連サービス業_娯楽業</t>
    <phoneticPr fontId="2"/>
  </si>
  <si>
    <t>O_教育_学習支援業</t>
    <phoneticPr fontId="2"/>
  </si>
  <si>
    <t>P_医療_福祉</t>
    <phoneticPr fontId="2"/>
  </si>
  <si>
    <t>Q_複合サービス事業</t>
    <phoneticPr fontId="2"/>
  </si>
  <si>
    <t>T_分類不能の産業</t>
    <phoneticPr fontId="2"/>
  </si>
  <si>
    <t>R_サービス業_他に分類されないもの</t>
    <phoneticPr fontId="2"/>
  </si>
  <si>
    <t>05_鉱業、採石業、砂利採取業</t>
  </si>
  <si>
    <t>06_総合工事業</t>
  </si>
  <si>
    <t>07_職別工事業（設備工事業を除く）</t>
  </si>
  <si>
    <t>08_設備工事業</t>
  </si>
  <si>
    <t>09_食料品製造業</t>
  </si>
  <si>
    <t>10_飲料・たばこ・飼料製造業</t>
  </si>
  <si>
    <t>11_繊維工業</t>
  </si>
  <si>
    <t>12_木材・木製品製造業（家具を除く）</t>
  </si>
  <si>
    <t>13_家具・装備品製造業</t>
  </si>
  <si>
    <t>14_パルプ・紙・紙加工品製造業</t>
  </si>
  <si>
    <t>15_印刷・同関連業</t>
  </si>
  <si>
    <t>16_化学工業</t>
  </si>
  <si>
    <t>17_石油製品・石炭製品製造業</t>
  </si>
  <si>
    <t>18_プラスチック製品製造業（別掲を除く）</t>
  </si>
  <si>
    <t>19_ゴム製品製造業</t>
  </si>
  <si>
    <t>20_なめし革・同製品・毛皮製造業</t>
  </si>
  <si>
    <t>21_窯業・土石製品製造業</t>
  </si>
  <si>
    <t>22_鉄鋼業</t>
  </si>
  <si>
    <t>23_非鉄金属製造業</t>
  </si>
  <si>
    <t>24_金属製品製造業</t>
  </si>
  <si>
    <t>25_はん用機械器具製造業</t>
  </si>
  <si>
    <t>26_生産用機械器具製造業</t>
  </si>
  <si>
    <t>27_業務用機械器具製造業</t>
  </si>
  <si>
    <t>28_電子部品・デバイス・電子回路製造業</t>
  </si>
  <si>
    <t>29_電気機械器具製造業</t>
  </si>
  <si>
    <t>30_情報通信機械器具製造業</t>
  </si>
  <si>
    <t>31_輸送用機械器具製造業</t>
  </si>
  <si>
    <t>32_その他の製造業</t>
  </si>
  <si>
    <t>33_電気業</t>
  </si>
  <si>
    <t>34_ガス業</t>
  </si>
  <si>
    <t>35_熱供給業</t>
  </si>
  <si>
    <t>36_水道業</t>
  </si>
  <si>
    <t>37_通信業</t>
  </si>
  <si>
    <t>38_放送業</t>
  </si>
  <si>
    <t>390_情報サービス業のうち管理、補助的経済活動を行う事業所</t>
  </si>
  <si>
    <t>391_ソフトウェア業</t>
  </si>
  <si>
    <t>3921_情報処理サービス業</t>
  </si>
  <si>
    <t>3922_情報提供サービス業</t>
  </si>
  <si>
    <t>3923_市場調査・世論調査・社会調査業</t>
  </si>
  <si>
    <t>3929_その他の情報処理・提供サービス業</t>
  </si>
  <si>
    <t>40_インターネット附随サービス業</t>
  </si>
  <si>
    <t>410_管理、補助的経済活動を行う事業所（41映像・音声・文字情報制作業）</t>
  </si>
  <si>
    <t>411_映像情報制作・配給業</t>
  </si>
  <si>
    <t>412_音声情報制作業</t>
  </si>
  <si>
    <t>413_新聞業</t>
  </si>
  <si>
    <t>414_出版業</t>
  </si>
  <si>
    <t>415_広告制作業</t>
  </si>
  <si>
    <t>416_映像・音声・文字情報制作に附帯するサービス業</t>
  </si>
  <si>
    <t>42_鉄道業</t>
  </si>
  <si>
    <t>43_道路旅客運送業</t>
  </si>
  <si>
    <t>44_道路貨物運送業</t>
  </si>
  <si>
    <t>45_水運業</t>
  </si>
  <si>
    <t>46_航空運輸業</t>
  </si>
  <si>
    <t>47_倉庫業</t>
  </si>
  <si>
    <t>48_運輸に附帯するサービス業</t>
  </si>
  <si>
    <t>49_郵便業（信書便事業を含む）</t>
  </si>
  <si>
    <t>50_各種商品卸売業</t>
  </si>
  <si>
    <t>51_繊維・衣服等卸売業</t>
  </si>
  <si>
    <t>52_飲食料品卸売業</t>
  </si>
  <si>
    <t>53_建築材料、鉱物・金属材料等卸売業</t>
  </si>
  <si>
    <t>54_機械器具卸売業</t>
  </si>
  <si>
    <t>55_その他の卸売業</t>
  </si>
  <si>
    <t>56_各種商品小売業</t>
  </si>
  <si>
    <t>57_織物・衣服・身の回り品小売業</t>
  </si>
  <si>
    <t>58_飲食料品小売業</t>
  </si>
  <si>
    <t>59_機械器具小売業</t>
  </si>
  <si>
    <t>60_その他の小売業</t>
  </si>
  <si>
    <t>61_無店舗小売業</t>
  </si>
  <si>
    <t>67_保険媒介代理業</t>
  </si>
  <si>
    <t>68_不動産取引業</t>
  </si>
  <si>
    <t>690_管理・補助的経済活動を行う事業所（69不動産賃貸業・管理業）</t>
  </si>
  <si>
    <t>691_不動産賃貸業（貸家業，貸間業を除く）</t>
  </si>
  <si>
    <t>692_貸家業、貸間業</t>
  </si>
  <si>
    <t>693_駐車場業</t>
  </si>
  <si>
    <t>694_不動産管理業</t>
  </si>
  <si>
    <t>70_物品賃貸業</t>
  </si>
  <si>
    <t>710_学術・開発研究機関のうち管理、補助的経済活動を行う事業所</t>
  </si>
  <si>
    <t>711_自然科学研究所</t>
  </si>
  <si>
    <t>712_人文・社会科学研究所</t>
  </si>
  <si>
    <t>72_専門サービス業（他に分類されないもの）</t>
  </si>
  <si>
    <t>73_広告業</t>
  </si>
  <si>
    <t>74_技術サービス業（他に分類されないもの）</t>
  </si>
  <si>
    <t>75_宿泊業</t>
  </si>
  <si>
    <t>76_飲食店</t>
  </si>
  <si>
    <t>77_持ち帰り・配達飲食サービス業</t>
  </si>
  <si>
    <t>78_洗濯・理容・美容・浴場業</t>
  </si>
  <si>
    <t>79_その他の生活関連サービス業（791旅行業を除く）</t>
  </si>
  <si>
    <t>791_旅行業</t>
  </si>
  <si>
    <t>80_娯楽業</t>
  </si>
  <si>
    <t>810_学校教育のうち管理、補助的経済活動を行う事業所</t>
  </si>
  <si>
    <t>82_その他の教育、学習支援業</t>
  </si>
  <si>
    <t>830_医療業のうち管理、補助的経済活動を行う事業所</t>
  </si>
  <si>
    <t>831_病院</t>
  </si>
  <si>
    <t>832_一般診療所</t>
  </si>
  <si>
    <t>833_歯科診療所</t>
  </si>
  <si>
    <t>834_助産・看護業</t>
  </si>
  <si>
    <t>835_療術業</t>
  </si>
  <si>
    <t>836_医療に附帯するサービス業</t>
  </si>
  <si>
    <t>84_保健衛生（840を除く全て）</t>
  </si>
  <si>
    <t>840_保健衛生のうち管理、補助的経済活動を行う事業所</t>
  </si>
  <si>
    <t>850_社会保険・社会福祉・介護事業のうち管理、補助的経済活動を行う事業所</t>
  </si>
  <si>
    <t>853_児童福祉事業</t>
  </si>
  <si>
    <t>854_老人福祉・介護事業</t>
  </si>
  <si>
    <t>855_障害者福祉事業</t>
  </si>
  <si>
    <t>859_その他の社会保険・社会福祉・介護事業</t>
  </si>
  <si>
    <t>86_郵便局</t>
  </si>
  <si>
    <t>87_協同組合（他に分類されないもの）</t>
  </si>
  <si>
    <t>88_廃棄物処理業</t>
  </si>
  <si>
    <t>89_自動車整備業</t>
  </si>
  <si>
    <t>90_機械等修理業（別掲を除く）</t>
  </si>
  <si>
    <t>91_職業紹介・労働者派遣業</t>
  </si>
  <si>
    <t>92_その他の事業サービス業</t>
  </si>
  <si>
    <t>95_その他のサービス業</t>
  </si>
  <si>
    <t>99_分類不能の産業</t>
  </si>
  <si>
    <t>参加者１</t>
    <rPh sb="0" eb="3">
      <t>サンカシャ</t>
    </rPh>
    <phoneticPr fontId="2"/>
  </si>
  <si>
    <t>フリガナ</t>
    <phoneticPr fontId="2"/>
  </si>
  <si>
    <t>組織形態</t>
    <rPh sb="0" eb="4">
      <t>ソシキケイタイ</t>
    </rPh>
    <phoneticPr fontId="2"/>
  </si>
  <si>
    <t>TEL</t>
    <phoneticPr fontId="2"/>
  </si>
  <si>
    <t>URL</t>
    <phoneticPr fontId="2"/>
  </si>
  <si>
    <t>本店
所在地</t>
    <rPh sb="0" eb="2">
      <t>ホンテン</t>
    </rPh>
    <rPh sb="3" eb="6">
      <t>ショザイチ</t>
    </rPh>
    <phoneticPr fontId="2"/>
  </si>
  <si>
    <t>都内登記
所在地</t>
    <rPh sb="0" eb="2">
      <t>トナイ</t>
    </rPh>
    <rPh sb="2" eb="4">
      <t>トウキ</t>
    </rPh>
    <rPh sb="5" eb="8">
      <t>ショザイチ</t>
    </rPh>
    <phoneticPr fontId="2"/>
  </si>
  <si>
    <t>連絡担当者</t>
    <rPh sb="0" eb="5">
      <t>レンラクタントウシャ</t>
    </rPh>
    <phoneticPr fontId="2"/>
  </si>
  <si>
    <t>部署・役職</t>
    <rPh sb="0" eb="2">
      <t>ブショ</t>
    </rPh>
    <rPh sb="3" eb="5">
      <t>ヤクショク</t>
    </rPh>
    <phoneticPr fontId="2"/>
  </si>
  <si>
    <t>E-mail</t>
    <phoneticPr fontId="2"/>
  </si>
  <si>
    <t>円</t>
    <rPh sb="0" eb="1">
      <t>エン</t>
    </rPh>
    <phoneticPr fontId="2"/>
  </si>
  <si>
    <t>分類</t>
    <rPh sb="0" eb="2">
      <t>ブンルイ</t>
    </rPh>
    <phoneticPr fontId="2"/>
  </si>
  <si>
    <t>事業概要</t>
    <rPh sb="0" eb="4">
      <t>ジギョウガイヨウ</t>
    </rPh>
    <phoneticPr fontId="2"/>
  </si>
  <si>
    <t>本助成事業の運用・管理を行う代表者との関係</t>
    <rPh sb="0" eb="1">
      <t>ホン</t>
    </rPh>
    <rPh sb="1" eb="5">
      <t>ジョセイジギョウ</t>
    </rPh>
    <rPh sb="6" eb="8">
      <t>ウンヨウ</t>
    </rPh>
    <rPh sb="9" eb="11">
      <t>カンリ</t>
    </rPh>
    <rPh sb="12" eb="13">
      <t>オコナ</t>
    </rPh>
    <rPh sb="14" eb="17">
      <t>ダイヒョウシャ</t>
    </rPh>
    <rPh sb="19" eb="21">
      <t>カンケイ</t>
    </rPh>
    <phoneticPr fontId="2"/>
  </si>
  <si>
    <t>参加者２</t>
    <rPh sb="0" eb="3">
      <t>サンカシャ</t>
    </rPh>
    <phoneticPr fontId="2"/>
  </si>
  <si>
    <t>参加者３</t>
    <rPh sb="0" eb="3">
      <t>サンカシャ</t>
    </rPh>
    <phoneticPr fontId="2"/>
  </si>
  <si>
    <t>図等により関係を示してください。この様式で記載できない場合は別紙で添付してください。</t>
    <rPh sb="0" eb="1">
      <t>ズ</t>
    </rPh>
    <rPh sb="1" eb="2">
      <t>トウ</t>
    </rPh>
    <rPh sb="5" eb="7">
      <t>カンケイ</t>
    </rPh>
    <rPh sb="8" eb="9">
      <t>シメ</t>
    </rPh>
    <rPh sb="18" eb="20">
      <t>ヨウシキ</t>
    </rPh>
    <rPh sb="21" eb="23">
      <t>キサイ</t>
    </rPh>
    <rPh sb="27" eb="29">
      <t>バアイ</t>
    </rPh>
    <rPh sb="30" eb="32">
      <t>ベッシ</t>
    </rPh>
    <rPh sb="33" eb="35">
      <t>テンプ</t>
    </rPh>
    <phoneticPr fontId="2"/>
  </si>
  <si>
    <t>（1）ＢＣＰの概要</t>
    <rPh sb="7" eb="9">
      <t>ガイヨウ</t>
    </rPh>
    <phoneticPr fontId="2"/>
  </si>
  <si>
    <t>（2）助成事業の目的・内容・効果</t>
    <rPh sb="3" eb="5">
      <t>ジョセイ</t>
    </rPh>
    <rPh sb="5" eb="7">
      <t>ジギョウ</t>
    </rPh>
    <rPh sb="8" eb="10">
      <t>モクテキ</t>
    </rPh>
    <rPh sb="11" eb="13">
      <t>ナイヨウ</t>
    </rPh>
    <rPh sb="14" eb="16">
      <t>コウカ</t>
    </rPh>
    <phoneticPr fontId="2"/>
  </si>
  <si>
    <t>「（1）BCPの概要」を踏まえ、助成事業の目的、内容および効果について記載してください。</t>
    <rPh sb="8" eb="10">
      <t>ガイヨウ</t>
    </rPh>
    <rPh sb="12" eb="13">
      <t>フ</t>
    </rPh>
    <rPh sb="16" eb="18">
      <t>ジョセイ</t>
    </rPh>
    <rPh sb="18" eb="20">
      <t>ジギョウ</t>
    </rPh>
    <rPh sb="21" eb="23">
      <t>モクテキ</t>
    </rPh>
    <rPh sb="24" eb="26">
      <t>ナイヨウ</t>
    </rPh>
    <rPh sb="29" eb="31">
      <t>コウカ</t>
    </rPh>
    <rPh sb="35" eb="37">
      <t>キサイ</t>
    </rPh>
    <phoneticPr fontId="2"/>
  </si>
  <si>
    <t>また、契約から支払いまでのスケジュールについても記載してください。</t>
    <rPh sb="3" eb="5">
      <t>ケイヤク</t>
    </rPh>
    <rPh sb="7" eb="9">
      <t>シハラ</t>
    </rPh>
    <rPh sb="24" eb="26">
      <t>キサイ</t>
    </rPh>
    <phoneticPr fontId="2"/>
  </si>
  <si>
    <t>【目的】</t>
    <rPh sb="1" eb="3">
      <t>モクテキ</t>
    </rPh>
    <phoneticPr fontId="2"/>
  </si>
  <si>
    <t>【内容】</t>
    <rPh sb="1" eb="3">
      <t>ナイヨウ</t>
    </rPh>
    <phoneticPr fontId="2"/>
  </si>
  <si>
    <t>【効果】</t>
    <rPh sb="1" eb="3">
      <t>コウカ</t>
    </rPh>
    <phoneticPr fontId="2"/>
  </si>
  <si>
    <t>〇スケジュール</t>
    <phoneticPr fontId="2"/>
  </si>
  <si>
    <t>実施時期</t>
    <rPh sb="0" eb="4">
      <t>ジッシジキ</t>
    </rPh>
    <phoneticPr fontId="2"/>
  </si>
  <si>
    <t>実施内容</t>
    <rPh sb="0" eb="4">
      <t>ジッシナイヨウ</t>
    </rPh>
    <phoneticPr fontId="2"/>
  </si>
  <si>
    <t>（3）申請設備・物品の妥当性、および基幹システムのクラウド化の導入理由</t>
    <rPh sb="3" eb="5">
      <t>シンセイ</t>
    </rPh>
    <rPh sb="5" eb="7">
      <t>セツビ</t>
    </rPh>
    <rPh sb="8" eb="10">
      <t>ブッピン</t>
    </rPh>
    <rPh sb="11" eb="13">
      <t>ダトウ</t>
    </rPh>
    <rPh sb="13" eb="14">
      <t>セイ</t>
    </rPh>
    <rPh sb="18" eb="20">
      <t>キカン</t>
    </rPh>
    <rPh sb="29" eb="30">
      <t>カ</t>
    </rPh>
    <rPh sb="31" eb="33">
      <t>ドウニュウ</t>
    </rPh>
    <rPh sb="33" eb="35">
      <t>リユウ</t>
    </rPh>
    <phoneticPr fontId="2"/>
  </si>
  <si>
    <t>本事業で申請する設備・物品についてその妥当性を記入してください。</t>
    <rPh sb="0" eb="1">
      <t>ホン</t>
    </rPh>
    <rPh sb="1" eb="3">
      <t>ジギョウ</t>
    </rPh>
    <rPh sb="4" eb="6">
      <t>シンセイ</t>
    </rPh>
    <rPh sb="8" eb="10">
      <t>セツビ</t>
    </rPh>
    <rPh sb="11" eb="13">
      <t>ブッピン</t>
    </rPh>
    <rPh sb="19" eb="22">
      <t>ダトウセイ</t>
    </rPh>
    <rPh sb="23" eb="25">
      <t>キニュウ</t>
    </rPh>
    <phoneticPr fontId="2"/>
  </si>
  <si>
    <t>また、これらの設備・物品の必要性がBCPのどこに記載されているか、ページ数を記載してください。</t>
    <rPh sb="7" eb="9">
      <t>セツビ</t>
    </rPh>
    <rPh sb="10" eb="12">
      <t>ブッピン</t>
    </rPh>
    <rPh sb="13" eb="16">
      <t>ヒツヨウセイ</t>
    </rPh>
    <rPh sb="24" eb="26">
      <t>キサイ</t>
    </rPh>
    <rPh sb="36" eb="37">
      <t>スウ</t>
    </rPh>
    <rPh sb="38" eb="40">
      <t>キサイ</t>
    </rPh>
    <phoneticPr fontId="2"/>
  </si>
  <si>
    <t>設備・物品名</t>
    <rPh sb="0" eb="2">
      <t>セツビ</t>
    </rPh>
    <rPh sb="3" eb="5">
      <t>ブッピン</t>
    </rPh>
    <rPh sb="5" eb="6">
      <t>メイ</t>
    </rPh>
    <phoneticPr fontId="2"/>
  </si>
  <si>
    <t>BCP記載ページ・記載項目</t>
    <rPh sb="3" eb="5">
      <t>キサイ</t>
    </rPh>
    <rPh sb="9" eb="11">
      <t>キサイ</t>
    </rPh>
    <rPh sb="11" eb="13">
      <t>コウモク</t>
    </rPh>
    <phoneticPr fontId="2"/>
  </si>
  <si>
    <t>妥当性（導入理由）についての説明</t>
    <rPh sb="0" eb="3">
      <t>ダトウセイ</t>
    </rPh>
    <rPh sb="4" eb="8">
      <t>ドウニュウリユウ</t>
    </rPh>
    <rPh sb="14" eb="16">
      <t>セツメイ</t>
    </rPh>
    <phoneticPr fontId="2"/>
  </si>
  <si>
    <t>※消費税の軽減税率（８％）が適用される物品については「軽減税率」の項目に「〇」を入れてください。</t>
    <phoneticPr fontId="2"/>
  </si>
  <si>
    <t>番号</t>
    <rPh sb="0" eb="2">
      <t>バンゴウ</t>
    </rPh>
    <phoneticPr fontId="2"/>
  </si>
  <si>
    <t>製品名
（形式）</t>
    <rPh sb="0" eb="3">
      <t>セイヒンメイ</t>
    </rPh>
    <rPh sb="5" eb="7">
      <t>ケイシキ</t>
    </rPh>
    <phoneticPr fontId="2"/>
  </si>
  <si>
    <t>製造メーカー
（購入先）</t>
    <rPh sb="0" eb="2">
      <t>セイゾウ</t>
    </rPh>
    <rPh sb="8" eb="10">
      <t>コウニュウ</t>
    </rPh>
    <rPh sb="10" eb="11">
      <t>サキ</t>
    </rPh>
    <phoneticPr fontId="2"/>
  </si>
  <si>
    <t>単価
（税抜）</t>
    <rPh sb="0" eb="2">
      <t>タンカ</t>
    </rPh>
    <rPh sb="4" eb="6">
      <t>ゼイヌキ</t>
    </rPh>
    <phoneticPr fontId="2"/>
  </si>
  <si>
    <t>購入数</t>
    <rPh sb="0" eb="2">
      <t>コウニュウ</t>
    </rPh>
    <rPh sb="2" eb="3">
      <t>スウ</t>
    </rPh>
    <phoneticPr fontId="2"/>
  </si>
  <si>
    <t>助成対象経費</t>
    <rPh sb="0" eb="2">
      <t>ジョセイ</t>
    </rPh>
    <rPh sb="2" eb="4">
      <t>タイショウ</t>
    </rPh>
    <rPh sb="4" eb="6">
      <t>ケイヒ</t>
    </rPh>
    <phoneticPr fontId="2"/>
  </si>
  <si>
    <t>軽減
税率</t>
    <rPh sb="0" eb="2">
      <t>ケイゲン</t>
    </rPh>
    <rPh sb="3" eb="5">
      <t>ゼイリツ</t>
    </rPh>
    <phoneticPr fontId="2"/>
  </si>
  <si>
    <t>助成対象の
設置（実施）
場所No.</t>
    <rPh sb="0" eb="2">
      <t>ジョセイ</t>
    </rPh>
    <rPh sb="2" eb="4">
      <t>タイショウ</t>
    </rPh>
    <rPh sb="6" eb="8">
      <t>セッチ</t>
    </rPh>
    <rPh sb="9" eb="11">
      <t>ジッシ</t>
    </rPh>
    <rPh sb="13" eb="15">
      <t>バショ</t>
    </rPh>
    <phoneticPr fontId="2"/>
  </si>
  <si>
    <t>費</t>
    <rPh sb="0" eb="1">
      <t>ヒ</t>
    </rPh>
    <phoneticPr fontId="2"/>
  </si>
  <si>
    <t>〇</t>
    <phoneticPr fontId="2"/>
  </si>
  <si>
    <t>（単位：円）</t>
  </si>
  <si>
    <t>内容</t>
    <rPh sb="0" eb="2">
      <t>ナイヨウ</t>
    </rPh>
    <phoneticPr fontId="2"/>
  </si>
  <si>
    <t>設置業者</t>
    <rPh sb="0" eb="2">
      <t>セッチ</t>
    </rPh>
    <rPh sb="2" eb="4">
      <t>ギョウシャ</t>
    </rPh>
    <phoneticPr fontId="2"/>
  </si>
  <si>
    <t>数</t>
    <rPh sb="0" eb="1">
      <t>スウ</t>
    </rPh>
    <phoneticPr fontId="2"/>
  </si>
  <si>
    <t>物品・設備購入費の費用番号
（例）費－○</t>
    <rPh sb="0" eb="2">
      <t>ブッピン</t>
    </rPh>
    <rPh sb="3" eb="5">
      <t>セツビ</t>
    </rPh>
    <rPh sb="5" eb="8">
      <t>コウニュウヒ</t>
    </rPh>
    <rPh sb="9" eb="13">
      <t>ヒヨウバンゴウ</t>
    </rPh>
    <rPh sb="15" eb="16">
      <t>レイ</t>
    </rPh>
    <rPh sb="17" eb="18">
      <t>ヒ</t>
    </rPh>
    <phoneticPr fontId="2"/>
  </si>
  <si>
    <t>工</t>
    <rPh sb="0" eb="1">
      <t>コウ</t>
    </rPh>
    <phoneticPr fontId="2"/>
  </si>
  <si>
    <t>製品名</t>
    <rPh sb="0" eb="3">
      <t>セイヒンメイ</t>
    </rPh>
    <phoneticPr fontId="2"/>
  </si>
  <si>
    <t>使用用途</t>
    <rPh sb="0" eb="2">
      <t>シヨウ</t>
    </rPh>
    <rPh sb="2" eb="4">
      <t>ヨウト</t>
    </rPh>
    <phoneticPr fontId="2"/>
  </si>
  <si>
    <t>ク</t>
    <phoneticPr fontId="2"/>
  </si>
  <si>
    <t>（1）経費区分別内訳</t>
  </si>
  <si>
    <t>経費区分</t>
    <rPh sb="0" eb="2">
      <t>ケイヒ</t>
    </rPh>
    <rPh sb="2" eb="4">
      <t>クブン</t>
    </rPh>
    <phoneticPr fontId="2"/>
  </si>
  <si>
    <t>税込金額</t>
    <rPh sb="0" eb="2">
      <t>ゼイコミ</t>
    </rPh>
    <rPh sb="2" eb="4">
      <t>キンガク</t>
    </rPh>
    <phoneticPr fontId="2"/>
  </si>
  <si>
    <t>税抜金額</t>
    <rPh sb="0" eb="2">
      <t>ゼイヌキ</t>
    </rPh>
    <rPh sb="2" eb="4">
      <t>キンガク</t>
    </rPh>
    <phoneticPr fontId="2"/>
  </si>
  <si>
    <t>助成金交付申請額
（合計額は千円未満端数切捨）</t>
    <rPh sb="0" eb="3">
      <t>ジョセイキン</t>
    </rPh>
    <rPh sb="3" eb="5">
      <t>コウフ</t>
    </rPh>
    <rPh sb="5" eb="7">
      <t>シンセイ</t>
    </rPh>
    <rPh sb="7" eb="8">
      <t>ガク</t>
    </rPh>
    <rPh sb="10" eb="13">
      <t>ゴウケイガク</t>
    </rPh>
    <rPh sb="14" eb="15">
      <t>セン</t>
    </rPh>
    <rPh sb="15" eb="16">
      <t>エン</t>
    </rPh>
    <rPh sb="16" eb="18">
      <t>ミマン</t>
    </rPh>
    <rPh sb="18" eb="20">
      <t>ハスウ</t>
    </rPh>
    <rPh sb="20" eb="22">
      <t>キリス</t>
    </rPh>
    <phoneticPr fontId="2"/>
  </si>
  <si>
    <t>(1)</t>
    <phoneticPr fontId="2"/>
  </si>
  <si>
    <t>物品・設備購入費</t>
    <rPh sb="0" eb="2">
      <t>ブッピン</t>
    </rPh>
    <rPh sb="3" eb="5">
      <t>セツビ</t>
    </rPh>
    <rPh sb="5" eb="8">
      <t>コウニュウヒ</t>
    </rPh>
    <phoneticPr fontId="2"/>
  </si>
  <si>
    <t>(2)</t>
    <phoneticPr fontId="2"/>
  </si>
  <si>
    <t>工事費等</t>
    <rPh sb="0" eb="3">
      <t>コウジヒ</t>
    </rPh>
    <rPh sb="3" eb="4">
      <t>ナド</t>
    </rPh>
    <phoneticPr fontId="2"/>
  </si>
  <si>
    <t>(3)</t>
    <phoneticPr fontId="2"/>
  </si>
  <si>
    <t>クラウドサービス
利用料等</t>
    <rPh sb="9" eb="12">
      <t>リヨウリョウ</t>
    </rPh>
    <rPh sb="12" eb="13">
      <t>ナド</t>
    </rPh>
    <phoneticPr fontId="2"/>
  </si>
  <si>
    <t>助成対象経費　合計</t>
    <rPh sb="0" eb="2">
      <t>ジョセイ</t>
    </rPh>
    <rPh sb="2" eb="4">
      <t>タイショウ</t>
    </rPh>
    <rPh sb="4" eb="6">
      <t>ケイヒ</t>
    </rPh>
    <rPh sb="7" eb="9">
      <t>ゴウケイ</t>
    </rPh>
    <phoneticPr fontId="2"/>
  </si>
  <si>
    <t>助成対象外経費　合計</t>
    <rPh sb="0" eb="2">
      <t>ジョセイ</t>
    </rPh>
    <rPh sb="2" eb="4">
      <t>タイショウ</t>
    </rPh>
    <rPh sb="4" eb="5">
      <t>ガイ</t>
    </rPh>
    <rPh sb="5" eb="7">
      <t>ケイヒ</t>
    </rPh>
    <rPh sb="8" eb="10">
      <t>ゴウケイ</t>
    </rPh>
    <phoneticPr fontId="2"/>
  </si>
  <si>
    <t>総事業費</t>
    <rPh sb="0" eb="4">
      <t>ソウジギョウヒ</t>
    </rPh>
    <phoneticPr fontId="2"/>
  </si>
  <si>
    <t>※</t>
    <phoneticPr fontId="2"/>
  </si>
  <si>
    <t>助成金の上限額は1,500万円、その内数でクラウド化 450万円です。</t>
    <rPh sb="0" eb="2">
      <t>ジョセイ</t>
    </rPh>
    <rPh sb="2" eb="3">
      <t>キン</t>
    </rPh>
    <rPh sb="4" eb="7">
      <t>ジョウゲンガク</t>
    </rPh>
    <rPh sb="13" eb="15">
      <t>マンエン</t>
    </rPh>
    <rPh sb="18" eb="19">
      <t>ウチ</t>
    </rPh>
    <rPh sb="19" eb="20">
      <t>スウ</t>
    </rPh>
    <rPh sb="25" eb="26">
      <t>カ</t>
    </rPh>
    <rPh sb="30" eb="32">
      <t>マンエン</t>
    </rPh>
    <phoneticPr fontId="2"/>
  </si>
  <si>
    <t>(2)資金調達内訳</t>
    <rPh sb="3" eb="5">
      <t>シキン</t>
    </rPh>
    <rPh sb="5" eb="7">
      <t>チョウタツ</t>
    </rPh>
    <rPh sb="7" eb="9">
      <t>ウチワケ</t>
    </rPh>
    <phoneticPr fontId="2"/>
  </si>
  <si>
    <t>資金調達金額</t>
    <rPh sb="0" eb="2">
      <t>シキン</t>
    </rPh>
    <rPh sb="2" eb="4">
      <t>チョウタツ</t>
    </rPh>
    <rPh sb="4" eb="6">
      <t>キンガク</t>
    </rPh>
    <phoneticPr fontId="2"/>
  </si>
  <si>
    <t>調達先
（名称等）</t>
    <rPh sb="0" eb="3">
      <t>チョウタツサキ</t>
    </rPh>
    <rPh sb="5" eb="7">
      <t>メイショウ</t>
    </rPh>
    <rPh sb="7" eb="8">
      <t>トウ</t>
    </rPh>
    <phoneticPr fontId="2"/>
  </si>
  <si>
    <t>備考
（進捗状況など）</t>
    <rPh sb="0" eb="2">
      <t>ビコウ</t>
    </rPh>
    <rPh sb="4" eb="6">
      <t>シンチョク</t>
    </rPh>
    <rPh sb="6" eb="8">
      <t>ジョウキョウ</t>
    </rPh>
    <phoneticPr fontId="2"/>
  </si>
  <si>
    <t>自己資金</t>
    <rPh sb="0" eb="1">
      <t>ジコ</t>
    </rPh>
    <rPh sb="1" eb="3">
      <t>シキン</t>
    </rPh>
    <phoneticPr fontId="2"/>
  </si>
  <si>
    <t>←自己資金、銀行借入金、役員借入金、その他のうち、当てはまる箇所に値を入力してください。</t>
    <rPh sb="1" eb="5">
      <t>ジコシキン</t>
    </rPh>
    <rPh sb="6" eb="11">
      <t>ギンコウカリイレキン</t>
    </rPh>
    <rPh sb="12" eb="14">
      <t>ヤクイン</t>
    </rPh>
    <rPh sb="14" eb="17">
      <t>カリイレキン</t>
    </rPh>
    <rPh sb="20" eb="21">
      <t>ホカ</t>
    </rPh>
    <rPh sb="25" eb="26">
      <t>ア</t>
    </rPh>
    <rPh sb="30" eb="32">
      <t>カショ</t>
    </rPh>
    <rPh sb="33" eb="34">
      <t>アタイ</t>
    </rPh>
    <rPh sb="35" eb="37">
      <t>ニュウリョク</t>
    </rPh>
    <phoneticPr fontId="2"/>
  </si>
  <si>
    <t>銀行借入金</t>
    <rPh sb="0" eb="1">
      <t>ギンコウ</t>
    </rPh>
    <rPh sb="2" eb="3">
      <t>キン</t>
    </rPh>
    <phoneticPr fontId="2"/>
  </si>
  <si>
    <t>役員借入金</t>
    <rPh sb="0" eb="1">
      <t>ヤクイン</t>
    </rPh>
    <rPh sb="1" eb="3">
      <t>カリイレ</t>
    </rPh>
    <rPh sb="3" eb="4">
      <t>キン</t>
    </rPh>
    <phoneticPr fontId="2"/>
  </si>
  <si>
    <t>その他</t>
    <rPh sb="1" eb="2">
      <t>タ</t>
    </rPh>
    <phoneticPr fontId="2"/>
  </si>
  <si>
    <t>（</t>
    <phoneticPr fontId="2"/>
  </si>
  <si>
    <t>）</t>
    <phoneticPr fontId="2"/>
  </si>
  <si>
    <t>←総事業費と同額になっていることを確認してください。（助成金分を差し引かないで下さい）</t>
    <rPh sb="1" eb="5">
      <t>ソウジギョウヒ</t>
    </rPh>
    <rPh sb="6" eb="8">
      <t>ドウガク</t>
    </rPh>
    <rPh sb="17" eb="19">
      <t>カクニン</t>
    </rPh>
    <rPh sb="27" eb="30">
      <t>ジョセイキン</t>
    </rPh>
    <rPh sb="30" eb="31">
      <t>ブン</t>
    </rPh>
    <rPh sb="32" eb="33">
      <t>サ</t>
    </rPh>
    <rPh sb="34" eb="35">
      <t>ヒ</t>
    </rPh>
    <rPh sb="39" eb="40">
      <t>クダ</t>
    </rPh>
    <phoneticPr fontId="2"/>
  </si>
  <si>
    <t>注１</t>
    <phoneticPr fontId="2"/>
  </si>
  <si>
    <t>　「助成対象経費」には、「助成事業に要する経費」から、消費税、振込手数料、交通費、通信費、収入印紙代等の間接経費を除いたものを記入してください。</t>
    <rPh sb="41" eb="44">
      <t>ツウシンヒ</t>
    </rPh>
    <phoneticPr fontId="2"/>
  </si>
  <si>
    <t>注２</t>
    <phoneticPr fontId="2"/>
  </si>
  <si>
    <t>　「助成金交付申請額」とは、「助成対象経費」のうち、助成金の交付を希望する額で「助成対象経費」に助成率を乗じた金額（千円未満切捨）で、かつ助成限度額以内となります。</t>
    <phoneticPr fontId="2"/>
  </si>
  <si>
    <t>注3</t>
    <phoneticPr fontId="2"/>
  </si>
  <si>
    <t>　（1）経費区分別内訳の総事業費（助成事業に要する経費）の総額と（2）の資金調達内訳の資金調達金額の総額が一致するように記入してください。</t>
    <phoneticPr fontId="2"/>
  </si>
  <si>
    <t>資金調達内訳は、助成金が交付されるまでの間の資金繰り状況を記入してください。</t>
    <rPh sb="4" eb="6">
      <t>ウチワケ</t>
    </rPh>
    <rPh sb="8" eb="11">
      <t>ジョセイキン</t>
    </rPh>
    <rPh sb="12" eb="14">
      <t>コウフ</t>
    </rPh>
    <rPh sb="20" eb="21">
      <t>アイダ</t>
    </rPh>
    <rPh sb="22" eb="25">
      <t>シキング</t>
    </rPh>
    <rPh sb="26" eb="28">
      <t>ジョウキョウ</t>
    </rPh>
    <rPh sb="29" eb="31">
      <t>キニュウ</t>
    </rPh>
    <phoneticPr fontId="2"/>
  </si>
  <si>
    <t>1 代表者の概要</t>
    <rPh sb="2" eb="5">
      <t>ダイヒョウシャ</t>
    </rPh>
    <rPh sb="6" eb="8">
      <t>ガイヨウ</t>
    </rPh>
    <phoneticPr fontId="2"/>
  </si>
  <si>
    <t>4 株主名簿（又は中小企業団体等の理事名簿）【申請日現在】</t>
    <rPh sb="2" eb="4">
      <t>カブヌシ</t>
    </rPh>
    <rPh sb="4" eb="6">
      <t>メイボ</t>
    </rPh>
    <rPh sb="7" eb="8">
      <t>マタ</t>
    </rPh>
    <rPh sb="9" eb="13">
      <t>チュウショウキギョウ</t>
    </rPh>
    <rPh sb="13" eb="15">
      <t>ダンタイ</t>
    </rPh>
    <rPh sb="15" eb="16">
      <t>トウ</t>
    </rPh>
    <rPh sb="17" eb="21">
      <t>リジメイボ</t>
    </rPh>
    <rPh sb="23" eb="26">
      <t>シンセイビ</t>
    </rPh>
    <rPh sb="26" eb="28">
      <t>ゲンザイ</t>
    </rPh>
    <phoneticPr fontId="2"/>
  </si>
  <si>
    <t>5 助成対象場所</t>
    <phoneticPr fontId="2"/>
  </si>
  <si>
    <t>6 助成事業内容</t>
    <rPh sb="2" eb="4">
      <t>ジョセイ</t>
    </rPh>
    <rPh sb="4" eb="6">
      <t>ジギョウ</t>
    </rPh>
    <rPh sb="6" eb="8">
      <t>ナイヨウ</t>
    </rPh>
    <phoneticPr fontId="2"/>
  </si>
  <si>
    <t>8 資金計画</t>
    <rPh sb="2" eb="4">
      <t>シキン</t>
    </rPh>
    <rPh sb="4" eb="6">
      <t>ケイカク</t>
    </rPh>
    <phoneticPr fontId="2"/>
  </si>
  <si>
    <r>
      <t>※直近期の数字は</t>
    </r>
    <r>
      <rPr>
        <b/>
        <sz val="9"/>
        <color rgb="FFFF0000"/>
        <rFont val="ＭＳ Ｐゴシック"/>
        <family val="3"/>
        <charset val="128"/>
        <scheme val="minor"/>
      </rPr>
      <t>提出する最新の決算書と同じ数字</t>
    </r>
    <r>
      <rPr>
        <b/>
        <sz val="9"/>
        <color theme="1"/>
        <rFont val="ＭＳ Ｐゴシック"/>
        <family val="3"/>
        <charset val="128"/>
        <scheme val="minor"/>
      </rPr>
      <t>を使用してください</t>
    </r>
    <phoneticPr fontId="2"/>
  </si>
  <si>
    <t>2 代表者を除く参加者の概要</t>
    <rPh sb="2" eb="5">
      <t>ダイヒョウシャ</t>
    </rPh>
    <rPh sb="6" eb="7">
      <t>ノゾ</t>
    </rPh>
    <rPh sb="8" eb="11">
      <t>サンカシャ</t>
    </rPh>
    <rPh sb="12" eb="14">
      <t>ガイヨウ</t>
    </rPh>
    <phoneticPr fontId="2"/>
  </si>
  <si>
    <t>申請に関する審査や検査等において、代表者を除く参加者にも連絡又は対応を頂く場合があります。
・代表者を除く全ての企業について記載してください。
・表が足りない場合は、本シートをコピーして新たに追加してください。印刷範囲の設定は適宜行ってください。</t>
    <rPh sb="0" eb="2">
      <t>シンセイ</t>
    </rPh>
    <rPh sb="3" eb="4">
      <t>カン</t>
    </rPh>
    <rPh sb="6" eb="8">
      <t>シンサ</t>
    </rPh>
    <rPh sb="9" eb="11">
      <t>ケンサ</t>
    </rPh>
    <rPh sb="11" eb="12">
      <t>トウ</t>
    </rPh>
    <rPh sb="17" eb="20">
      <t>ダイヒョウシャ</t>
    </rPh>
    <rPh sb="21" eb="22">
      <t>ノゾ</t>
    </rPh>
    <rPh sb="23" eb="26">
      <t>サンカシャ</t>
    </rPh>
    <rPh sb="28" eb="30">
      <t>レンラク</t>
    </rPh>
    <rPh sb="30" eb="31">
      <t>マタ</t>
    </rPh>
    <rPh sb="32" eb="34">
      <t>タイオウ</t>
    </rPh>
    <rPh sb="35" eb="36">
      <t>イタダ</t>
    </rPh>
    <rPh sb="37" eb="39">
      <t>バアイ</t>
    </rPh>
    <rPh sb="47" eb="50">
      <t>ダイヒョウシャ</t>
    </rPh>
    <rPh sb="51" eb="52">
      <t>ノゾ</t>
    </rPh>
    <rPh sb="53" eb="54">
      <t>スベ</t>
    </rPh>
    <rPh sb="56" eb="58">
      <t>キギョウ</t>
    </rPh>
    <rPh sb="62" eb="64">
      <t>キサイ</t>
    </rPh>
    <rPh sb="73" eb="74">
      <t>ヒョウ</t>
    </rPh>
    <rPh sb="75" eb="76">
      <t>タ</t>
    </rPh>
    <rPh sb="79" eb="81">
      <t>バアイ</t>
    </rPh>
    <rPh sb="83" eb="84">
      <t>ホン</t>
    </rPh>
    <rPh sb="93" eb="94">
      <t>アラ</t>
    </rPh>
    <rPh sb="96" eb="98">
      <t>ツイカ</t>
    </rPh>
    <rPh sb="105" eb="107">
      <t>インサツ</t>
    </rPh>
    <rPh sb="107" eb="109">
      <t>ハンイ</t>
    </rPh>
    <rPh sb="110" eb="112">
      <t>セッテイ</t>
    </rPh>
    <rPh sb="113" eb="115">
      <t>テキギ</t>
    </rPh>
    <rPh sb="115" eb="116">
      <t>オコナ</t>
    </rPh>
    <phoneticPr fontId="2"/>
  </si>
  <si>
    <t>企業名</t>
    <rPh sb="0" eb="3">
      <t>キギョウメイ</t>
    </rPh>
    <phoneticPr fontId="2"/>
  </si>
  <si>
    <t>・本シートをコピーして企業毎に作成してください。</t>
    <rPh sb="1" eb="2">
      <t>ホン</t>
    </rPh>
    <rPh sb="11" eb="13">
      <t>キギョウ</t>
    </rPh>
    <rPh sb="13" eb="14">
      <t>ゴト</t>
    </rPh>
    <rPh sb="15" eb="17">
      <t>サクセイ</t>
    </rPh>
    <phoneticPr fontId="2"/>
  </si>
  <si>
    <t>・全体の過半数が本店又は支店に都内登記があり、代表者の本店が都内に登記がある場合に限り、茨城県、栃木県、群馬県、埼玉県、千葉県、神奈川県及び山梨県の設置が可能です</t>
    <rPh sb="1" eb="3">
      <t>ゼンタイ</t>
    </rPh>
    <rPh sb="4" eb="7">
      <t>カハンスウ</t>
    </rPh>
    <rPh sb="8" eb="10">
      <t>ホンテン</t>
    </rPh>
    <rPh sb="10" eb="11">
      <t>マタ</t>
    </rPh>
    <rPh sb="12" eb="14">
      <t>シテン</t>
    </rPh>
    <rPh sb="15" eb="17">
      <t>トナイ</t>
    </rPh>
    <rPh sb="17" eb="19">
      <t>トウキ</t>
    </rPh>
    <rPh sb="23" eb="26">
      <t>ダイヒョウシャ</t>
    </rPh>
    <rPh sb="27" eb="29">
      <t>ホンテン</t>
    </rPh>
    <rPh sb="30" eb="32">
      <t>トナイ</t>
    </rPh>
    <rPh sb="33" eb="35">
      <t>トウキ</t>
    </rPh>
    <rPh sb="38" eb="40">
      <t>バアイ</t>
    </rPh>
    <rPh sb="41" eb="42">
      <t>カギ</t>
    </rPh>
    <rPh sb="77" eb="79">
      <t>カノウ</t>
    </rPh>
    <phoneticPr fontId="2"/>
  </si>
  <si>
    <t>策定したBCPについて、どういうリスク（危機的状況）を想定しているか、またリスク発生時、どのレベルまでの復旧を目標としているか、連携企業が担う役割を踏まえたうえで数値目標を含めて記載してください。</t>
    <rPh sb="0" eb="2">
      <t>サクテイ</t>
    </rPh>
    <rPh sb="20" eb="23">
      <t>キキテキ</t>
    </rPh>
    <rPh sb="23" eb="25">
      <t>ジョウキョウ</t>
    </rPh>
    <rPh sb="27" eb="29">
      <t>ソウテイ</t>
    </rPh>
    <rPh sb="40" eb="42">
      <t>ハッセイ</t>
    </rPh>
    <rPh sb="42" eb="43">
      <t>ジ</t>
    </rPh>
    <rPh sb="64" eb="66">
      <t>レンケイ</t>
    </rPh>
    <rPh sb="66" eb="68">
      <t>キギョウ</t>
    </rPh>
    <rPh sb="69" eb="70">
      <t>ニナ</t>
    </rPh>
    <rPh sb="71" eb="73">
      <t>ヤクワリ</t>
    </rPh>
    <rPh sb="74" eb="75">
      <t>フ</t>
    </rPh>
    <phoneticPr fontId="2"/>
  </si>
  <si>
    <t>備考</t>
    <rPh sb="0" eb="2">
      <t>ビコウ</t>
    </rPh>
    <phoneticPr fontId="2"/>
  </si>
  <si>
    <t>←本助成事業に要する支出のうち、助成金の対象とならない経費の総合計を入力してください。</t>
    <rPh sb="1" eb="2">
      <t>ホン</t>
    </rPh>
    <rPh sb="2" eb="6">
      <t>ジョセイジギョウ</t>
    </rPh>
    <rPh sb="7" eb="8">
      <t>ヨウ</t>
    </rPh>
    <rPh sb="10" eb="12">
      <t>シシュツ</t>
    </rPh>
    <rPh sb="16" eb="19">
      <t>ジョセイキン</t>
    </rPh>
    <rPh sb="20" eb="22">
      <t>タイショウ</t>
    </rPh>
    <rPh sb="27" eb="29">
      <t>ケイヒ</t>
    </rPh>
    <rPh sb="30" eb="33">
      <t>ソウゴウケイ</t>
    </rPh>
    <rPh sb="34" eb="36">
      <t>ニュウリョク</t>
    </rPh>
    <phoneticPr fontId="2"/>
  </si>
  <si>
    <t>←本助成事業にかかる総支出　※見積書合計と大方一致しているか確認してください</t>
    <rPh sb="1" eb="2">
      <t>ホン</t>
    </rPh>
    <rPh sb="2" eb="6">
      <t>ジョセイジギョウ</t>
    </rPh>
    <rPh sb="10" eb="13">
      <t>ソウシシュツ</t>
    </rPh>
    <rPh sb="15" eb="18">
      <t>ミツモリショ</t>
    </rPh>
    <rPh sb="18" eb="20">
      <t>ゴウケイ</t>
    </rPh>
    <rPh sb="21" eb="23">
      <t>オオカタ</t>
    </rPh>
    <rPh sb="23" eb="25">
      <t>イッチ</t>
    </rPh>
    <rPh sb="30" eb="32">
      <t>カクニン</t>
    </rPh>
    <phoneticPr fontId="2"/>
  </si>
  <si>
    <t>3 代表者からみた参加者との関係図</t>
    <rPh sb="2" eb="5">
      <t>ダイヒョウシャ</t>
    </rPh>
    <rPh sb="9" eb="12">
      <t>サンカシャ</t>
    </rPh>
    <rPh sb="14" eb="16">
      <t>カンケイ</t>
    </rPh>
    <rPh sb="16" eb="17">
      <t>ズ</t>
    </rPh>
    <phoneticPr fontId="2"/>
  </si>
  <si>
    <t>万円</t>
    <rPh sb="0" eb="1">
      <t>マン</t>
    </rPh>
    <rPh sb="1" eb="2">
      <t>エン</t>
    </rPh>
    <phoneticPr fontId="2"/>
  </si>
  <si>
    <t>本社所在地
（登記簿上）</t>
    <rPh sb="0" eb="2">
      <t>ホンシャ</t>
    </rPh>
    <rPh sb="2" eb="4">
      <t>ショザイ</t>
    </rPh>
    <rPh sb="4" eb="5">
      <t>チ</t>
    </rPh>
    <rPh sb="7" eb="10">
      <t>トウキボ</t>
    </rPh>
    <rPh sb="10" eb="11">
      <t>ジョウ</t>
    </rPh>
    <phoneticPr fontId="24"/>
  </si>
  <si>
    <t>合計</t>
    <rPh sb="0" eb="2">
      <t>ゴウケイ</t>
    </rPh>
    <phoneticPr fontId="24"/>
  </si>
  <si>
    <t>助成対象経費
（税抜）</t>
    <rPh sb="0" eb="2">
      <t>ジョセイ</t>
    </rPh>
    <rPh sb="2" eb="4">
      <t>タイショウ</t>
    </rPh>
    <rPh sb="4" eb="6">
      <t>ケイヒ</t>
    </rPh>
    <rPh sb="8" eb="10">
      <t>ゼイヌ</t>
    </rPh>
    <phoneticPr fontId="24"/>
  </si>
  <si>
    <t>品目</t>
    <rPh sb="0" eb="2">
      <t>ヒンモク</t>
    </rPh>
    <phoneticPr fontId="2"/>
  </si>
  <si>
    <t>小計</t>
    <rPh sb="0" eb="2">
      <t>ショウケイ</t>
    </rPh>
    <phoneticPr fontId="2"/>
  </si>
  <si>
    <t>※データのバックアップ、基幹システムのクラウド化に必要なクラウドサービス利用料は（4）に記載してください。</t>
    <rPh sb="12" eb="14">
      <t>キカン</t>
    </rPh>
    <rPh sb="23" eb="24">
      <t>カ</t>
    </rPh>
    <rPh sb="25" eb="27">
      <t>ヒツヨウ</t>
    </rPh>
    <rPh sb="36" eb="39">
      <t>リヨウリョウ</t>
    </rPh>
    <rPh sb="44" eb="46">
      <t>キサイ</t>
    </rPh>
    <phoneticPr fontId="2"/>
  </si>
  <si>
    <t>（単位：円）</t>
    <phoneticPr fontId="2"/>
  </si>
  <si>
    <t>(2)物品・設備購入費（耐震診断含む）(1）以外の物品・設備</t>
    <rPh sb="3" eb="5">
      <t>ブッピン</t>
    </rPh>
    <rPh sb="6" eb="8">
      <t>セツビ</t>
    </rPh>
    <rPh sb="8" eb="10">
      <t>コウニュウ</t>
    </rPh>
    <rPh sb="10" eb="11">
      <t>ヒ</t>
    </rPh>
    <rPh sb="12" eb="16">
      <t>タイシンシンダン</t>
    </rPh>
    <rPh sb="16" eb="17">
      <t>フク</t>
    </rPh>
    <rPh sb="22" eb="24">
      <t>イガイ</t>
    </rPh>
    <rPh sb="25" eb="27">
      <t>ブッピン</t>
    </rPh>
    <rPh sb="28" eb="30">
      <t>セツビ</t>
    </rPh>
    <phoneticPr fontId="2"/>
  </si>
  <si>
    <r>
      <t>小計　　</t>
    </r>
    <r>
      <rPr>
        <sz val="9"/>
        <rFont val="ＭＳ Ｐゴシック"/>
        <family val="3"/>
        <charset val="128"/>
        <scheme val="minor"/>
      </rPr>
      <t>（上限：従業員数×３万円）</t>
    </r>
    <rPh sb="0" eb="1">
      <t>チイ</t>
    </rPh>
    <rPh sb="5" eb="7">
      <t>ジョウゲン</t>
    </rPh>
    <rPh sb="8" eb="12">
      <t>ジュウギョウインスウ</t>
    </rPh>
    <rPh sb="14" eb="16">
      <t>マンエン</t>
    </rPh>
    <phoneticPr fontId="2"/>
  </si>
  <si>
    <r>
      <t>※（１）と（２）の助成対象となる品目数は、あわせて</t>
    </r>
    <r>
      <rPr>
        <b/>
        <sz val="9"/>
        <color theme="1"/>
        <rFont val="ＭＳ Ｐゴシック"/>
        <family val="3"/>
        <charset val="128"/>
        <scheme val="minor"/>
      </rPr>
      <t>20品目</t>
    </r>
    <r>
      <rPr>
        <sz val="9"/>
        <color theme="1"/>
        <rFont val="ＭＳ Ｐゴシック"/>
        <family val="3"/>
        <charset val="128"/>
        <scheme val="minor"/>
      </rPr>
      <t>が上限です。</t>
    </r>
    <rPh sb="9" eb="13">
      <t>ジョセイタイショウ</t>
    </rPh>
    <rPh sb="16" eb="19">
      <t>ヒンモクスウ</t>
    </rPh>
    <rPh sb="27" eb="29">
      <t>ヒンモク</t>
    </rPh>
    <rPh sb="30" eb="32">
      <t>ジョウゲン</t>
    </rPh>
    <phoneticPr fontId="2"/>
  </si>
  <si>
    <t>←（１）の総事業費と同額であることを確認下さい。</t>
    <rPh sb="5" eb="9">
      <t>ソウジギョウヒ</t>
    </rPh>
    <rPh sb="10" eb="12">
      <t>ドウガク</t>
    </rPh>
    <rPh sb="18" eb="20">
      <t>カクニン</t>
    </rPh>
    <rPh sb="20" eb="21">
      <t>クダ</t>
    </rPh>
    <phoneticPr fontId="2"/>
  </si>
  <si>
    <t>合計</t>
    <rPh sb="0" eb="2">
      <t>ゴウケイ</t>
    </rPh>
    <phoneticPr fontId="2"/>
  </si>
  <si>
    <t>従業員数
（役員含む）</t>
    <rPh sb="0" eb="4">
      <t>ジュウギョウインスウ</t>
    </rPh>
    <rPh sb="6" eb="8">
      <t>ヤクイン</t>
    </rPh>
    <rPh sb="8" eb="9">
      <t>フク</t>
    </rPh>
    <phoneticPr fontId="2"/>
  </si>
  <si>
    <t>(3) 工事費等</t>
    <rPh sb="4" eb="6">
      <t>コウジ</t>
    </rPh>
    <rPh sb="6" eb="7">
      <t>ヒ</t>
    </rPh>
    <rPh sb="7" eb="8">
      <t>トウ</t>
    </rPh>
    <phoneticPr fontId="2"/>
  </si>
  <si>
    <t>(4)クラウドサービス利用料等（初期費用、サービス利用料など）</t>
    <rPh sb="11" eb="14">
      <t>リヨウリョウ</t>
    </rPh>
    <rPh sb="14" eb="15">
      <t>トウ</t>
    </rPh>
    <rPh sb="16" eb="18">
      <t>ショキ</t>
    </rPh>
    <rPh sb="18" eb="20">
      <t>ヒヨウ</t>
    </rPh>
    <phoneticPr fontId="2"/>
  </si>
  <si>
    <t>選定理由</t>
    <rPh sb="0" eb="4">
      <t>センテイリユウ</t>
    </rPh>
    <phoneticPr fontId="2"/>
  </si>
  <si>
    <t>構成図（移行後）</t>
    <rPh sb="0" eb="3">
      <t>コウセイズ</t>
    </rPh>
    <rPh sb="4" eb="7">
      <t>イコウゴ</t>
    </rPh>
    <phoneticPr fontId="2"/>
  </si>
  <si>
    <t>移行後の
システムの説明</t>
    <rPh sb="0" eb="3">
      <t>イコウゴ</t>
    </rPh>
    <rPh sb="10" eb="12">
      <t>セツメイ</t>
    </rPh>
    <phoneticPr fontId="2"/>
  </si>
  <si>
    <t>移行後のシステムの説明と構成図</t>
    <rPh sb="0" eb="3">
      <t>イコウゴ</t>
    </rPh>
    <rPh sb="9" eb="11">
      <t>セツメイ</t>
    </rPh>
    <rPh sb="12" eb="15">
      <t>コウセイズ</t>
    </rPh>
    <phoneticPr fontId="2"/>
  </si>
  <si>
    <t>構成図（現行）</t>
    <rPh sb="0" eb="3">
      <t>コウセイズ</t>
    </rPh>
    <rPh sb="4" eb="6">
      <t>ゲンコウ</t>
    </rPh>
    <phoneticPr fontId="2"/>
  </si>
  <si>
    <t>現行の
システムの説明</t>
    <rPh sb="0" eb="2">
      <t>ゲンコウ</t>
    </rPh>
    <rPh sb="9" eb="11">
      <t>セツメイ</t>
    </rPh>
    <phoneticPr fontId="2"/>
  </si>
  <si>
    <t>現行システムの説明と構成図</t>
    <rPh sb="0" eb="2">
      <t>ゲンコウ</t>
    </rPh>
    <rPh sb="7" eb="9">
      <t>セツメイ</t>
    </rPh>
    <rPh sb="10" eb="12">
      <t>コウセイ</t>
    </rPh>
    <rPh sb="12" eb="13">
      <t>ズ</t>
    </rPh>
    <phoneticPr fontId="2"/>
  </si>
  <si>
    <t>・開発費・設計費等は対象外です（詳しくは募集要項をご確認下さい）。</t>
    <rPh sb="1" eb="4">
      <t>カイハツヒ</t>
    </rPh>
    <rPh sb="5" eb="8">
      <t>セッケイヒ</t>
    </rPh>
    <rPh sb="8" eb="9">
      <t>トウ</t>
    </rPh>
    <rPh sb="10" eb="13">
      <t>タイショウガイ</t>
    </rPh>
    <rPh sb="16" eb="17">
      <t>クワ</t>
    </rPh>
    <rPh sb="20" eb="24">
      <t>ボシュウヨウコウ</t>
    </rPh>
    <rPh sb="26" eb="28">
      <t>カクニン</t>
    </rPh>
    <rPh sb="28" eb="29">
      <t>クダ</t>
    </rPh>
    <phoneticPr fontId="2"/>
  </si>
  <si>
    <t>・この様式で記載できない場合は別紙で作成してください。</t>
    <rPh sb="18" eb="20">
      <t>サクセイ</t>
    </rPh>
    <phoneticPr fontId="2"/>
  </si>
  <si>
    <t>・助成対象の設置（実施）場所を全て網羅し、どのように変更するのか分かるよう図示してください。</t>
    <rPh sb="1" eb="5">
      <t>ジョセイタイショウ</t>
    </rPh>
    <rPh sb="6" eb="8">
      <t>セッチ</t>
    </rPh>
    <rPh sb="9" eb="11">
      <t>ジッシ</t>
    </rPh>
    <rPh sb="12" eb="14">
      <t>バショ</t>
    </rPh>
    <rPh sb="15" eb="16">
      <t>スベ</t>
    </rPh>
    <rPh sb="17" eb="19">
      <t>モウラ</t>
    </rPh>
    <rPh sb="26" eb="28">
      <t>ヘンコウ</t>
    </rPh>
    <rPh sb="32" eb="33">
      <t>ワ</t>
    </rPh>
    <rPh sb="37" eb="39">
      <t>ズシ</t>
    </rPh>
    <phoneticPr fontId="2"/>
  </si>
  <si>
    <r>
      <t>(別紙）</t>
    </r>
    <r>
      <rPr>
        <b/>
        <sz val="12"/>
        <color rgb="FFFF0000"/>
        <rFont val="ＭＳ Ｐゴシック"/>
        <family val="3"/>
        <charset val="128"/>
        <scheme val="minor"/>
      </rPr>
      <t>NAS、基幹システム(現行のシステム）をクラウドへ移行する場合</t>
    </r>
    <r>
      <rPr>
        <b/>
        <sz val="12"/>
        <color theme="1"/>
        <rFont val="ＭＳ Ｐゴシック"/>
        <family val="3"/>
        <charset val="128"/>
        <scheme val="minor"/>
      </rPr>
      <t>、ご記入ください。</t>
    </r>
    <rPh sb="1" eb="3">
      <t>ベッシ</t>
    </rPh>
    <rPh sb="8" eb="10">
      <t>キカン</t>
    </rPh>
    <rPh sb="15" eb="17">
      <t>ゲンコウ</t>
    </rPh>
    <rPh sb="37" eb="39">
      <t>キニュウ</t>
    </rPh>
    <phoneticPr fontId="2"/>
  </si>
  <si>
    <t>(1)物品・設備購入費（非常用・防災用備蓄品リスト（シートタブの参考）内の物品・設備）</t>
    <rPh sb="3" eb="5">
      <t>ブッピン</t>
    </rPh>
    <rPh sb="6" eb="8">
      <t>セツビ</t>
    </rPh>
    <rPh sb="8" eb="10">
      <t>コウニュウ</t>
    </rPh>
    <rPh sb="10" eb="11">
      <t>ヒ</t>
    </rPh>
    <rPh sb="12" eb="15">
      <t>ヒジョウヨウ</t>
    </rPh>
    <rPh sb="16" eb="22">
      <t>ボウサイヨウビチクヒン</t>
    </rPh>
    <rPh sb="32" eb="34">
      <t>サンコウ</t>
    </rPh>
    <rPh sb="35" eb="36">
      <t>ナイ</t>
    </rPh>
    <rPh sb="37" eb="39">
      <t>ブッピン</t>
    </rPh>
    <rPh sb="40" eb="42">
      <t>セツビ</t>
    </rPh>
    <phoneticPr fontId="2"/>
  </si>
  <si>
    <t>非常用・防災用備蓄品リスト</t>
    <rPh sb="0" eb="3">
      <t>ヒジョウヨウ</t>
    </rPh>
    <rPh sb="4" eb="10">
      <t>ボウサイヨウビチクヒン</t>
    </rPh>
    <phoneticPr fontId="2"/>
  </si>
  <si>
    <t>７（１）物品・設備導入費</t>
    <rPh sb="4" eb="6">
      <t>ブッピン</t>
    </rPh>
    <rPh sb="7" eb="9">
      <t>セツビ</t>
    </rPh>
    <rPh sb="9" eb="12">
      <t>ドウニュウヒ</t>
    </rPh>
    <phoneticPr fontId="2"/>
  </si>
  <si>
    <t>数量</t>
    <rPh sb="0" eb="2">
      <t>スウリョウ</t>
    </rPh>
    <phoneticPr fontId="2"/>
  </si>
  <si>
    <t>バックアップ用NAS・クラウドサービス選定基準</t>
    <rPh sb="6" eb="7">
      <t>ヨウ</t>
    </rPh>
    <rPh sb="19" eb="23">
      <t>センテイキジュン</t>
    </rPh>
    <phoneticPr fontId="2"/>
  </si>
  <si>
    <t>ポータブル電源・ソーラーパネル・発電機等選定基準</t>
    <rPh sb="5" eb="7">
      <t>デンゲン</t>
    </rPh>
    <rPh sb="16" eb="19">
      <t>ハツデンキ</t>
    </rPh>
    <rPh sb="19" eb="20">
      <t>トウ</t>
    </rPh>
    <rPh sb="20" eb="24">
      <t>センテイキジュン</t>
    </rPh>
    <phoneticPr fontId="2"/>
  </si>
  <si>
    <t>ー</t>
    <phoneticPr fontId="2"/>
  </si>
  <si>
    <t>（１）の非常用・防災用備蓄リスト以外</t>
    <rPh sb="4" eb="7">
      <t>ヒジョウヨウ</t>
    </rPh>
    <rPh sb="8" eb="11">
      <t>ボウサイヨウ</t>
    </rPh>
    <rPh sb="11" eb="13">
      <t>ビチク</t>
    </rPh>
    <rPh sb="16" eb="18">
      <t>イガイ</t>
    </rPh>
    <phoneticPr fontId="2"/>
  </si>
  <si>
    <t>品名</t>
    <rPh sb="0" eb="2">
      <t>ヒンメイ</t>
    </rPh>
    <phoneticPr fontId="2"/>
  </si>
  <si>
    <t>ビニール手袋</t>
    <rPh sb="4" eb="6">
      <t>テブクロ</t>
    </rPh>
    <phoneticPr fontId="2"/>
  </si>
  <si>
    <t>アルコールスプレー</t>
    <phoneticPr fontId="2"/>
  </si>
  <si>
    <t>マスク</t>
    <phoneticPr fontId="2"/>
  </si>
  <si>
    <t>防災用生理用品</t>
    <rPh sb="0" eb="7">
      <t>ボウサイヨウセイリヨウヒン</t>
    </rPh>
    <phoneticPr fontId="2"/>
  </si>
  <si>
    <t>防災用トイレットペーパー</t>
    <rPh sb="0" eb="3">
      <t>ボウサイヨウ</t>
    </rPh>
    <phoneticPr fontId="2"/>
  </si>
  <si>
    <t>防災ウエットティッシュ</t>
    <rPh sb="0" eb="2">
      <t>ボウサイ</t>
    </rPh>
    <phoneticPr fontId="2"/>
  </si>
  <si>
    <t>ガムテープ</t>
    <phoneticPr fontId="2"/>
  </si>
  <si>
    <t>ラップ</t>
    <phoneticPr fontId="2"/>
  </si>
  <si>
    <t>ポリ袋</t>
    <rPh sb="2" eb="3">
      <t>ブクロ</t>
    </rPh>
    <phoneticPr fontId="2"/>
  </si>
  <si>
    <t>給水袋（ポリタンク）</t>
    <rPh sb="0" eb="3">
      <t>キュウスイブクロ</t>
    </rPh>
    <phoneticPr fontId="2"/>
  </si>
  <si>
    <t>ライター・点火棒</t>
    <rPh sb="5" eb="7">
      <t>テンカ</t>
    </rPh>
    <rPh sb="7" eb="8">
      <t>ボウ</t>
    </rPh>
    <phoneticPr fontId="2"/>
  </si>
  <si>
    <t>カセットボンベ</t>
    <phoneticPr fontId="2"/>
  </si>
  <si>
    <t>カセットコンロ</t>
    <phoneticPr fontId="2"/>
  </si>
  <si>
    <t>ラジオ</t>
    <phoneticPr fontId="2"/>
  </si>
  <si>
    <t>ランタン</t>
    <phoneticPr fontId="2"/>
  </si>
  <si>
    <t>レインコート・ポンチョ</t>
    <phoneticPr fontId="2"/>
  </si>
  <si>
    <t>毛布・ブランケット</t>
    <rPh sb="0" eb="2">
      <t>モウフ</t>
    </rPh>
    <phoneticPr fontId="2"/>
  </si>
  <si>
    <t>マット</t>
    <phoneticPr fontId="2"/>
  </si>
  <si>
    <t>寝袋</t>
    <rPh sb="0" eb="2">
      <t>ネブクロ</t>
    </rPh>
    <phoneticPr fontId="2"/>
  </si>
  <si>
    <t>軍手</t>
    <rPh sb="0" eb="2">
      <t>グンテ</t>
    </rPh>
    <phoneticPr fontId="2"/>
  </si>
  <si>
    <t>ヘッドライト・懐中電灯</t>
    <rPh sb="7" eb="11">
      <t>カイチュウデントウ</t>
    </rPh>
    <phoneticPr fontId="2"/>
  </si>
  <si>
    <t>ヘルメット</t>
    <phoneticPr fontId="2"/>
  </si>
  <si>
    <t xml:space="preserve"> </t>
    <phoneticPr fontId="2"/>
  </si>
  <si>
    <t>救急箱</t>
    <rPh sb="0" eb="3">
      <t>キュウキュウバコ</t>
    </rPh>
    <phoneticPr fontId="2"/>
  </si>
  <si>
    <t>常備用カイロ</t>
    <rPh sb="0" eb="3">
      <t>ジョウビヨウ</t>
    </rPh>
    <phoneticPr fontId="2"/>
  </si>
  <si>
    <t>簡易トイレ</t>
    <rPh sb="0" eb="2">
      <t>カンイ</t>
    </rPh>
    <phoneticPr fontId="2"/>
  </si>
  <si>
    <t>非常食</t>
    <rPh sb="0" eb="3">
      <t>ヒジョウショク</t>
    </rPh>
    <phoneticPr fontId="2"/>
  </si>
  <si>
    <t>保存水</t>
    <rPh sb="0" eb="3">
      <t>ホゾンスイ</t>
    </rPh>
    <phoneticPr fontId="2"/>
  </si>
  <si>
    <t>防災セット</t>
    <rPh sb="0" eb="2">
      <t>ボウサイ</t>
    </rPh>
    <phoneticPr fontId="2"/>
  </si>
  <si>
    <t>７ 費用明細</t>
    <rPh sb="2" eb="4">
      <t>ヒヨウ</t>
    </rPh>
    <rPh sb="4" eb="6">
      <t>メイサイ</t>
    </rPh>
    <phoneticPr fontId="2"/>
  </si>
  <si>
    <r>
      <rPr>
        <b/>
        <sz val="11"/>
        <color theme="1"/>
        <rFont val="ＭＳ Ｐゴシック"/>
        <family val="3"/>
        <charset val="128"/>
        <scheme val="minor"/>
      </rPr>
      <t>選択してください</t>
    </r>
    <r>
      <rPr>
        <sz val="11"/>
        <color theme="1"/>
        <rFont val="ＭＳ Ｐゴシック"/>
        <family val="2"/>
        <charset val="128"/>
        <scheme val="minor"/>
      </rPr>
      <t>　（プルダウンになっています）</t>
    </r>
    <rPh sb="0" eb="2">
      <t>センタク</t>
    </rPh>
    <phoneticPr fontId="2"/>
  </si>
  <si>
    <t>名</t>
    <rPh sb="0" eb="1">
      <t>メイ</t>
    </rPh>
    <phoneticPr fontId="2"/>
  </si>
  <si>
    <r>
      <t xml:space="preserve">都内登記所在地
</t>
    </r>
    <r>
      <rPr>
        <b/>
        <sz val="8"/>
        <color theme="1"/>
        <rFont val="ＭＳ Ｐゴシック"/>
        <family val="3"/>
        <charset val="128"/>
        <scheme val="minor"/>
      </rPr>
      <t>（登記簿で確認できる東京都内
にある本店か支店）</t>
    </r>
    <rPh sb="0" eb="2">
      <t>トナイ</t>
    </rPh>
    <rPh sb="2" eb="4">
      <t>トウキ</t>
    </rPh>
    <rPh sb="4" eb="7">
      <t>ショザイチ</t>
    </rPh>
    <rPh sb="9" eb="12">
      <t>トウキボ</t>
    </rPh>
    <rPh sb="13" eb="15">
      <t>カクニン</t>
    </rPh>
    <rPh sb="18" eb="22">
      <t>トウキョウトナイ</t>
    </rPh>
    <rPh sb="26" eb="28">
      <t>ホンテン</t>
    </rPh>
    <rPh sb="29" eb="31">
      <t>シテン</t>
    </rPh>
    <phoneticPr fontId="2"/>
  </si>
  <si>
    <t>(5)　助成対象外経費</t>
    <rPh sb="4" eb="9">
      <t>ジョセイタイショウガイ</t>
    </rPh>
    <rPh sb="9" eb="11">
      <t>ケイヒ</t>
    </rPh>
    <phoneticPr fontId="2"/>
  </si>
  <si>
    <t>費目
（設計費、撤去費等）</t>
    <rPh sb="0" eb="2">
      <t>ヒモク</t>
    </rPh>
    <rPh sb="4" eb="7">
      <t>セッケイヒ</t>
    </rPh>
    <rPh sb="8" eb="11">
      <t>テッキョヒ</t>
    </rPh>
    <rPh sb="11" eb="12">
      <t>トウ</t>
    </rPh>
    <phoneticPr fontId="2"/>
  </si>
  <si>
    <t>実施の事業に要する
助成対象外の経費
（税抜）</t>
    <rPh sb="0" eb="2">
      <t>ジッシ</t>
    </rPh>
    <rPh sb="3" eb="5">
      <t>ジギョウ</t>
    </rPh>
    <rPh sb="6" eb="7">
      <t>ヨウ</t>
    </rPh>
    <rPh sb="10" eb="12">
      <t>ジョセイ</t>
    </rPh>
    <rPh sb="12" eb="14">
      <t>タイショウ</t>
    </rPh>
    <rPh sb="14" eb="15">
      <t>ガイ</t>
    </rPh>
    <rPh sb="16" eb="18">
      <t>ケイヒ</t>
    </rPh>
    <rPh sb="20" eb="22">
      <t>ゼイヌキ</t>
    </rPh>
    <phoneticPr fontId="2"/>
  </si>
  <si>
    <t>対象外</t>
    <rPh sb="0" eb="3">
      <t>タイショウガイ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</si>
</sst>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5" formatCode="&quot;¥&quot;#,##0;&quot;¥&quot;\-#,##0"/>
    <numFmt numFmtId="6" formatCode="&quot;¥&quot;#,##0;[Red]&quot;¥&quot;\-#,##0"/>
    <numFmt numFmtId="176" formatCode="0.0%"/>
    <numFmt numFmtId="177" formatCode="m&quot;月&quot;d&quot;日&quot;;@"/>
    <numFmt numFmtId="178" formatCode="[$-411]ge\.m\.d;@"/>
    <numFmt numFmtId="179" formatCode="&quot;¥&quot;#,##0_);[Red]\(&quot;¥&quot;#,##0\)"/>
    <numFmt numFmtId="180" formatCode="0_);[Red]\(0\)"/>
    <numFmt numFmtId="181" formatCode="[$-411]ggge&quot;年&quot;m&quot;月&quot;d&quot;日&quot;;@"/>
    <numFmt numFmtId="182" formatCode="yyyy&quot;年&quot;m&quot;月&quot;d&quot;日&quot;;@"/>
    <numFmt numFmtId="183" formatCode="#,##0_ ;[Red]\-#,##0\ "/>
    <numFmt numFmtId="184" formatCode="General&quot;名&quot;"/>
    <numFmt numFmtId="185" formatCode="#,##0_ "/>
    <numFmt numFmtId="186" formatCode="#,##0&quot;円&quot;"/>
    <numFmt numFmtId="187" formatCode="0.0_ "/>
    <numFmt numFmtId="188" formatCode="#,##0&quot;円&quot;\(&quot;上&quot;&quot;限&quot;&quot;額&quot;\)"/>
    <numFmt numFmtId="189" formatCode="#,##0&quot;W&quot;"/>
    <numFmt numFmtId="190" formatCode="0&quot;台&quot;"/>
    <numFmt numFmtId="191" formatCode="#,##0&quot;Wh&quot;"/>
    <numFmt numFmtId="192" formatCode="0\W"/>
    <numFmt numFmtId="193" formatCode="0&quot;日&quot;"/>
    <numFmt numFmtId="194" formatCode="0&quot;時&quot;&quot;間&quot;"/>
  </numFmts>
  <fonts count="63">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1"/>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11"/>
      <color theme="1"/>
      <name val="ＭＳ Ｐゴシック"/>
      <family val="2"/>
      <charset val="128"/>
      <scheme val="minor"/>
    </font>
    <font>
      <sz val="8"/>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1"/>
      <color theme="1"/>
      <name val="ＭＳ Ｐゴシック"/>
      <family val="2"/>
      <scheme val="minor"/>
    </font>
    <font>
      <b/>
      <sz val="11"/>
      <name val="ＭＳ Ｐゴシック"/>
      <family val="3"/>
      <charset val="128"/>
      <scheme val="minor"/>
    </font>
    <font>
      <b/>
      <sz val="10"/>
      <name val="ＭＳ Ｐゴシック"/>
      <family val="3"/>
      <charset val="128"/>
      <scheme val="minor"/>
    </font>
    <font>
      <sz val="11"/>
      <color theme="1"/>
      <name val="ＭＳ 明朝"/>
      <family val="1"/>
      <charset val="128"/>
    </font>
    <font>
      <b/>
      <sz val="14"/>
      <color theme="1"/>
      <name val="ＭＳ 明朝"/>
      <family val="1"/>
      <charset val="128"/>
    </font>
    <font>
      <sz val="10"/>
      <color theme="1"/>
      <name val="ＭＳ 明朝"/>
      <family val="1"/>
      <charset val="128"/>
    </font>
    <font>
      <sz val="6"/>
      <color theme="1"/>
      <name val="ＭＳ 明朝"/>
      <family val="1"/>
      <charset val="128"/>
    </font>
    <font>
      <sz val="8"/>
      <color rgb="FF0000FF"/>
      <name val="ＭＳ 明朝"/>
      <family val="1"/>
      <charset val="128"/>
    </font>
    <font>
      <b/>
      <sz val="16"/>
      <color rgb="FFFF0000"/>
      <name val="ＭＳ 明朝"/>
      <family val="1"/>
      <charset val="128"/>
    </font>
    <font>
      <sz val="16"/>
      <color theme="1"/>
      <name val="ＭＳ 明朝"/>
      <family val="1"/>
      <charset val="128"/>
    </font>
    <font>
      <sz val="6"/>
      <name val="ＭＳ Ｐゴシック"/>
      <family val="3"/>
      <charset val="128"/>
    </font>
    <font>
      <b/>
      <sz val="11"/>
      <name val="ＭＳ Ｐゴシック"/>
      <family val="3"/>
      <charset val="128"/>
    </font>
    <font>
      <sz val="12"/>
      <name val="ＭＳ Ｐゴシック"/>
      <family val="3"/>
      <charset val="128"/>
      <scheme val="minor"/>
    </font>
    <font>
      <sz val="12"/>
      <name val="ＭＳ Ｐゴシック"/>
      <family val="3"/>
      <charset val="128"/>
    </font>
    <font>
      <b/>
      <sz val="10"/>
      <color theme="1"/>
      <name val="ＭＳ Ｐゴシック"/>
      <family val="3"/>
      <charset val="128"/>
      <scheme val="minor"/>
    </font>
    <font>
      <sz val="16"/>
      <color rgb="FFFF0000"/>
      <name val="ＭＳ 明朝"/>
      <family val="1"/>
      <charset val="128"/>
    </font>
    <font>
      <sz val="11"/>
      <name val="ＭＳ Ｐゴシック"/>
      <family val="3"/>
      <charset val="128"/>
    </font>
    <font>
      <b/>
      <sz val="18"/>
      <name val="HGS創英角ｺﾞｼｯｸUB"/>
      <family val="3"/>
      <charset val="128"/>
    </font>
    <font>
      <b/>
      <sz val="8"/>
      <color theme="1"/>
      <name val="ＭＳ Ｐゴシック"/>
      <family val="3"/>
      <charset val="128"/>
      <scheme val="minor"/>
    </font>
    <font>
      <b/>
      <sz val="9"/>
      <color theme="1"/>
      <name val="ＭＳ Ｐゴシック"/>
      <family val="3"/>
      <charset val="128"/>
      <scheme val="minor"/>
    </font>
    <font>
      <b/>
      <sz val="9"/>
      <name val="ＭＳ Ｐゴシック"/>
      <family val="3"/>
      <charset val="128"/>
      <scheme val="minor"/>
    </font>
    <font>
      <b/>
      <sz val="9"/>
      <color rgb="FFFF0000"/>
      <name val="ＭＳ Ｐゴシック"/>
      <family val="3"/>
      <charset val="128"/>
      <scheme val="minor"/>
    </font>
    <font>
      <b/>
      <sz val="11"/>
      <color rgb="FFFF0000"/>
      <name val="ＭＳ Ｐゴシック"/>
      <family val="3"/>
      <charset val="128"/>
      <scheme val="minor"/>
    </font>
    <font>
      <sz val="11"/>
      <color rgb="FFFF0000"/>
      <name val="ＭＳ Ｐゴシック"/>
      <family val="2"/>
      <charset val="128"/>
      <scheme val="minor"/>
    </font>
    <font>
      <sz val="8"/>
      <color theme="1"/>
      <name val="ＭＳ Ｐゴシック"/>
      <family val="2"/>
      <charset val="128"/>
      <scheme val="minor"/>
    </font>
    <font>
      <sz val="10"/>
      <name val="ＭＳ Ｐゴシック"/>
      <family val="3"/>
      <charset val="128"/>
      <scheme val="minor"/>
    </font>
    <font>
      <sz val="9"/>
      <name val="ＭＳ Ｐゴシック"/>
      <family val="3"/>
      <charset val="128"/>
      <scheme val="minor"/>
    </font>
    <font>
      <sz val="11"/>
      <name val="ＭＳ Ｐゴシック"/>
      <family val="2"/>
      <charset val="128"/>
      <scheme val="minor"/>
    </font>
    <font>
      <sz val="10"/>
      <name val="ＭＳ Ｐゴシック"/>
      <family val="2"/>
      <charset val="128"/>
      <scheme val="minor"/>
    </font>
    <font>
      <b/>
      <sz val="12"/>
      <name val="ＭＳ Ｐゴシック"/>
      <family val="3"/>
      <charset val="128"/>
      <scheme val="minor"/>
    </font>
    <font>
      <sz val="12"/>
      <color theme="1"/>
      <name val="ＭＳ Ｐゴシック"/>
      <family val="3"/>
      <charset val="128"/>
      <scheme val="minor"/>
    </font>
    <font>
      <sz val="11"/>
      <color theme="0" tint="-0.34998626667073579"/>
      <name val="ＭＳ Ｐゴシック"/>
      <family val="2"/>
      <charset val="128"/>
      <scheme val="minor"/>
    </font>
    <font>
      <sz val="16"/>
      <name val="ＭＳ Ｐゴシック"/>
      <family val="3"/>
      <charset val="128"/>
      <scheme val="minor"/>
    </font>
    <font>
      <u/>
      <sz val="11"/>
      <color rgb="FFFF0000"/>
      <name val="ＭＳ Ｐゴシック"/>
      <family val="3"/>
      <charset val="128"/>
      <scheme val="minor"/>
    </font>
    <font>
      <sz val="18"/>
      <color theme="1"/>
      <name val="ＭＳ Ｐゴシック"/>
      <family val="3"/>
      <charset val="128"/>
      <scheme val="minor"/>
    </font>
    <font>
      <b/>
      <sz val="12"/>
      <color rgb="FFFF0000"/>
      <name val="メイリオ"/>
      <family val="3"/>
      <charset val="128"/>
    </font>
    <font>
      <b/>
      <sz val="12"/>
      <color rgb="FFFF0000"/>
      <name val="ＭＳ Ｐゴシック"/>
      <family val="3"/>
      <charset val="128"/>
      <scheme val="minor"/>
    </font>
    <font>
      <sz val="14"/>
      <color theme="1"/>
      <name val="ＭＳ Ｐゴシック"/>
      <family val="3"/>
      <charset val="128"/>
      <scheme val="minor"/>
    </font>
    <font>
      <b/>
      <sz val="16"/>
      <name val="ＭＳ Ｐゴシック"/>
      <family val="3"/>
      <charset val="128"/>
    </font>
    <font>
      <b/>
      <sz val="11"/>
      <color theme="1"/>
      <name val="ＭＳ Ｐゴシック"/>
      <family val="3"/>
      <charset val="128"/>
    </font>
    <font>
      <b/>
      <sz val="10"/>
      <name val="ＭＳ Ｐゴシック"/>
      <family val="3"/>
      <charset val="128"/>
    </font>
    <font>
      <b/>
      <sz val="9"/>
      <name val="ＭＳ Ｐゴシック"/>
      <family val="3"/>
      <charset val="128"/>
    </font>
    <font>
      <sz val="11"/>
      <color theme="1"/>
      <name val="ＭＳ Ｐゴシック"/>
      <family val="3"/>
      <charset val="128"/>
    </font>
    <font>
      <b/>
      <sz val="10"/>
      <color theme="1"/>
      <name val="ＭＳ Ｐゴシック"/>
      <family val="3"/>
      <charset val="128"/>
    </font>
    <font>
      <b/>
      <sz val="12"/>
      <name val="ＭＳ Ｐゴシック"/>
      <family val="3"/>
      <charset val="128"/>
    </font>
    <font>
      <sz val="8"/>
      <name val="ＭＳ Ｐゴシック"/>
      <family val="3"/>
      <charset val="128"/>
      <scheme val="minor"/>
    </font>
    <font>
      <sz val="16"/>
      <color theme="1"/>
      <name val="ＭＳ Ｐゴシック"/>
      <family val="3"/>
      <charset val="128"/>
      <scheme val="minor"/>
    </font>
    <font>
      <sz val="16"/>
      <color theme="1"/>
      <name val="ＭＳ Ｐゴシック"/>
      <family val="2"/>
      <charset val="128"/>
      <scheme val="minor"/>
    </font>
    <font>
      <sz val="9"/>
      <color indexed="81"/>
      <name val="MS P ゴシック"/>
      <family val="3"/>
      <charset val="128"/>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
      <patternFill patternType="solid">
        <fgColor rgb="FFFFCCFF"/>
        <bgColor indexed="64"/>
      </patternFill>
    </fill>
    <fill>
      <patternFill patternType="solid">
        <fgColor theme="0" tint="-0.14996795556505021"/>
        <bgColor indexed="64"/>
      </patternFill>
    </fill>
    <fill>
      <patternFill patternType="solid">
        <fgColor theme="2"/>
        <bgColor indexed="64"/>
      </patternFill>
    </fill>
    <fill>
      <patternFill patternType="solid">
        <fgColor theme="2" tint="-9.9978637043366805E-2"/>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thin">
        <color indexed="64"/>
      </top>
      <bottom style="hair">
        <color auto="1"/>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right style="medium">
        <color indexed="64"/>
      </right>
      <top style="dotted">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rgb="FF000000"/>
      </left>
      <right/>
      <top style="thin">
        <color rgb="FF000000"/>
      </top>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right style="thin">
        <color rgb="FF000000"/>
      </right>
      <top style="thin">
        <color indexed="64"/>
      </top>
      <bottom/>
      <diagonal/>
    </border>
    <border>
      <left/>
      <right style="thin">
        <color indexed="64"/>
      </right>
      <top style="thin">
        <color rgb="FF000000"/>
      </top>
      <bottom/>
      <diagonal/>
    </border>
    <border>
      <left style="thin">
        <color indexed="64"/>
      </left>
      <right style="hair">
        <color indexed="64"/>
      </right>
      <top style="thin">
        <color indexed="64"/>
      </top>
      <bottom/>
      <diagonal/>
    </border>
  </borders>
  <cellStyleXfs count="9">
    <xf numFmtId="0" fontId="0" fillId="0" borderId="0">
      <alignment vertical="center"/>
    </xf>
    <xf numFmtId="0" fontId="1" fillId="0" borderId="0">
      <alignment vertical="center"/>
    </xf>
    <xf numFmtId="38" fontId="3" fillId="0" borderId="0" applyFont="0" applyFill="0" applyBorder="0" applyAlignment="0" applyProtection="0">
      <alignment vertical="center"/>
    </xf>
    <xf numFmtId="38" fontId="10" fillId="0" borderId="0" applyFont="0" applyFill="0" applyBorder="0" applyAlignment="0" applyProtection="0">
      <alignment vertical="center"/>
    </xf>
    <xf numFmtId="6" fontId="10" fillId="0" borderId="0" applyFont="0" applyFill="0" applyBorder="0" applyAlignment="0" applyProtection="0">
      <alignment vertical="center"/>
    </xf>
    <xf numFmtId="0" fontId="14" fillId="0" borderId="0"/>
    <xf numFmtId="9" fontId="10" fillId="0" borderId="0" applyFont="0" applyFill="0" applyBorder="0" applyAlignment="0" applyProtection="0">
      <alignment vertical="center"/>
    </xf>
    <xf numFmtId="6" fontId="10" fillId="0" borderId="0" applyFont="0" applyFill="0" applyBorder="0" applyAlignment="0" applyProtection="0">
      <alignment vertical="center"/>
    </xf>
    <xf numFmtId="6" fontId="10" fillId="0" borderId="0" applyFont="0" applyFill="0" applyBorder="0" applyAlignment="0" applyProtection="0">
      <alignment vertical="center"/>
    </xf>
  </cellStyleXfs>
  <cellXfs count="809">
    <xf numFmtId="0" fontId="0" fillId="0" borderId="0" xfId="0">
      <alignment vertical="center"/>
    </xf>
    <xf numFmtId="0" fontId="8" fillId="0" borderId="0" xfId="0" applyFont="1">
      <alignment vertical="center"/>
    </xf>
    <xf numFmtId="0" fontId="17" fillId="0" borderId="0" xfId="0" applyFont="1">
      <alignment vertical="center"/>
    </xf>
    <xf numFmtId="49" fontId="18" fillId="3" borderId="0" xfId="0" applyNumberFormat="1" applyFont="1" applyFill="1">
      <alignment vertical="center"/>
    </xf>
    <xf numFmtId="0" fontId="19" fillId="3" borderId="0" xfId="0" applyFont="1" applyFill="1">
      <alignment vertical="center"/>
    </xf>
    <xf numFmtId="49" fontId="19" fillId="0" borderId="0" xfId="0" applyNumberFormat="1" applyFont="1">
      <alignment vertical="center"/>
    </xf>
    <xf numFmtId="0" fontId="19" fillId="4" borderId="9" xfId="0" applyFont="1" applyFill="1" applyBorder="1">
      <alignment vertical="center"/>
    </xf>
    <xf numFmtId="0" fontId="20" fillId="4" borderId="0" xfId="0" applyFont="1" applyFill="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3" fillId="0" borderId="0" xfId="0" applyNumberFormat="1" applyFont="1">
      <alignment vertical="center"/>
    </xf>
    <xf numFmtId="49" fontId="15" fillId="2" borderId="14" xfId="0" applyNumberFormat="1" applyFont="1" applyFill="1" applyBorder="1" applyAlignment="1">
      <alignment horizontal="center" wrapText="1" shrinkToFit="1"/>
    </xf>
    <xf numFmtId="177" fontId="9" fillId="5" borderId="14" xfId="0" applyNumberFormat="1" applyFont="1" applyFill="1" applyBorder="1" applyAlignment="1">
      <alignment vertical="center" shrinkToFit="1"/>
    </xf>
    <xf numFmtId="0" fontId="9" fillId="5" borderId="14" xfId="0" applyFont="1" applyFill="1" applyBorder="1" applyAlignment="1">
      <alignment horizontal="center" vertical="center" wrapText="1" shrinkToFit="1"/>
    </xf>
    <xf numFmtId="0" fontId="15" fillId="5" borderId="14" xfId="0" applyFont="1" applyFill="1" applyBorder="1" applyAlignment="1">
      <alignment vertical="center" wrapText="1" shrinkToFit="1"/>
    </xf>
    <xf numFmtId="0" fontId="16" fillId="6" borderId="1" xfId="0" applyFont="1" applyFill="1" applyBorder="1" applyAlignment="1">
      <alignment horizontal="center" vertical="center" wrapText="1" shrinkToFit="1"/>
    </xf>
    <xf numFmtId="0" fontId="16" fillId="6" borderId="3" xfId="0" applyFont="1" applyFill="1" applyBorder="1" applyAlignment="1">
      <alignment horizontal="center" vertical="center" wrapText="1" shrinkToFit="1"/>
    </xf>
    <xf numFmtId="0" fontId="16" fillId="5" borderId="14" xfId="0" applyFont="1" applyFill="1" applyBorder="1" applyAlignment="1">
      <alignment horizontal="center" vertical="center" wrapText="1" shrinkToFit="1"/>
    </xf>
    <xf numFmtId="0" fontId="16" fillId="5" borderId="14" xfId="0" applyFont="1" applyFill="1" applyBorder="1" applyAlignment="1">
      <alignment vertical="center" wrapText="1" shrinkToFit="1"/>
    </xf>
    <xf numFmtId="5" fontId="25" fillId="5" borderId="1" xfId="0" applyNumberFormat="1" applyFont="1" applyFill="1" applyBorder="1" applyAlignment="1">
      <alignment horizontal="center" vertical="center" wrapText="1" shrinkToFit="1"/>
    </xf>
    <xf numFmtId="5" fontId="25" fillId="5" borderId="2" xfId="0" applyNumberFormat="1" applyFont="1" applyFill="1" applyBorder="1" applyAlignment="1">
      <alignment horizontal="center" vertical="center" wrapText="1" shrinkToFit="1"/>
    </xf>
    <xf numFmtId="5" fontId="15" fillId="5" borderId="1" xfId="0" applyNumberFormat="1" applyFont="1" applyFill="1" applyBorder="1" applyAlignment="1">
      <alignment horizontal="center" vertical="center" wrapText="1" shrinkToFit="1"/>
    </xf>
    <xf numFmtId="5" fontId="15" fillId="5" borderId="2" xfId="0" applyNumberFormat="1" applyFont="1" applyFill="1" applyBorder="1" applyAlignment="1">
      <alignment horizontal="center" vertical="center" wrapText="1" shrinkToFit="1"/>
    </xf>
    <xf numFmtId="5" fontId="15" fillId="5" borderId="3" xfId="0" applyNumberFormat="1" applyFont="1" applyFill="1" applyBorder="1" applyAlignment="1">
      <alignment horizontal="center" vertical="center" wrapText="1" shrinkToFit="1"/>
    </xf>
    <xf numFmtId="0" fontId="15" fillId="6" borderId="14" xfId="0" applyFont="1" applyFill="1" applyBorder="1" applyAlignment="1">
      <alignment vertical="center" wrapText="1" shrinkToFit="1"/>
    </xf>
    <xf numFmtId="177" fontId="15" fillId="5" borderId="3" xfId="0" applyNumberFormat="1" applyFont="1" applyFill="1" applyBorder="1" applyAlignment="1">
      <alignment horizontal="center" vertical="center" shrinkToFit="1"/>
    </xf>
    <xf numFmtId="38" fontId="15" fillId="5" borderId="1" xfId="0" applyNumberFormat="1" applyFont="1" applyFill="1" applyBorder="1" applyAlignment="1">
      <alignment horizontal="center" vertical="center" shrinkToFit="1"/>
    </xf>
    <xf numFmtId="38" fontId="15" fillId="5" borderId="2" xfId="0" applyNumberFormat="1" applyFont="1" applyFill="1" applyBorder="1" applyAlignment="1">
      <alignment horizontal="center" vertical="center" shrinkToFit="1"/>
    </xf>
    <xf numFmtId="38" fontId="15" fillId="5" borderId="3" xfId="0" applyNumberFormat="1" applyFont="1" applyFill="1" applyBorder="1" applyAlignment="1">
      <alignment horizontal="center" vertical="center" shrinkToFit="1"/>
    </xf>
    <xf numFmtId="178" fontId="15" fillId="5" borderId="14" xfId="0" applyNumberFormat="1" applyFont="1" applyFill="1" applyBorder="1" applyAlignment="1">
      <alignment vertical="center" shrinkToFit="1"/>
    </xf>
    <xf numFmtId="5" fontId="15" fillId="5" borderId="14" xfId="0" applyNumberFormat="1" applyFont="1" applyFill="1" applyBorder="1" applyAlignment="1">
      <alignment vertical="center" shrinkToFit="1"/>
    </xf>
    <xf numFmtId="179" fontId="15" fillId="5" borderId="14" xfId="0" applyNumberFormat="1" applyFont="1" applyFill="1" applyBorder="1" applyAlignment="1">
      <alignment vertical="center" shrinkToFit="1"/>
    </xf>
    <xf numFmtId="0" fontId="15" fillId="5" borderId="14" xfId="0" applyFont="1" applyFill="1" applyBorder="1" applyAlignment="1">
      <alignment vertical="center" shrinkToFit="1"/>
    </xf>
    <xf numFmtId="178" fontId="26" fillId="5" borderId="10" xfId="0" applyNumberFormat="1" applyFont="1" applyFill="1" applyBorder="1" applyAlignment="1">
      <alignment vertical="center" shrinkToFit="1"/>
    </xf>
    <xf numFmtId="5" fontId="26" fillId="5" borderId="10" xfId="0" applyNumberFormat="1" applyFont="1" applyFill="1" applyBorder="1" applyAlignment="1">
      <alignment vertical="center" shrinkToFit="1"/>
    </xf>
    <xf numFmtId="179" fontId="26" fillId="5" borderId="10" xfId="0" applyNumberFormat="1" applyFont="1" applyFill="1" applyBorder="1" applyAlignment="1">
      <alignment vertical="center" shrinkToFit="1"/>
    </xf>
    <xf numFmtId="5" fontId="15" fillId="6" borderId="1" xfId="0" applyNumberFormat="1" applyFont="1" applyFill="1" applyBorder="1" applyAlignment="1">
      <alignment horizontal="center" vertical="center" wrapText="1" shrinkToFit="1"/>
    </xf>
    <xf numFmtId="5" fontId="15" fillId="6" borderId="3" xfId="0" applyNumberFormat="1" applyFont="1" applyFill="1" applyBorder="1" applyAlignment="1">
      <alignment horizontal="center" vertical="center" wrapText="1" shrinkToFit="1"/>
    </xf>
    <xf numFmtId="38" fontId="0" fillId="0" borderId="0" xfId="0" applyNumberFormat="1">
      <alignment vertical="center"/>
    </xf>
    <xf numFmtId="0" fontId="15" fillId="5" borderId="5" xfId="0" applyFont="1" applyFill="1" applyBorder="1" applyAlignment="1">
      <alignment horizontal="center" vertical="center" wrapText="1" shrinkToFit="1"/>
    </xf>
    <xf numFmtId="0" fontId="15" fillId="5" borderId="2" xfId="0" applyFont="1" applyFill="1" applyBorder="1" applyAlignment="1">
      <alignment horizontal="center" vertical="center" shrinkToFit="1"/>
    </xf>
    <xf numFmtId="0" fontId="15" fillId="5" borderId="3" xfId="0" applyFont="1" applyFill="1" applyBorder="1" applyAlignment="1">
      <alignment horizontal="center" vertical="center" shrinkToFit="1"/>
    </xf>
    <xf numFmtId="0" fontId="0" fillId="0" borderId="0" xfId="0" applyAlignment="1">
      <alignment horizontal="center" vertical="center"/>
    </xf>
    <xf numFmtId="0" fontId="15" fillId="5" borderId="1" xfId="0" applyFont="1" applyFill="1" applyBorder="1" applyAlignment="1">
      <alignment horizontal="center" vertical="center" wrapText="1" shrinkToFit="1"/>
    </xf>
    <xf numFmtId="0" fontId="15" fillId="5" borderId="3" xfId="0" applyFont="1" applyFill="1" applyBorder="1" applyAlignment="1">
      <alignment horizontal="center" vertical="center" wrapText="1" shrinkToFit="1"/>
    </xf>
    <xf numFmtId="0" fontId="29" fillId="0" borderId="0" xfId="0" applyFont="1">
      <alignment vertical="center"/>
    </xf>
    <xf numFmtId="5" fontId="13" fillId="5" borderId="9" xfId="0" applyNumberFormat="1" applyFont="1" applyFill="1" applyBorder="1" applyAlignment="1">
      <alignment horizontal="center" vertical="center" wrapText="1" shrinkToFit="1"/>
    </xf>
    <xf numFmtId="5" fontId="30" fillId="5" borderId="9" xfId="0" applyNumberFormat="1" applyFont="1" applyFill="1" applyBorder="1" applyAlignment="1">
      <alignment horizontal="center" vertical="center" wrapText="1" shrinkToFit="1"/>
    </xf>
    <xf numFmtId="38" fontId="13" fillId="5" borderId="9" xfId="0" applyNumberFormat="1" applyFont="1" applyFill="1" applyBorder="1" applyAlignment="1">
      <alignment horizontal="center" vertical="center" wrapText="1" shrinkToFit="1"/>
    </xf>
    <xf numFmtId="38" fontId="13" fillId="5" borderId="13" xfId="0" applyNumberFormat="1" applyFont="1" applyFill="1" applyBorder="1" applyAlignment="1">
      <alignment horizontal="center" vertical="center" wrapText="1" shrinkToFit="1"/>
    </xf>
    <xf numFmtId="0" fontId="13" fillId="5" borderId="10" xfId="0" applyFont="1" applyFill="1" applyBorder="1" applyAlignment="1">
      <alignment vertical="center" wrapText="1" shrinkToFit="1"/>
    </xf>
    <xf numFmtId="0" fontId="13" fillId="5" borderId="10" xfId="0" applyFont="1" applyFill="1" applyBorder="1" applyAlignment="1">
      <alignment vertical="center" shrinkToFit="1"/>
    </xf>
    <xf numFmtId="49" fontId="13" fillId="2" borderId="10" xfId="0" applyNumberFormat="1" applyFont="1" applyFill="1" applyBorder="1" applyAlignment="1">
      <alignment horizontal="center" vertical="center" wrapText="1" shrinkToFit="1"/>
    </xf>
    <xf numFmtId="0" fontId="1" fillId="5" borderId="10" xfId="0" applyFont="1" applyFill="1" applyBorder="1" applyAlignment="1">
      <alignment horizontal="center" vertical="center" wrapText="1" shrinkToFit="1"/>
    </xf>
    <xf numFmtId="0" fontId="13" fillId="5" borderId="10" xfId="0" applyFont="1" applyFill="1" applyBorder="1" applyAlignment="1">
      <alignment horizontal="center" vertical="center" wrapText="1" shrinkToFit="1"/>
    </xf>
    <xf numFmtId="0" fontId="13" fillId="5" borderId="9" xfId="0" applyFont="1" applyFill="1" applyBorder="1" applyAlignment="1">
      <alignment horizontal="center" vertical="center" wrapText="1" shrinkToFit="1"/>
    </xf>
    <xf numFmtId="0" fontId="13" fillId="6" borderId="9" xfId="0" applyFont="1" applyFill="1" applyBorder="1" applyAlignment="1">
      <alignment horizontal="center" vertical="center" wrapText="1" shrinkToFit="1"/>
    </xf>
    <xf numFmtId="5" fontId="30" fillId="5" borderId="10" xfId="0" applyNumberFormat="1" applyFont="1" applyFill="1" applyBorder="1" applyAlignment="1">
      <alignment vertical="center" wrapText="1" shrinkToFit="1"/>
    </xf>
    <xf numFmtId="5" fontId="13" fillId="5" borderId="10" xfId="0" applyNumberFormat="1" applyFont="1" applyFill="1" applyBorder="1" applyAlignment="1">
      <alignment horizontal="center" vertical="center" wrapText="1" shrinkToFit="1"/>
    </xf>
    <xf numFmtId="0" fontId="13" fillId="6" borderId="10" xfId="0" applyFont="1" applyFill="1" applyBorder="1" applyAlignment="1">
      <alignment vertical="center" wrapText="1" shrinkToFit="1"/>
    </xf>
    <xf numFmtId="0" fontId="13" fillId="5" borderId="10" xfId="0" applyFont="1" applyFill="1" applyBorder="1" applyAlignment="1">
      <alignment horizontal="center" vertical="center" shrinkToFit="1"/>
    </xf>
    <xf numFmtId="177" fontId="15" fillId="5" borderId="1" xfId="0" applyNumberFormat="1" applyFont="1" applyFill="1" applyBorder="1" applyAlignment="1">
      <alignment horizontal="center" vertical="center" shrinkToFit="1"/>
    </xf>
    <xf numFmtId="176" fontId="13" fillId="5" borderId="10" xfId="0" applyNumberFormat="1" applyFont="1" applyFill="1" applyBorder="1" applyAlignment="1">
      <alignment horizontal="center" vertical="center" wrapText="1" shrinkToFit="1"/>
    </xf>
    <xf numFmtId="6" fontId="13" fillId="5" borderId="10" xfId="4" applyFont="1" applyFill="1" applyBorder="1" applyAlignment="1">
      <alignment horizontal="center" vertical="center" wrapText="1" shrinkToFit="1"/>
    </xf>
    <xf numFmtId="0" fontId="15" fillId="5" borderId="1" xfId="0" applyFont="1" applyFill="1" applyBorder="1" applyAlignment="1">
      <alignment vertical="center"/>
    </xf>
    <xf numFmtId="0" fontId="15" fillId="5" borderId="2" xfId="0" applyFont="1" applyFill="1" applyBorder="1" applyAlignment="1">
      <alignment vertical="center"/>
    </xf>
    <xf numFmtId="0" fontId="15" fillId="5" borderId="3" xfId="0" applyFont="1" applyFill="1" applyBorder="1" applyAlignment="1">
      <alignment vertical="center"/>
    </xf>
    <xf numFmtId="0" fontId="13" fillId="5" borderId="9" xfId="0" applyFont="1" applyFill="1" applyBorder="1" applyAlignment="1">
      <alignment vertical="center" wrapText="1" shrinkToFit="1"/>
    </xf>
    <xf numFmtId="0" fontId="13" fillId="5" borderId="1" xfId="0" applyFont="1" applyFill="1" applyBorder="1" applyAlignment="1">
      <alignment horizontal="center" vertical="center" shrinkToFit="1"/>
    </xf>
    <xf numFmtId="0" fontId="15" fillId="5" borderId="2" xfId="0" applyFont="1" applyFill="1" applyBorder="1" applyAlignment="1">
      <alignment horizontal="center" vertical="center" wrapText="1" shrinkToFit="1"/>
    </xf>
    <xf numFmtId="0" fontId="15" fillId="5" borderId="6" xfId="0" applyFont="1" applyFill="1" applyBorder="1" applyAlignment="1">
      <alignment horizontal="center" wrapText="1" shrinkToFit="1"/>
    </xf>
    <xf numFmtId="0" fontId="13" fillId="5" borderId="1" xfId="0" applyFont="1" applyFill="1" applyBorder="1" applyAlignment="1">
      <alignment horizontal="center" vertical="center" wrapText="1" shrinkToFit="1"/>
    </xf>
    <xf numFmtId="177" fontId="15" fillId="6" borderId="1" xfId="0" applyNumberFormat="1" applyFont="1" applyFill="1" applyBorder="1" applyAlignment="1">
      <alignment vertical="center" wrapText="1" shrinkToFit="1"/>
    </xf>
    <xf numFmtId="177" fontId="15" fillId="6" borderId="2" xfId="0" applyNumberFormat="1" applyFont="1" applyFill="1" applyBorder="1" applyAlignment="1">
      <alignment vertical="center" wrapText="1" shrinkToFit="1"/>
    </xf>
    <xf numFmtId="177" fontId="15" fillId="6" borderId="3" xfId="0" applyNumberFormat="1" applyFont="1" applyFill="1" applyBorder="1" applyAlignment="1">
      <alignment vertical="center" wrapText="1" shrinkToFit="1"/>
    </xf>
    <xf numFmtId="180" fontId="13" fillId="6" borderId="10" xfId="0" applyNumberFormat="1" applyFont="1" applyFill="1" applyBorder="1" applyAlignment="1">
      <alignment horizontal="center" vertical="center" shrinkToFit="1"/>
    </xf>
    <xf numFmtId="5" fontId="13" fillId="5" borderId="1" xfId="0" applyNumberFormat="1" applyFont="1" applyFill="1" applyBorder="1" applyAlignment="1">
      <alignment horizontal="center" vertical="center" wrapText="1" shrinkToFit="1"/>
    </xf>
    <xf numFmtId="5" fontId="13" fillId="6" borderId="9" xfId="0" applyNumberFormat="1" applyFont="1" applyFill="1" applyBorder="1" applyAlignment="1">
      <alignment vertical="center" wrapText="1" shrinkToFit="1"/>
    </xf>
    <xf numFmtId="0" fontId="15" fillId="5" borderId="3" xfId="0" applyFont="1" applyFill="1" applyBorder="1" applyAlignment="1">
      <alignment horizontal="center" wrapText="1" shrinkToFit="1"/>
    </xf>
    <xf numFmtId="0" fontId="0" fillId="5" borderId="2" xfId="0" applyFill="1" applyBorder="1">
      <alignment vertical="center"/>
    </xf>
    <xf numFmtId="0" fontId="26" fillId="5" borderId="2" xfId="0" applyFont="1" applyFill="1" applyBorder="1" applyAlignment="1">
      <alignment horizontal="left" vertical="center"/>
    </xf>
    <xf numFmtId="177" fontId="15" fillId="6" borderId="2" xfId="0" applyNumberFormat="1" applyFont="1" applyFill="1" applyBorder="1" applyAlignment="1">
      <alignment horizontal="center" vertical="center" shrinkToFit="1"/>
    </xf>
    <xf numFmtId="177" fontId="13" fillId="6" borderId="13" xfId="0" applyNumberFormat="1" applyFont="1" applyFill="1" applyBorder="1" applyAlignment="1">
      <alignment horizontal="center" vertical="center" shrinkToFit="1"/>
    </xf>
    <xf numFmtId="5" fontId="25" fillId="6" borderId="14" xfId="0" applyNumberFormat="1" applyFont="1" applyFill="1" applyBorder="1" applyAlignment="1">
      <alignment vertical="center" shrinkToFit="1"/>
    </xf>
    <xf numFmtId="5" fontId="27" fillId="6" borderId="10" xfId="0" applyNumberFormat="1" applyFont="1" applyFill="1" applyBorder="1" applyAlignment="1">
      <alignment vertical="center" shrinkToFit="1"/>
    </xf>
    <xf numFmtId="0" fontId="31" fillId="2" borderId="14" xfId="0" applyFont="1" applyFill="1" applyBorder="1" applyAlignment="1">
      <alignment horizontal="center" vertical="center" wrapText="1" shrinkToFit="1"/>
    </xf>
    <xf numFmtId="177" fontId="1" fillId="5" borderId="10" xfId="0" applyNumberFormat="1" applyFont="1" applyFill="1" applyBorder="1" applyAlignment="1">
      <alignment horizontal="center" vertical="center" shrinkToFit="1"/>
    </xf>
    <xf numFmtId="0" fontId="13" fillId="2" borderId="0" xfId="0" applyFont="1" applyFill="1" applyBorder="1" applyAlignment="1">
      <alignment horizontal="center" vertical="center" wrapText="1"/>
    </xf>
    <xf numFmtId="0" fontId="34" fillId="2" borderId="0" xfId="0" applyFont="1" applyFill="1" applyBorder="1" applyAlignment="1">
      <alignment horizontal="center" vertical="center" wrapText="1"/>
    </xf>
    <xf numFmtId="0" fontId="5" fillId="2" borderId="0" xfId="0" applyFont="1" applyFill="1" applyBorder="1" applyAlignment="1" applyProtection="1">
      <alignment horizontal="center" vertical="center" wrapText="1"/>
      <protection locked="0"/>
    </xf>
    <xf numFmtId="185" fontId="1" fillId="0" borderId="0" xfId="0" applyNumberFormat="1" applyFont="1" applyBorder="1" applyAlignment="1" applyProtection="1">
      <alignment horizontal="center" vertical="center" wrapText="1"/>
      <protection locked="0"/>
    </xf>
    <xf numFmtId="185" fontId="5" fillId="0" borderId="0" xfId="0" applyNumberFormat="1" applyFont="1" applyBorder="1" applyAlignment="1" applyProtection="1">
      <alignment horizontal="center" vertical="center" wrapText="1"/>
      <protection locked="0"/>
    </xf>
    <xf numFmtId="0" fontId="1" fillId="0" borderId="16" xfId="0" applyFont="1" applyBorder="1" applyAlignment="1">
      <alignment vertical="center"/>
    </xf>
    <xf numFmtId="0" fontId="4" fillId="0" borderId="3" xfId="0" applyFont="1" applyBorder="1" applyAlignment="1" applyProtection="1">
      <alignment horizontal="center" vertical="center" wrapText="1"/>
      <protection locked="0"/>
    </xf>
    <xf numFmtId="0" fontId="0" fillId="0" borderId="3" xfId="0" applyNumberFormat="1" applyBorder="1" applyAlignment="1" applyProtection="1">
      <alignment horizontal="center" vertical="center"/>
      <protection locked="0"/>
    </xf>
    <xf numFmtId="176" fontId="0" fillId="2" borderId="9" xfId="6" applyNumberFormat="1" applyFont="1" applyFill="1" applyBorder="1" applyProtection="1">
      <alignment vertical="center"/>
      <protection locked="0"/>
    </xf>
    <xf numFmtId="0" fontId="0" fillId="0" borderId="0" xfId="0" applyProtection="1">
      <alignment vertical="center"/>
      <protection locked="0"/>
    </xf>
    <xf numFmtId="0" fontId="0" fillId="0" borderId="0"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vertical="center"/>
      <protection locked="0"/>
    </xf>
    <xf numFmtId="0" fontId="12" fillId="0" borderId="0" xfId="0" applyFont="1" applyBorder="1" applyAlignment="1" applyProtection="1">
      <alignment horizontal="center" vertical="center"/>
      <protection locked="0"/>
    </xf>
    <xf numFmtId="0" fontId="4" fillId="0" borderId="0" xfId="0" applyFont="1" applyBorder="1" applyAlignment="1" applyProtection="1">
      <alignment horizontal="left" vertical="center" wrapText="1"/>
      <protection locked="0"/>
    </xf>
    <xf numFmtId="0" fontId="0" fillId="0" borderId="0" xfId="0" applyNumberFormat="1" applyAlignment="1" applyProtection="1">
      <alignment horizontal="center" vertical="center"/>
      <protection locked="0"/>
    </xf>
    <xf numFmtId="0" fontId="0" fillId="2" borderId="9" xfId="0" applyFill="1" applyBorder="1" applyAlignment="1" applyProtection="1">
      <alignment horizontal="center" vertical="center"/>
    </xf>
    <xf numFmtId="0" fontId="8" fillId="0" borderId="0" xfId="0" applyFont="1" applyProtection="1">
      <alignment vertical="center"/>
    </xf>
    <xf numFmtId="0" fontId="0" fillId="0" borderId="0" xfId="0" applyProtection="1">
      <alignment vertical="center"/>
    </xf>
    <xf numFmtId="0" fontId="4" fillId="2" borderId="15" xfId="0" applyFont="1" applyFill="1" applyBorder="1" applyAlignment="1" applyProtection="1">
      <alignment horizontal="center" vertical="center"/>
    </xf>
    <xf numFmtId="0" fontId="0" fillId="2" borderId="10" xfId="0" applyFill="1" applyBorder="1" applyAlignment="1" applyProtection="1">
      <alignment horizontal="center" vertical="center"/>
    </xf>
    <xf numFmtId="0" fontId="0" fillId="2" borderId="9" xfId="0" applyFill="1" applyBorder="1" applyAlignment="1" applyProtection="1">
      <alignment horizontal="center" vertical="center" wrapText="1"/>
    </xf>
    <xf numFmtId="0" fontId="0" fillId="2" borderId="1" xfId="0" applyFill="1" applyBorder="1" applyAlignment="1" applyProtection="1">
      <alignment horizontal="center" vertical="center"/>
    </xf>
    <xf numFmtId="0" fontId="0" fillId="0" borderId="22" xfId="0" applyBorder="1" applyAlignment="1" applyProtection="1">
      <alignment vertical="center"/>
      <protection locked="0"/>
    </xf>
    <xf numFmtId="38" fontId="0" fillId="0" borderId="9" xfId="3" applyFont="1" applyBorder="1" applyAlignment="1" applyProtection="1">
      <alignment horizontal="center" vertical="center"/>
      <protection locked="0"/>
    </xf>
    <xf numFmtId="0" fontId="7" fillId="2" borderId="12" xfId="0" applyFont="1" applyFill="1" applyBorder="1" applyAlignment="1">
      <alignment horizontal="center" vertical="center"/>
    </xf>
    <xf numFmtId="0" fontId="37" fillId="2" borderId="12" xfId="0" applyFont="1" applyFill="1" applyBorder="1" applyAlignment="1">
      <alignment horizontal="center" vertical="center"/>
    </xf>
    <xf numFmtId="0" fontId="0" fillId="2" borderId="12" xfId="0" applyFill="1" applyBorder="1" applyAlignment="1">
      <alignment horizontal="center" vertical="center"/>
    </xf>
    <xf numFmtId="0" fontId="0" fillId="2" borderId="12" xfId="0" applyFill="1" applyBorder="1" applyAlignment="1">
      <alignment vertical="center"/>
    </xf>
    <xf numFmtId="0" fontId="0" fillId="2" borderId="12" xfId="0" applyFill="1" applyBorder="1">
      <alignment vertical="center"/>
    </xf>
    <xf numFmtId="0" fontId="37" fillId="0" borderId="0" xfId="0" applyFont="1" applyBorder="1" applyAlignment="1">
      <alignment horizontal="left" vertical="top" wrapText="1"/>
    </xf>
    <xf numFmtId="0" fontId="37" fillId="0" borderId="0" xfId="0" applyFont="1" applyBorder="1" applyAlignment="1">
      <alignment vertical="top" wrapText="1"/>
    </xf>
    <xf numFmtId="0" fontId="0" fillId="0" borderId="0" xfId="0" applyBorder="1" applyAlignment="1">
      <alignment vertical="center"/>
    </xf>
    <xf numFmtId="0" fontId="7" fillId="2" borderId="0" xfId="0" applyFont="1" applyFill="1" applyBorder="1" applyAlignment="1">
      <alignment horizontal="center" vertical="center"/>
    </xf>
    <xf numFmtId="0" fontId="37" fillId="2" borderId="0" xfId="0" applyFont="1" applyFill="1" applyBorder="1" applyAlignment="1">
      <alignment horizontal="center" vertical="center"/>
    </xf>
    <xf numFmtId="0" fontId="0" fillId="2" borderId="0" xfId="0" applyFill="1" applyBorder="1" applyAlignment="1">
      <alignment horizontal="center" vertical="center"/>
    </xf>
    <xf numFmtId="0" fontId="0" fillId="2" borderId="0" xfId="0" applyFill="1" applyBorder="1" applyAlignment="1">
      <alignment vertical="center"/>
    </xf>
    <xf numFmtId="0" fontId="0" fillId="2" borderId="0" xfId="0" applyFill="1" applyBorder="1">
      <alignment vertical="center"/>
    </xf>
    <xf numFmtId="0" fontId="6" fillId="2" borderId="0" xfId="0" applyFont="1" applyFill="1" applyBorder="1" applyAlignment="1">
      <alignment vertical="center"/>
    </xf>
    <xf numFmtId="0" fontId="13" fillId="2" borderId="0" xfId="0" applyFont="1" applyFill="1" applyBorder="1" applyAlignment="1">
      <alignment vertical="center"/>
    </xf>
    <xf numFmtId="0" fontId="40" fillId="2" borderId="0" xfId="0" applyFont="1" applyFill="1" applyBorder="1" applyAlignment="1">
      <alignment vertical="center"/>
    </xf>
    <xf numFmtId="0" fontId="0" fillId="0" borderId="6" xfId="0" applyFont="1" applyBorder="1" applyAlignment="1" applyProtection="1">
      <alignment horizontal="left" vertical="top"/>
      <protection locked="0"/>
    </xf>
    <xf numFmtId="0" fontId="39" fillId="2" borderId="12" xfId="0" applyFont="1" applyFill="1" applyBorder="1" applyAlignment="1" applyProtection="1">
      <alignment vertical="top" wrapText="1"/>
    </xf>
    <xf numFmtId="0" fontId="4" fillId="2" borderId="12" xfId="0" applyFont="1" applyFill="1" applyBorder="1" applyAlignment="1" applyProtection="1">
      <alignment vertical="top" wrapText="1"/>
    </xf>
    <xf numFmtId="0" fontId="44" fillId="0" borderId="0" xfId="0" applyFont="1">
      <alignment vertical="center"/>
    </xf>
    <xf numFmtId="0" fontId="0" fillId="0" borderId="0" xfId="0" applyBorder="1">
      <alignment vertical="center"/>
    </xf>
    <xf numFmtId="0" fontId="13" fillId="0" borderId="33" xfId="0" applyFont="1" applyBorder="1" applyAlignment="1" applyProtection="1">
      <alignment horizontal="center" vertical="center" wrapText="1"/>
      <protection locked="0"/>
    </xf>
    <xf numFmtId="0" fontId="45" fillId="0" borderId="0" xfId="0" applyFont="1" applyBorder="1" applyAlignment="1">
      <alignment horizontal="center" vertical="center"/>
    </xf>
    <xf numFmtId="187" fontId="45" fillId="0" borderId="0" xfId="0" applyNumberFormat="1" applyFont="1" applyBorder="1" applyAlignment="1">
      <alignment horizontal="center" vertical="center"/>
    </xf>
    <xf numFmtId="0" fontId="15" fillId="2" borderId="10" xfId="0" applyFont="1" applyFill="1" applyBorder="1" applyAlignment="1">
      <alignment horizontal="center" vertical="center" wrapText="1"/>
    </xf>
    <xf numFmtId="0" fontId="15" fillId="2" borderId="4" xfId="0" applyFont="1" applyFill="1" applyBorder="1" applyAlignment="1">
      <alignment horizontal="center" vertical="center" wrapText="1"/>
    </xf>
    <xf numFmtId="38" fontId="13" fillId="2" borderId="9" xfId="3" applyFont="1" applyFill="1" applyBorder="1" applyAlignment="1">
      <alignment horizontal="right" vertical="center"/>
    </xf>
    <xf numFmtId="38" fontId="13" fillId="2" borderId="39" xfId="3" applyFont="1" applyFill="1" applyBorder="1" applyAlignment="1">
      <alignment horizontal="right" vertical="center"/>
    </xf>
    <xf numFmtId="38" fontId="13" fillId="2" borderId="5" xfId="3" applyFont="1" applyFill="1" applyBorder="1" applyAlignment="1" applyProtection="1">
      <alignment vertical="center"/>
    </xf>
    <xf numFmtId="0" fontId="0" fillId="0" borderId="0" xfId="0" applyBorder="1" applyAlignment="1" applyProtection="1">
      <alignment vertical="center"/>
    </xf>
    <xf numFmtId="0" fontId="0" fillId="0" borderId="0" xfId="0" quotePrefix="1" applyBorder="1" applyAlignment="1" applyProtection="1">
      <alignment vertical="center"/>
    </xf>
    <xf numFmtId="0" fontId="38" fillId="0" borderId="0" xfId="0" applyFont="1" applyBorder="1">
      <alignment vertical="center"/>
    </xf>
    <xf numFmtId="0" fontId="11" fillId="0" borderId="0" xfId="0" applyFont="1" applyBorder="1">
      <alignment vertical="center"/>
    </xf>
    <xf numFmtId="0" fontId="9" fillId="2" borderId="37" xfId="0" applyFont="1" applyFill="1" applyBorder="1" applyAlignment="1" applyProtection="1">
      <alignment vertical="center"/>
    </xf>
    <xf numFmtId="0" fontId="0" fillId="2" borderId="38" xfId="0" applyFill="1" applyBorder="1" applyAlignment="1" applyProtection="1">
      <alignment vertical="center"/>
    </xf>
    <xf numFmtId="0" fontId="0" fillId="2" borderId="42" xfId="0" applyFill="1" applyBorder="1" applyAlignment="1" applyProtection="1">
      <alignment vertical="center"/>
    </xf>
    <xf numFmtId="0" fontId="13" fillId="7" borderId="19" xfId="0" applyFont="1" applyFill="1" applyBorder="1" applyAlignment="1" applyProtection="1">
      <alignment horizontal="center" vertical="center"/>
    </xf>
    <xf numFmtId="0" fontId="47" fillId="2" borderId="44" xfId="0" applyFont="1" applyFill="1" applyBorder="1" applyAlignment="1" applyProtection="1">
      <alignment horizontal="center" vertical="center"/>
    </xf>
    <xf numFmtId="0" fontId="13" fillId="7" borderId="48" xfId="0" applyFont="1" applyFill="1" applyBorder="1" applyAlignment="1" applyProtection="1">
      <alignment horizontal="center" vertical="center"/>
    </xf>
    <xf numFmtId="0" fontId="47" fillId="2" borderId="49" xfId="0" applyFont="1" applyFill="1" applyBorder="1" applyAlignment="1" applyProtection="1">
      <alignment horizontal="center" vertical="center"/>
    </xf>
    <xf numFmtId="0" fontId="13" fillId="7" borderId="53" xfId="0" applyFont="1" applyFill="1" applyBorder="1" applyAlignment="1" applyProtection="1">
      <alignment horizontal="center" vertical="center"/>
    </xf>
    <xf numFmtId="0" fontId="47" fillId="2" borderId="54" xfId="0" applyFont="1" applyFill="1" applyBorder="1" applyAlignment="1" applyProtection="1">
      <alignment horizontal="center" vertical="center"/>
    </xf>
    <xf numFmtId="0" fontId="15" fillId="7" borderId="3" xfId="0" applyFont="1" applyFill="1" applyBorder="1" applyAlignment="1" applyProtection="1">
      <alignment horizontal="center" vertical="center"/>
    </xf>
    <xf numFmtId="0" fontId="15" fillId="7" borderId="30" xfId="0" applyFont="1" applyFill="1" applyBorder="1" applyAlignment="1" applyProtection="1">
      <alignment horizontal="center" vertical="center"/>
    </xf>
    <xf numFmtId="0" fontId="9" fillId="0" borderId="27" xfId="0" applyFont="1" applyBorder="1" applyAlignment="1" applyProtection="1">
      <alignment horizontal="center" vertical="center"/>
    </xf>
    <xf numFmtId="0" fontId="15" fillId="2" borderId="30" xfId="0" applyFont="1" applyFill="1" applyBorder="1" applyAlignment="1" applyProtection="1">
      <alignment horizontal="center" vertical="center"/>
    </xf>
    <xf numFmtId="0" fontId="15" fillId="7" borderId="56" xfId="0" applyFont="1" applyFill="1" applyBorder="1" applyAlignment="1" applyProtection="1">
      <alignment horizontal="center" vertical="center"/>
    </xf>
    <xf numFmtId="0" fontId="13" fillId="2" borderId="56" xfId="0" applyFont="1" applyFill="1" applyBorder="1" applyAlignment="1" applyProtection="1">
      <alignment horizontal="center" vertical="center"/>
    </xf>
    <xf numFmtId="0" fontId="47" fillId="2" borderId="26" xfId="0" applyFont="1" applyFill="1" applyBorder="1" applyAlignment="1" applyProtection="1">
      <alignment horizontal="center" vertical="center"/>
    </xf>
    <xf numFmtId="0" fontId="1" fillId="0" borderId="0" xfId="0" applyFont="1" applyBorder="1" applyAlignment="1" applyProtection="1">
      <alignment vertical="center"/>
    </xf>
    <xf numFmtId="0" fontId="48" fillId="0" borderId="0" xfId="0" applyFont="1" applyBorder="1" applyAlignment="1" applyProtection="1">
      <alignment vertical="center"/>
    </xf>
    <xf numFmtId="0" fontId="9" fillId="0" borderId="0" xfId="0" applyFont="1" applyBorder="1" applyAlignment="1" applyProtection="1">
      <alignment vertical="center"/>
    </xf>
    <xf numFmtId="0" fontId="51" fillId="0" borderId="60" xfId="0" quotePrefix="1" applyFont="1" applyFill="1" applyBorder="1" applyAlignment="1" applyProtection="1">
      <alignment horizontal="center" vertical="center"/>
    </xf>
    <xf numFmtId="0" fontId="51" fillId="0" borderId="59" xfId="0" quotePrefix="1" applyFont="1" applyFill="1" applyBorder="1" applyAlignment="1" applyProtection="1">
      <alignment horizontal="center" vertical="center"/>
    </xf>
    <xf numFmtId="0" fontId="1" fillId="0" borderId="0" xfId="0" applyFont="1" applyProtection="1">
      <alignment vertical="center"/>
      <protection locked="0"/>
    </xf>
    <xf numFmtId="0" fontId="34" fillId="2" borderId="14" xfId="0" applyFont="1" applyFill="1" applyBorder="1" applyAlignment="1">
      <alignment horizontal="center" vertical="center" wrapText="1"/>
    </xf>
    <xf numFmtId="38" fontId="13" fillId="2" borderId="39" xfId="3" applyFont="1" applyFill="1" applyBorder="1" applyAlignment="1">
      <alignment horizontal="center" vertical="center"/>
    </xf>
    <xf numFmtId="0" fontId="1" fillId="0" borderId="22" xfId="0" applyFont="1" applyBorder="1" applyAlignment="1" applyProtection="1">
      <alignment vertical="center"/>
      <protection locked="0"/>
    </xf>
    <xf numFmtId="38" fontId="10" fillId="0" borderId="9" xfId="3" applyFont="1" applyBorder="1" applyAlignment="1" applyProtection="1">
      <alignment horizontal="center" vertical="center"/>
      <protection locked="0"/>
    </xf>
    <xf numFmtId="0" fontId="8" fillId="2" borderId="5" xfId="0" applyFont="1" applyFill="1" applyBorder="1">
      <alignment vertical="center"/>
    </xf>
    <xf numFmtId="0" fontId="0" fillId="2" borderId="6" xfId="0" applyFill="1" applyBorder="1">
      <alignment vertical="center"/>
    </xf>
    <xf numFmtId="0" fontId="0" fillId="2" borderId="7" xfId="0" applyFill="1" applyBorder="1">
      <alignment vertical="center"/>
    </xf>
    <xf numFmtId="0" fontId="9" fillId="2" borderId="11" xfId="0" applyFont="1" applyFill="1" applyBorder="1">
      <alignment vertical="center"/>
    </xf>
    <xf numFmtId="0" fontId="0" fillId="2" borderId="13" xfId="0" applyFill="1" applyBorder="1">
      <alignment vertical="center"/>
    </xf>
    <xf numFmtId="0" fontId="7" fillId="0" borderId="9" xfId="0" applyFont="1" applyBorder="1" applyAlignment="1" applyProtection="1">
      <alignment horizontal="center" vertical="center" wrapText="1"/>
      <protection locked="0"/>
    </xf>
    <xf numFmtId="183" fontId="1" fillId="0" borderId="9" xfId="3" applyNumberFormat="1" applyFont="1" applyBorder="1" applyProtection="1">
      <alignment vertical="center"/>
      <protection locked="0"/>
    </xf>
    <xf numFmtId="0" fontId="5" fillId="0" borderId="3" xfId="0" applyFont="1" applyBorder="1" applyAlignment="1" applyProtection="1">
      <alignment horizontal="center" vertical="center" wrapText="1"/>
      <protection locked="0"/>
    </xf>
    <xf numFmtId="183" fontId="10" fillId="0" borderId="3" xfId="3" applyNumberFormat="1" applyFont="1" applyBorder="1" applyProtection="1">
      <alignment vertical="center"/>
      <protection locked="0"/>
    </xf>
    <xf numFmtId="0" fontId="0"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0" fillId="0" borderId="9" xfId="0" applyFont="1" applyFill="1" applyBorder="1" applyAlignment="1" applyProtection="1">
      <alignment horizontal="center" vertical="center"/>
      <protection locked="0"/>
    </xf>
    <xf numFmtId="0" fontId="1" fillId="0" borderId="9" xfId="0" applyFont="1" applyFill="1" applyBorder="1" applyAlignment="1" applyProtection="1">
      <alignment horizontal="center" vertical="center"/>
      <protection locked="0"/>
    </xf>
    <xf numFmtId="0" fontId="1" fillId="0" borderId="9" xfId="0" applyFont="1" applyFill="1" applyBorder="1" applyAlignment="1" applyProtection="1">
      <alignment horizontal="center" vertical="center" wrapText="1"/>
      <protection locked="0"/>
    </xf>
    <xf numFmtId="0" fontId="9" fillId="2" borderId="5" xfId="0" applyFont="1" applyFill="1" applyBorder="1">
      <alignment vertical="center"/>
    </xf>
    <xf numFmtId="0" fontId="7" fillId="2" borderId="6" xfId="0" applyFont="1" applyFill="1" applyBorder="1" applyAlignment="1">
      <alignment horizontal="center" vertical="center"/>
    </xf>
    <xf numFmtId="0" fontId="37" fillId="2" borderId="6" xfId="0" applyFont="1" applyFill="1" applyBorder="1" applyAlignment="1">
      <alignment horizontal="center" vertical="center"/>
    </xf>
    <xf numFmtId="0" fontId="0" fillId="2" borderId="6" xfId="0" applyFill="1" applyBorder="1" applyAlignment="1">
      <alignment horizontal="center" vertical="center"/>
    </xf>
    <xf numFmtId="0" fontId="0" fillId="2" borderId="6" xfId="0" applyFill="1" applyBorder="1" applyAlignment="1">
      <alignment vertical="center"/>
    </xf>
    <xf numFmtId="0" fontId="9" fillId="2" borderId="4" xfId="0" applyFont="1" applyFill="1" applyBorder="1">
      <alignment vertical="center"/>
    </xf>
    <xf numFmtId="0" fontId="0" fillId="2" borderId="8" xfId="0" applyFill="1" applyBorder="1">
      <alignment vertical="center"/>
    </xf>
    <xf numFmtId="0" fontId="4" fillId="2" borderId="4" xfId="0" applyFont="1" applyFill="1" applyBorder="1" applyAlignment="1">
      <alignment vertical="center"/>
    </xf>
    <xf numFmtId="0" fontId="39" fillId="2" borderId="4" xfId="0" applyFont="1" applyFill="1" applyBorder="1" applyAlignment="1">
      <alignment vertical="center"/>
    </xf>
    <xf numFmtId="0" fontId="0" fillId="0" borderId="5" xfId="0" applyFont="1" applyBorder="1" applyAlignment="1" applyProtection="1">
      <alignment horizontal="left" vertical="top"/>
      <protection locked="0"/>
    </xf>
    <xf numFmtId="0" fontId="0" fillId="0" borderId="7" xfId="0" applyFont="1" applyBorder="1" applyAlignment="1" applyProtection="1">
      <alignment horizontal="left" vertical="top"/>
      <protection locked="0"/>
    </xf>
    <xf numFmtId="0" fontId="0" fillId="0" borderId="4" xfId="0" applyFont="1" applyBorder="1" applyAlignment="1" applyProtection="1">
      <alignment horizontal="left" vertical="top"/>
      <protection locked="0"/>
    </xf>
    <xf numFmtId="0" fontId="0" fillId="0" borderId="8" xfId="0" applyFont="1" applyBorder="1" applyAlignment="1" applyProtection="1">
      <alignment horizontal="left" vertical="top"/>
      <protection locked="0"/>
    </xf>
    <xf numFmtId="0" fontId="0" fillId="0" borderId="11" xfId="0" applyFont="1" applyBorder="1" applyAlignment="1" applyProtection="1">
      <alignment horizontal="left" vertical="top"/>
      <protection locked="0"/>
    </xf>
    <xf numFmtId="0" fontId="0" fillId="0" borderId="13" xfId="0" applyFont="1" applyBorder="1" applyAlignment="1" applyProtection="1">
      <alignment horizontal="left" vertical="top"/>
      <protection locked="0"/>
    </xf>
    <xf numFmtId="0" fontId="41" fillId="0" borderId="5" xfId="0" applyFont="1" applyBorder="1" applyAlignment="1" applyProtection="1">
      <alignment horizontal="center" vertical="center"/>
      <protection locked="0"/>
    </xf>
    <xf numFmtId="183" fontId="13" fillId="2" borderId="61" xfId="4" applyNumberFormat="1" applyFont="1" applyFill="1" applyBorder="1" applyAlignment="1">
      <alignment horizontal="right" vertical="center"/>
    </xf>
    <xf numFmtId="0" fontId="1" fillId="0" borderId="9" xfId="0" applyFont="1" applyBorder="1" applyAlignment="1" applyProtection="1">
      <alignment horizontal="center" vertical="center" wrapText="1"/>
      <protection locked="0"/>
    </xf>
    <xf numFmtId="38" fontId="1" fillId="0" borderId="9" xfId="3" applyFont="1" applyBorder="1" applyAlignment="1" applyProtection="1">
      <alignment vertical="center"/>
      <protection locked="0"/>
    </xf>
    <xf numFmtId="0" fontId="1" fillId="0" borderId="9" xfId="0" applyFont="1" applyBorder="1" applyAlignment="1" applyProtection="1">
      <alignment horizontal="center" vertical="center"/>
      <protection locked="0"/>
    </xf>
    <xf numFmtId="38" fontId="1" fillId="0" borderId="5" xfId="3" applyFont="1" applyBorder="1" applyAlignment="1" applyProtection="1">
      <alignment vertical="center"/>
      <protection locked="0"/>
    </xf>
    <xf numFmtId="0" fontId="1" fillId="0" borderId="14" xfId="0" applyFont="1" applyBorder="1" applyAlignment="1" applyProtection="1">
      <alignment horizontal="center" vertical="center"/>
      <protection locked="0"/>
    </xf>
    <xf numFmtId="0" fontId="1" fillId="0" borderId="62" xfId="0" applyFont="1" applyBorder="1" applyAlignment="1" applyProtection="1">
      <alignment horizontal="center" vertical="center"/>
      <protection locked="0"/>
    </xf>
    <xf numFmtId="0" fontId="39" fillId="2" borderId="11" xfId="0" applyFont="1" applyFill="1" applyBorder="1" applyAlignment="1" applyProtection="1">
      <alignment vertical="top"/>
    </xf>
    <xf numFmtId="0" fontId="4" fillId="2" borderId="13" xfId="0" applyFont="1" applyFill="1" applyBorder="1" applyAlignment="1" applyProtection="1">
      <alignment vertical="top" wrapText="1"/>
    </xf>
    <xf numFmtId="0" fontId="15" fillId="2" borderId="1" xfId="0" applyFont="1" applyFill="1" applyBorder="1">
      <alignment vertical="center"/>
    </xf>
    <xf numFmtId="0" fontId="15" fillId="2" borderId="2" xfId="0" applyFont="1" applyFill="1" applyBorder="1" applyAlignment="1">
      <alignment vertical="center"/>
    </xf>
    <xf numFmtId="0" fontId="13" fillId="2" borderId="2" xfId="0" applyFont="1" applyFill="1" applyBorder="1" applyAlignment="1">
      <alignment vertical="center"/>
    </xf>
    <xf numFmtId="0" fontId="13" fillId="2" borderId="2" xfId="0" applyFont="1" applyFill="1" applyBorder="1" applyAlignment="1">
      <alignment horizontal="right" vertical="center"/>
    </xf>
    <xf numFmtId="0" fontId="13" fillId="2" borderId="3" xfId="0" applyFont="1" applyFill="1" applyBorder="1" applyAlignment="1">
      <alignment horizontal="right" vertical="center"/>
    </xf>
    <xf numFmtId="0" fontId="34" fillId="2" borderId="7" xfId="0" applyFont="1" applyFill="1" applyBorder="1" applyAlignment="1">
      <alignment horizontal="center" vertical="center" wrapText="1"/>
    </xf>
    <xf numFmtId="0" fontId="13" fillId="0" borderId="5" xfId="0" applyFont="1" applyBorder="1" applyAlignment="1" applyProtection="1">
      <alignment horizontal="center" vertical="center"/>
      <protection locked="0"/>
    </xf>
    <xf numFmtId="38" fontId="13" fillId="2" borderId="40" xfId="3" applyFont="1" applyFill="1" applyBorder="1" applyAlignment="1">
      <alignment horizontal="center" vertical="center"/>
    </xf>
    <xf numFmtId="0" fontId="41" fillId="0" borderId="5" xfId="0" applyFont="1" applyBorder="1" applyAlignment="1">
      <alignment horizontal="center" vertical="center"/>
    </xf>
    <xf numFmtId="38" fontId="13" fillId="2" borderId="41" xfId="3" applyFont="1" applyFill="1" applyBorder="1" applyAlignment="1" applyProtection="1">
      <alignment vertical="center"/>
    </xf>
    <xf numFmtId="0" fontId="9" fillId="2" borderId="9" xfId="0" applyFont="1" applyFill="1" applyBorder="1" applyAlignment="1" applyProtection="1">
      <alignment horizontal="center" vertical="center"/>
    </xf>
    <xf numFmtId="0" fontId="9" fillId="2" borderId="6" xfId="0" applyFont="1" applyFill="1" applyBorder="1" applyAlignment="1" applyProtection="1">
      <alignment horizontal="center" vertical="center" wrapText="1"/>
    </xf>
    <xf numFmtId="0" fontId="0" fillId="2" borderId="9" xfId="0" applyFill="1" applyBorder="1" applyAlignment="1" applyProtection="1">
      <alignment horizontal="center" vertical="center"/>
    </xf>
    <xf numFmtId="0" fontId="1" fillId="0" borderId="7" xfId="0" applyFont="1" applyBorder="1" applyAlignment="1" applyProtection="1">
      <alignment horizontal="center" vertical="center"/>
      <protection locked="0"/>
    </xf>
    <xf numFmtId="0" fontId="0" fillId="0" borderId="12" xfId="0" applyFont="1" applyBorder="1" applyAlignment="1" applyProtection="1">
      <alignment horizontal="left" vertical="top"/>
      <protection locked="0"/>
    </xf>
    <xf numFmtId="0" fontId="0" fillId="0" borderId="0" xfId="0" applyFont="1" applyBorder="1" applyAlignment="1" applyProtection="1">
      <alignment horizontal="left" vertical="top"/>
      <protection locked="0"/>
    </xf>
    <xf numFmtId="0" fontId="15" fillId="2" borderId="10" xfId="0" applyFont="1" applyFill="1" applyBorder="1" applyAlignment="1">
      <alignment horizontal="center" vertical="center"/>
    </xf>
    <xf numFmtId="49" fontId="25" fillId="2" borderId="14" xfId="0" applyNumberFormat="1" applyFont="1" applyFill="1" applyBorder="1" applyAlignment="1">
      <alignment horizontal="center" wrapText="1" shrinkToFit="1"/>
    </xf>
    <xf numFmtId="0" fontId="52" fillId="2" borderId="14" xfId="0" applyFont="1" applyFill="1" applyBorder="1" applyAlignment="1">
      <alignment horizontal="center" vertical="center" wrapText="1" shrinkToFit="1"/>
    </xf>
    <xf numFmtId="177" fontId="53" fillId="5" borderId="14" xfId="0" applyNumberFormat="1" applyFont="1" applyFill="1" applyBorder="1" applyAlignment="1">
      <alignment horizontal="center" vertical="center" shrinkToFit="1"/>
    </xf>
    <xf numFmtId="0" fontId="53" fillId="5" borderId="14" xfId="0" applyFont="1" applyFill="1" applyBorder="1" applyAlignment="1">
      <alignment horizontal="center" vertical="center" wrapText="1" shrinkToFit="1"/>
    </xf>
    <xf numFmtId="0" fontId="25" fillId="5" borderId="14" xfId="0" applyFont="1" applyFill="1" applyBorder="1" applyAlignment="1">
      <alignment horizontal="center" vertical="center" wrapText="1" shrinkToFit="1"/>
    </xf>
    <xf numFmtId="0" fontId="25" fillId="6" borderId="1" xfId="0" applyFont="1" applyFill="1" applyBorder="1" applyAlignment="1">
      <alignment horizontal="center" vertical="center" wrapText="1" shrinkToFit="1"/>
    </xf>
    <xf numFmtId="0" fontId="54" fillId="6" borderId="3" xfId="0" applyFont="1" applyFill="1" applyBorder="1" applyAlignment="1">
      <alignment horizontal="center" vertical="center" wrapText="1" shrinkToFit="1"/>
    </xf>
    <xf numFmtId="38" fontId="54" fillId="5" borderId="14" xfId="3" applyFont="1" applyFill="1" applyBorder="1" applyAlignment="1">
      <alignment horizontal="center" vertical="center" wrapText="1" shrinkToFit="1"/>
    </xf>
    <xf numFmtId="0" fontId="54" fillId="5" borderId="14" xfId="0" applyFont="1" applyFill="1" applyBorder="1" applyAlignment="1">
      <alignment horizontal="center" vertical="center" wrapText="1" shrinkToFit="1"/>
    </xf>
    <xf numFmtId="0" fontId="25" fillId="6" borderId="14" xfId="0" applyFont="1" applyFill="1" applyBorder="1" applyAlignment="1">
      <alignment vertical="center" wrapText="1" shrinkToFit="1"/>
    </xf>
    <xf numFmtId="58" fontId="25" fillId="6" borderId="14" xfId="0" applyNumberFormat="1" applyFont="1" applyFill="1" applyBorder="1" applyAlignment="1">
      <alignment horizontal="center" vertical="center" shrinkToFit="1"/>
    </xf>
    <xf numFmtId="0" fontId="55" fillId="6" borderId="14" xfId="0" applyFont="1" applyFill="1" applyBorder="1" applyAlignment="1">
      <alignment vertical="center" wrapText="1" shrinkToFit="1"/>
    </xf>
    <xf numFmtId="0" fontId="25" fillId="5" borderId="2" xfId="0" applyFont="1" applyFill="1" applyBorder="1" applyAlignment="1">
      <alignment horizontal="left" vertical="center"/>
    </xf>
    <xf numFmtId="0" fontId="25" fillId="5" borderId="2" xfId="0" applyFont="1" applyFill="1" applyBorder="1" applyAlignment="1">
      <alignment horizontal="center" vertical="center" shrinkToFit="1"/>
    </xf>
    <xf numFmtId="0" fontId="25" fillId="5" borderId="3" xfId="0" applyFont="1" applyFill="1" applyBorder="1" applyAlignment="1">
      <alignment horizontal="center" vertical="center" shrinkToFit="1"/>
    </xf>
    <xf numFmtId="0" fontId="25" fillId="5" borderId="14" xfId="0" applyFont="1" applyFill="1" applyBorder="1" applyAlignment="1">
      <alignment vertical="center" wrapText="1" shrinkToFit="1"/>
    </xf>
    <xf numFmtId="0" fontId="52" fillId="5" borderId="1" xfId="0" applyFont="1" applyFill="1" applyBorder="1" applyAlignment="1">
      <alignment horizontal="center" vertical="center" wrapText="1" shrinkToFit="1"/>
    </xf>
    <xf numFmtId="0" fontId="25" fillId="5" borderId="2" xfId="0" applyFont="1" applyFill="1" applyBorder="1" applyAlignment="1">
      <alignment horizontal="center" vertical="center" wrapText="1" shrinkToFit="1"/>
    </xf>
    <xf numFmtId="0" fontId="25" fillId="5" borderId="3" xfId="0" applyFont="1" applyFill="1" applyBorder="1" applyAlignment="1">
      <alignment horizontal="center" vertical="center" wrapText="1" shrinkToFit="1"/>
    </xf>
    <xf numFmtId="0" fontId="25" fillId="5" borderId="1" xfId="0" applyFont="1" applyFill="1" applyBorder="1" applyAlignment="1">
      <alignment vertical="center"/>
    </xf>
    <xf numFmtId="0" fontId="25" fillId="5" borderId="2" xfId="0" applyFont="1" applyFill="1" applyBorder="1" applyAlignment="1">
      <alignment vertical="center"/>
    </xf>
    <xf numFmtId="0" fontId="25" fillId="5" borderId="3" xfId="0" applyFont="1" applyFill="1" applyBorder="1" applyAlignment="1">
      <alignment vertical="center"/>
    </xf>
    <xf numFmtId="177" fontId="25" fillId="5" borderId="1" xfId="0" applyNumberFormat="1" applyFont="1" applyFill="1" applyBorder="1" applyAlignment="1">
      <alignment horizontal="center" vertical="center" shrinkToFit="1"/>
    </xf>
    <xf numFmtId="177" fontId="25" fillId="5" borderId="2" xfId="0" applyNumberFormat="1" applyFont="1" applyFill="1" applyBorder="1" applyAlignment="1">
      <alignment horizontal="center" vertical="center" shrinkToFit="1"/>
    </xf>
    <xf numFmtId="177" fontId="25" fillId="5" borderId="3" xfId="0" applyNumberFormat="1" applyFont="1" applyFill="1" applyBorder="1" applyAlignment="1">
      <alignment horizontal="center" vertical="center" shrinkToFit="1"/>
    </xf>
    <xf numFmtId="0" fontId="25" fillId="5" borderId="1" xfId="0" applyNumberFormat="1" applyFont="1" applyFill="1" applyBorder="1" applyAlignment="1">
      <alignment horizontal="center" vertical="center" shrinkToFit="1"/>
    </xf>
    <xf numFmtId="0" fontId="25" fillId="5" borderId="2" xfId="0" applyNumberFormat="1" applyFont="1" applyFill="1" applyBorder="1" applyAlignment="1">
      <alignment horizontal="center" vertical="center" wrapText="1" shrinkToFit="1"/>
    </xf>
    <xf numFmtId="38" fontId="25" fillId="5" borderId="2" xfId="3" applyFont="1" applyFill="1" applyBorder="1" applyAlignment="1">
      <alignment horizontal="center" vertical="center" wrapText="1" shrinkToFit="1"/>
    </xf>
    <xf numFmtId="38" fontId="25" fillId="5" borderId="1" xfId="3" applyFont="1" applyFill="1" applyBorder="1" applyAlignment="1">
      <alignment horizontal="center" vertical="center" shrinkToFit="1"/>
    </xf>
    <xf numFmtId="38" fontId="25" fillId="5" borderId="2" xfId="3" applyFont="1" applyFill="1" applyBorder="1" applyAlignment="1">
      <alignment horizontal="center" vertical="center" shrinkToFit="1"/>
    </xf>
    <xf numFmtId="38" fontId="25" fillId="5" borderId="3" xfId="3" applyFont="1" applyFill="1" applyBorder="1" applyAlignment="1">
      <alignment horizontal="center" vertical="center" shrinkToFit="1"/>
    </xf>
    <xf numFmtId="38" fontId="25" fillId="5" borderId="2" xfId="3" applyFont="1" applyFill="1" applyBorder="1" applyAlignment="1">
      <alignment horizontal="right" vertical="center" shrinkToFit="1"/>
    </xf>
    <xf numFmtId="178" fontId="25" fillId="6" borderId="14" xfId="0" applyNumberFormat="1" applyFont="1" applyFill="1" applyBorder="1" applyAlignment="1">
      <alignment vertical="center" shrinkToFit="1"/>
    </xf>
    <xf numFmtId="38" fontId="25" fillId="6" borderId="14" xfId="3" applyFont="1" applyFill="1" applyBorder="1" applyAlignment="1">
      <alignment vertical="center" shrinkToFit="1"/>
    </xf>
    <xf numFmtId="178" fontId="25" fillId="5" borderId="14" xfId="0" applyNumberFormat="1" applyFont="1" applyFill="1" applyBorder="1" applyAlignment="1">
      <alignment vertical="center" shrinkToFit="1"/>
    </xf>
    <xf numFmtId="38" fontId="25" fillId="5" borderId="14" xfId="3" applyFont="1" applyFill="1" applyBorder="1" applyAlignment="1">
      <alignment vertical="center" shrinkToFit="1"/>
    </xf>
    <xf numFmtId="0" fontId="25" fillId="5" borderId="14" xfId="0" applyFont="1" applyFill="1" applyBorder="1" applyAlignment="1">
      <alignment vertical="center" shrinkToFit="1"/>
    </xf>
    <xf numFmtId="0" fontId="56" fillId="0" borderId="0" xfId="0" applyFont="1">
      <alignment vertical="center"/>
    </xf>
    <xf numFmtId="49" fontId="54" fillId="2" borderId="10" xfId="0" applyNumberFormat="1" applyFont="1" applyFill="1" applyBorder="1" applyAlignment="1">
      <alignment horizontal="center" vertical="center" wrapText="1" shrinkToFit="1"/>
    </xf>
    <xf numFmtId="0" fontId="54" fillId="5" borderId="10" xfId="0" applyFont="1" applyFill="1" applyBorder="1" applyAlignment="1">
      <alignment horizontal="center" vertical="center" shrinkToFit="1"/>
    </xf>
    <xf numFmtId="177" fontId="57" fillId="5" borderId="10" xfId="0" applyNumberFormat="1" applyFont="1" applyFill="1" applyBorder="1" applyAlignment="1">
      <alignment horizontal="center" vertical="center" shrinkToFit="1"/>
    </xf>
    <xf numFmtId="0" fontId="57" fillId="5" borderId="10" xfId="0" applyFont="1" applyFill="1" applyBorder="1" applyAlignment="1">
      <alignment horizontal="center" vertical="center" wrapText="1" shrinkToFit="1"/>
    </xf>
    <xf numFmtId="0" fontId="54" fillId="5" borderId="10" xfId="0" applyFont="1" applyFill="1" applyBorder="1" applyAlignment="1">
      <alignment horizontal="center" vertical="center" wrapText="1" shrinkToFit="1"/>
    </xf>
    <xf numFmtId="0" fontId="54" fillId="5" borderId="9" xfId="0" applyFont="1" applyFill="1" applyBorder="1" applyAlignment="1">
      <alignment horizontal="center" vertical="center" wrapText="1" shrinkToFit="1"/>
    </xf>
    <xf numFmtId="0" fontId="54" fillId="6" borderId="9" xfId="0" applyFont="1" applyFill="1" applyBorder="1" applyAlignment="1">
      <alignment horizontal="center" vertical="center" wrapText="1" shrinkToFit="1"/>
    </xf>
    <xf numFmtId="38" fontId="54" fillId="5" borderId="10" xfId="3" applyFont="1" applyFill="1" applyBorder="1" applyAlignment="1">
      <alignment horizontal="center" vertical="center" wrapText="1" shrinkToFit="1"/>
    </xf>
    <xf numFmtId="5" fontId="54" fillId="5" borderId="10" xfId="0" applyNumberFormat="1" applyFont="1" applyFill="1" applyBorder="1" applyAlignment="1">
      <alignment vertical="center" wrapText="1" shrinkToFit="1"/>
    </xf>
    <xf numFmtId="5" fontId="54" fillId="6" borderId="10" xfId="0" applyNumberFormat="1" applyFont="1" applyFill="1" applyBorder="1" applyAlignment="1">
      <alignment horizontal="center" vertical="center" wrapText="1" shrinkToFit="1"/>
    </xf>
    <xf numFmtId="0" fontId="54" fillId="6" borderId="10" xfId="0" applyFont="1" applyFill="1" applyBorder="1" applyAlignment="1">
      <alignment vertical="center" wrapText="1" shrinkToFit="1"/>
    </xf>
    <xf numFmtId="58" fontId="54" fillId="6" borderId="10" xfId="0" applyNumberFormat="1" applyFont="1" applyFill="1" applyBorder="1" applyAlignment="1">
      <alignment horizontal="center" vertical="center" wrapText="1" shrinkToFit="1"/>
    </xf>
    <xf numFmtId="58" fontId="54" fillId="6" borderId="9" xfId="0" applyNumberFormat="1" applyFont="1" applyFill="1" applyBorder="1" applyAlignment="1">
      <alignment horizontal="center" vertical="center" shrinkToFit="1"/>
    </xf>
    <xf numFmtId="0" fontId="54" fillId="5" borderId="10" xfId="0" applyFont="1" applyFill="1" applyBorder="1" applyAlignment="1">
      <alignment vertical="center" wrapText="1" shrinkToFit="1"/>
    </xf>
    <xf numFmtId="0" fontId="54" fillId="5" borderId="9" xfId="0" applyFont="1" applyFill="1" applyBorder="1" applyAlignment="1">
      <alignment vertical="center" wrapText="1" shrinkToFit="1"/>
    </xf>
    <xf numFmtId="0" fontId="54" fillId="5" borderId="1" xfId="0" applyFont="1" applyFill="1" applyBorder="1" applyAlignment="1">
      <alignment horizontal="center" vertical="center" shrinkToFit="1"/>
    </xf>
    <xf numFmtId="176" fontId="54" fillId="5" borderId="10" xfId="0" applyNumberFormat="1" applyFont="1" applyFill="1" applyBorder="1" applyAlignment="1">
      <alignment horizontal="center" vertical="center" wrapText="1" shrinkToFit="1"/>
    </xf>
    <xf numFmtId="6" fontId="54" fillId="5" borderId="10" xfId="4" applyFont="1" applyFill="1" applyBorder="1" applyAlignment="1">
      <alignment horizontal="center" vertical="center" wrapText="1" shrinkToFit="1"/>
    </xf>
    <xf numFmtId="0" fontId="54" fillId="5" borderId="1" xfId="0" applyFont="1" applyFill="1" applyBorder="1" applyAlignment="1">
      <alignment horizontal="center" vertical="center" wrapText="1" shrinkToFit="1"/>
    </xf>
    <xf numFmtId="0" fontId="54" fillId="5" borderId="9" xfId="0" applyNumberFormat="1" applyFont="1" applyFill="1" applyBorder="1" applyAlignment="1">
      <alignment horizontal="center" vertical="center" wrapText="1" shrinkToFit="1"/>
    </xf>
    <xf numFmtId="38" fontId="54" fillId="5" borderId="1" xfId="3" applyFont="1" applyFill="1" applyBorder="1" applyAlignment="1">
      <alignment horizontal="center" vertical="center" wrapText="1" shrinkToFit="1"/>
    </xf>
    <xf numFmtId="5" fontId="54" fillId="6" borderId="9" xfId="0" applyNumberFormat="1" applyFont="1" applyFill="1" applyBorder="1" applyAlignment="1">
      <alignment horizontal="center" vertical="center" wrapText="1" shrinkToFit="1"/>
    </xf>
    <xf numFmtId="177" fontId="54" fillId="6" borderId="13" xfId="0" applyNumberFormat="1" applyFont="1" applyFill="1" applyBorder="1" applyAlignment="1">
      <alignment horizontal="center" vertical="center" shrinkToFit="1"/>
    </xf>
    <xf numFmtId="177" fontId="54" fillId="6" borderId="10" xfId="0" applyNumberFormat="1" applyFont="1" applyFill="1" applyBorder="1" applyAlignment="1">
      <alignment horizontal="center" vertical="center" wrapText="1"/>
    </xf>
    <xf numFmtId="38" fontId="54" fillId="5" borderId="9" xfId="3" applyFont="1" applyFill="1" applyBorder="1" applyAlignment="1">
      <alignment horizontal="center" vertical="center" wrapText="1" shrinkToFit="1"/>
    </xf>
    <xf numFmtId="38" fontId="54" fillId="5" borderId="13" xfId="3" applyFont="1" applyFill="1" applyBorder="1" applyAlignment="1">
      <alignment horizontal="center" vertical="center" wrapText="1" shrinkToFit="1"/>
    </xf>
    <xf numFmtId="178" fontId="58" fillId="6" borderId="10" xfId="0" applyNumberFormat="1" applyFont="1" applyFill="1" applyBorder="1" applyAlignment="1">
      <alignment vertical="center" shrinkToFit="1"/>
    </xf>
    <xf numFmtId="38" fontId="58" fillId="6" borderId="10" xfId="3" applyFont="1" applyFill="1" applyBorder="1" applyAlignment="1">
      <alignment vertical="center" shrinkToFit="1"/>
    </xf>
    <xf numFmtId="178" fontId="58" fillId="5" borderId="10" xfId="0" applyNumberFormat="1" applyFont="1" applyFill="1" applyBorder="1" applyAlignment="1">
      <alignment vertical="center" shrinkToFit="1"/>
    </xf>
    <xf numFmtId="38" fontId="58" fillId="5" borderId="10" xfId="3" applyFont="1" applyFill="1" applyBorder="1" applyAlignment="1">
      <alignment vertical="center" shrinkToFit="1"/>
    </xf>
    <xf numFmtId="0" fontId="25" fillId="5" borderId="10" xfId="0" applyFont="1" applyFill="1" applyBorder="1" applyAlignment="1">
      <alignment vertical="center" shrinkToFit="1"/>
    </xf>
    <xf numFmtId="38" fontId="0" fillId="0" borderId="0" xfId="3" applyFont="1">
      <alignment vertical="center"/>
    </xf>
    <xf numFmtId="0" fontId="9" fillId="8" borderId="9" xfId="0" applyFont="1" applyFill="1" applyBorder="1" applyAlignment="1" applyProtection="1">
      <alignment horizontal="center" vertical="center"/>
    </xf>
    <xf numFmtId="0" fontId="8" fillId="0" borderId="0" xfId="0" applyFont="1" applyBorder="1" applyProtection="1">
      <alignment vertical="center"/>
    </xf>
    <xf numFmtId="0" fontId="0" fillId="0" borderId="0" xfId="0" applyAlignment="1" applyProtection="1">
      <alignment horizontal="center" vertical="center"/>
    </xf>
    <xf numFmtId="0" fontId="0" fillId="0" borderId="0" xfId="0" applyAlignment="1" applyProtection="1">
      <alignment vertical="center"/>
    </xf>
    <xf numFmtId="0" fontId="1" fillId="0" borderId="0" xfId="0" applyFont="1" applyAlignment="1" applyProtection="1">
      <alignment vertical="center"/>
    </xf>
    <xf numFmtId="0" fontId="1" fillId="0" borderId="0" xfId="0" applyFont="1" applyAlignment="1" applyProtection="1">
      <alignment horizontal="right" vertical="center"/>
    </xf>
    <xf numFmtId="0" fontId="1" fillId="0" borderId="0" xfId="0" applyFont="1" applyAlignment="1" applyProtection="1">
      <alignment horizontal="center" vertical="center"/>
    </xf>
    <xf numFmtId="0" fontId="1" fillId="0" borderId="0" xfId="0" applyFont="1" applyProtection="1">
      <alignment vertical="center"/>
    </xf>
    <xf numFmtId="0" fontId="9" fillId="0" borderId="9"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9" xfId="0" applyFont="1" applyBorder="1" applyAlignment="1" applyProtection="1">
      <alignment horizontal="center" vertical="center" wrapText="1"/>
    </xf>
    <xf numFmtId="0" fontId="33" fillId="0" borderId="9" xfId="0" applyFont="1" applyBorder="1" applyAlignment="1" applyProtection="1">
      <alignment horizontal="center" vertical="center" wrapText="1"/>
    </xf>
    <xf numFmtId="0" fontId="0" fillId="0" borderId="3" xfId="0" applyNumberFormat="1" applyBorder="1" applyAlignment="1" applyProtection="1">
      <alignment horizontal="center" vertical="center"/>
    </xf>
    <xf numFmtId="0" fontId="4" fillId="0" borderId="2"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0" fillId="2" borderId="1" xfId="0" applyFill="1" applyBorder="1" applyProtection="1">
      <alignment vertical="center"/>
    </xf>
    <xf numFmtId="0" fontId="0" fillId="2" borderId="6" xfId="0" applyFill="1" applyBorder="1" applyAlignment="1" applyProtection="1">
      <alignment horizontal="center" vertical="center"/>
    </xf>
    <xf numFmtId="0" fontId="28" fillId="2" borderId="0" xfId="0" applyFont="1" applyFill="1" applyBorder="1" applyAlignment="1" applyProtection="1">
      <alignment horizontal="center" vertical="center" wrapText="1"/>
    </xf>
    <xf numFmtId="0" fontId="7" fillId="2" borderId="8" xfId="0" applyFont="1" applyFill="1" applyBorder="1" applyAlignment="1" applyProtection="1">
      <alignment horizontal="center" vertical="center" wrapText="1"/>
    </xf>
    <xf numFmtId="38" fontId="1" fillId="2" borderId="7" xfId="0" applyNumberFormat="1" applyFont="1" applyFill="1" applyBorder="1" applyProtection="1">
      <alignment vertical="center"/>
    </xf>
    <xf numFmtId="176" fontId="0" fillId="2" borderId="14" xfId="0" applyNumberFormat="1" applyFill="1" applyBorder="1" applyProtection="1">
      <alignment vertical="center"/>
    </xf>
    <xf numFmtId="0" fontId="0" fillId="2" borderId="5" xfId="0" applyFill="1" applyBorder="1" applyProtection="1">
      <alignment vertical="center"/>
    </xf>
    <xf numFmtId="0" fontId="1" fillId="0" borderId="0" xfId="0" applyFont="1" applyBorder="1" applyAlignment="1" applyProtection="1">
      <alignment horizontal="left" vertical="center"/>
    </xf>
    <xf numFmtId="0" fontId="0" fillId="0" borderId="0" xfId="0" applyNumberFormat="1" applyAlignment="1" applyProtection="1">
      <alignment horizontal="center" vertical="center"/>
    </xf>
    <xf numFmtId="0" fontId="4" fillId="0" borderId="0" xfId="0" applyFont="1" applyBorder="1" applyAlignment="1" applyProtection="1">
      <alignment horizontal="left" vertical="center"/>
    </xf>
    <xf numFmtId="0" fontId="0" fillId="0" borderId="0" xfId="0" applyBorder="1" applyAlignment="1" applyProtection="1">
      <alignment horizontal="center" vertical="center"/>
    </xf>
    <xf numFmtId="0" fontId="0" fillId="0" borderId="0" xfId="0" applyNumberFormat="1" applyBorder="1" applyAlignment="1" applyProtection="1">
      <alignment horizontal="center" vertical="center"/>
    </xf>
    <xf numFmtId="0" fontId="9" fillId="2" borderId="5" xfId="0" applyFont="1" applyFill="1" applyBorder="1" applyAlignment="1" applyProtection="1">
      <alignment vertical="center"/>
    </xf>
    <xf numFmtId="0" fontId="0" fillId="2" borderId="6" xfId="0" applyFill="1" applyBorder="1" applyAlignment="1" applyProtection="1">
      <alignment vertical="center"/>
    </xf>
    <xf numFmtId="0" fontId="0" fillId="2" borderId="7" xfId="0" applyFill="1" applyBorder="1" applyAlignment="1" applyProtection="1">
      <alignment vertical="center"/>
    </xf>
    <xf numFmtId="0" fontId="4" fillId="2" borderId="4" xfId="0" applyFont="1" applyFill="1" applyBorder="1" applyAlignment="1" applyProtection="1">
      <alignment vertical="center"/>
    </xf>
    <xf numFmtId="0" fontId="5" fillId="2" borderId="0" xfId="0" applyFont="1" applyFill="1" applyBorder="1" applyAlignment="1" applyProtection="1">
      <alignment vertical="center"/>
    </xf>
    <xf numFmtId="0" fontId="5" fillId="2" borderId="8" xfId="0" applyFont="1" applyFill="1" applyBorder="1" applyAlignment="1" applyProtection="1">
      <alignment vertical="center"/>
    </xf>
    <xf numFmtId="0" fontId="0" fillId="0" borderId="0" xfId="0" applyBorder="1" applyProtection="1">
      <alignment vertical="center"/>
    </xf>
    <xf numFmtId="0" fontId="15" fillId="2" borderId="5" xfId="0" applyFont="1" applyFill="1" applyBorder="1" applyProtection="1">
      <alignment vertical="center"/>
    </xf>
    <xf numFmtId="0" fontId="0" fillId="2" borderId="7" xfId="0" applyFill="1" applyBorder="1" applyAlignment="1" applyProtection="1">
      <alignment horizontal="right" vertical="center"/>
    </xf>
    <xf numFmtId="0" fontId="13" fillId="2" borderId="4" xfId="0" applyFont="1" applyFill="1" applyBorder="1" applyProtection="1">
      <alignment vertical="center"/>
    </xf>
    <xf numFmtId="0" fontId="0" fillId="2" borderId="0" xfId="0" applyFill="1" applyBorder="1" applyAlignment="1" applyProtection="1">
      <alignment vertical="center"/>
    </xf>
    <xf numFmtId="0" fontId="0" fillId="2" borderId="8" xfId="0" applyFill="1" applyBorder="1" applyAlignment="1" applyProtection="1">
      <alignment horizontal="right" vertical="center"/>
    </xf>
    <xf numFmtId="0" fontId="13" fillId="2" borderId="11" xfId="0" applyFont="1" applyFill="1" applyBorder="1" applyProtection="1">
      <alignment vertical="center"/>
    </xf>
    <xf numFmtId="0" fontId="0" fillId="2" borderId="12" xfId="0" applyFill="1" applyBorder="1" applyAlignment="1" applyProtection="1">
      <alignment vertical="center"/>
    </xf>
    <xf numFmtId="0" fontId="0" fillId="2" borderId="13" xfId="0" applyFill="1" applyBorder="1" applyAlignment="1" applyProtection="1">
      <alignment horizontal="right" vertical="center"/>
    </xf>
    <xf numFmtId="0" fontId="9" fillId="2" borderId="10" xfId="0" applyFont="1" applyFill="1" applyBorder="1" applyAlignment="1" applyProtection="1">
      <alignment horizontal="center" vertical="center" wrapText="1"/>
    </xf>
    <xf numFmtId="0" fontId="0" fillId="0" borderId="4" xfId="0" applyBorder="1" applyProtection="1">
      <alignment vertical="center"/>
    </xf>
    <xf numFmtId="0" fontId="0" fillId="0" borderId="34" xfId="0" applyBorder="1" applyProtection="1">
      <alignment vertical="center"/>
    </xf>
    <xf numFmtId="0" fontId="0" fillId="0" borderId="8" xfId="0" applyBorder="1" applyProtection="1">
      <alignment vertical="center"/>
    </xf>
    <xf numFmtId="0" fontId="15" fillId="2" borderId="64" xfId="0" applyFont="1" applyFill="1" applyBorder="1" applyProtection="1">
      <alignment vertical="center"/>
    </xf>
    <xf numFmtId="0" fontId="0" fillId="2" borderId="23" xfId="0" applyFill="1" applyBorder="1" applyAlignment="1" applyProtection="1">
      <alignment vertical="center"/>
    </xf>
    <xf numFmtId="0" fontId="0" fillId="2" borderId="34" xfId="0" applyFill="1" applyBorder="1" applyAlignment="1" applyProtection="1">
      <alignment horizontal="right" vertical="center"/>
    </xf>
    <xf numFmtId="0" fontId="0" fillId="2" borderId="65" xfId="0" applyFill="1" applyBorder="1" applyAlignment="1" applyProtection="1">
      <alignment horizontal="right" vertical="center"/>
    </xf>
    <xf numFmtId="0" fontId="9" fillId="2" borderId="41" xfId="0" applyFont="1" applyFill="1" applyBorder="1" applyAlignment="1" applyProtection="1">
      <alignment horizontal="center" vertical="center" wrapText="1"/>
    </xf>
    <xf numFmtId="0" fontId="9" fillId="2" borderId="41" xfId="0" applyFont="1" applyFill="1" applyBorder="1" applyAlignment="1" applyProtection="1">
      <alignment horizontal="center" vertical="center"/>
    </xf>
    <xf numFmtId="38" fontId="13" fillId="2" borderId="8" xfId="3" applyFont="1" applyFill="1" applyBorder="1" applyAlignment="1" applyProtection="1">
      <alignment horizontal="center" vertical="center"/>
    </xf>
    <xf numFmtId="38" fontId="13" fillId="2" borderId="3" xfId="3" applyFont="1" applyFill="1" applyBorder="1" applyAlignment="1" applyProtection="1">
      <alignment horizontal="center" vertical="center"/>
    </xf>
    <xf numFmtId="38" fontId="13" fillId="2" borderId="59" xfId="3" applyFont="1" applyFill="1" applyBorder="1" applyAlignment="1" applyProtection="1">
      <alignment horizontal="center" vertical="center"/>
    </xf>
    <xf numFmtId="0" fontId="0" fillId="2" borderId="56" xfId="0" applyFill="1" applyBorder="1" applyAlignment="1" applyProtection="1">
      <alignment horizontal="center" vertical="center"/>
    </xf>
    <xf numFmtId="0" fontId="41" fillId="0" borderId="0" xfId="0" applyFont="1" applyBorder="1" applyAlignment="1" applyProtection="1">
      <alignment vertical="center"/>
    </xf>
    <xf numFmtId="0" fontId="39" fillId="0" borderId="0" xfId="0" applyFont="1" applyBorder="1" applyAlignment="1" applyProtection="1">
      <alignment vertical="center"/>
    </xf>
    <xf numFmtId="0" fontId="13" fillId="0" borderId="0" xfId="0" applyFont="1" applyBorder="1" applyAlignment="1" applyProtection="1">
      <alignment vertical="center"/>
    </xf>
    <xf numFmtId="0" fontId="4" fillId="0" borderId="0" xfId="0" applyFont="1" applyBorder="1" applyAlignment="1" applyProtection="1">
      <alignment vertical="center"/>
    </xf>
    <xf numFmtId="183" fontId="13" fillId="2" borderId="35" xfId="4" applyNumberFormat="1" applyFont="1" applyFill="1" applyBorder="1" applyAlignment="1">
      <alignment horizontal="right" vertical="center"/>
    </xf>
    <xf numFmtId="0" fontId="13" fillId="2" borderId="34" xfId="0" applyFont="1" applyFill="1" applyBorder="1" applyAlignment="1">
      <alignment vertical="center"/>
    </xf>
    <xf numFmtId="38" fontId="13" fillId="2" borderId="39" xfId="0" applyNumberFormat="1" applyFont="1" applyFill="1" applyBorder="1" applyAlignment="1">
      <alignment vertical="center"/>
    </xf>
    <xf numFmtId="183" fontId="1" fillId="0" borderId="5" xfId="4" applyNumberFormat="1" applyFont="1" applyBorder="1" applyAlignment="1" applyProtection="1">
      <alignment horizontal="center" vertical="center"/>
      <protection locked="0"/>
    </xf>
    <xf numFmtId="183" fontId="1" fillId="2" borderId="9" xfId="4" applyNumberFormat="1" applyFont="1" applyFill="1" applyBorder="1" applyAlignment="1" applyProtection="1">
      <alignment horizontal="right" vertical="center"/>
    </xf>
    <xf numFmtId="0" fontId="28" fillId="2" borderId="10" xfId="0" applyFont="1" applyFill="1" applyBorder="1" applyAlignment="1" applyProtection="1">
      <alignment horizontal="center" vertical="center" wrapText="1"/>
    </xf>
    <xf numFmtId="0" fontId="1" fillId="0" borderId="0" xfId="0" applyFont="1" applyBorder="1" applyAlignment="1" applyProtection="1">
      <alignment horizontal="center" vertical="center"/>
      <protection locked="0"/>
    </xf>
    <xf numFmtId="183" fontId="1" fillId="0" borderId="0" xfId="4" applyNumberFormat="1" applyFont="1" applyBorder="1" applyAlignment="1" applyProtection="1">
      <alignment horizontal="center" vertical="center"/>
      <protection locked="0"/>
    </xf>
    <xf numFmtId="183" fontId="1" fillId="0" borderId="0" xfId="4" applyNumberFormat="1" applyFont="1" applyFill="1" applyBorder="1" applyAlignment="1" applyProtection="1">
      <alignment horizontal="right" vertical="center"/>
    </xf>
    <xf numFmtId="38" fontId="1" fillId="0" borderId="0" xfId="3" applyFont="1" applyBorder="1" applyAlignment="1" applyProtection="1">
      <alignment vertical="center"/>
      <protection locked="0"/>
    </xf>
    <xf numFmtId="0" fontId="1" fillId="0" borderId="0" xfId="0" applyFont="1" applyBorder="1" applyAlignment="1" applyProtection="1">
      <alignment horizontal="center" vertical="center" wrapText="1"/>
      <protection locked="0"/>
    </xf>
    <xf numFmtId="0" fontId="13" fillId="0" borderId="0" xfId="0" applyFont="1" applyBorder="1" applyAlignment="1" applyProtection="1">
      <alignment horizontal="center" vertical="center" wrapText="1"/>
      <protection locked="0"/>
    </xf>
    <xf numFmtId="0" fontId="41" fillId="0" borderId="0" xfId="0" applyFont="1" applyBorder="1" applyAlignment="1" applyProtection="1">
      <alignment horizontal="center" vertical="center"/>
      <protection locked="0"/>
    </xf>
    <xf numFmtId="0" fontId="0" fillId="9" borderId="68" xfId="0" applyFill="1" applyBorder="1" applyAlignment="1" applyProtection="1">
      <alignment horizontal="center" vertical="center"/>
      <protection locked="0"/>
    </xf>
    <xf numFmtId="0" fontId="1" fillId="0" borderId="0" xfId="0" applyFont="1">
      <alignment vertical="center"/>
    </xf>
    <xf numFmtId="0" fontId="1" fillId="2" borderId="72" xfId="0" applyFont="1" applyFill="1" applyBorder="1" applyAlignment="1" applyProtection="1">
      <alignment vertical="top" wrapText="1"/>
    </xf>
    <xf numFmtId="0" fontId="1" fillId="2" borderId="12" xfId="0" applyFont="1" applyFill="1" applyBorder="1" applyAlignment="1" applyProtection="1">
      <alignment vertical="top" wrapText="1"/>
    </xf>
    <xf numFmtId="0" fontId="9" fillId="2" borderId="73" xfId="0" applyFont="1" applyFill="1" applyBorder="1" applyAlignment="1" applyProtection="1">
      <alignment vertical="center"/>
    </xf>
    <xf numFmtId="0" fontId="9" fillId="2" borderId="30" xfId="0" applyFont="1" applyFill="1" applyBorder="1" applyAlignment="1" applyProtection="1">
      <alignment horizontal="left" vertical="center"/>
    </xf>
    <xf numFmtId="0" fontId="9" fillId="2" borderId="2" xfId="0" applyFont="1" applyFill="1" applyBorder="1" applyAlignment="1" applyProtection="1">
      <alignment horizontal="left" vertical="center"/>
    </xf>
    <xf numFmtId="0" fontId="9" fillId="2" borderId="29" xfId="0" applyFont="1" applyFill="1" applyBorder="1" applyAlignment="1" applyProtection="1">
      <alignment horizontal="left" vertical="center"/>
    </xf>
    <xf numFmtId="0" fontId="1" fillId="0" borderId="28" xfId="0" applyFont="1" applyBorder="1" applyProtection="1">
      <alignment vertical="center"/>
    </xf>
    <xf numFmtId="0" fontId="1" fillId="0" borderId="0" xfId="0" applyFont="1" applyBorder="1" applyProtection="1">
      <alignment vertical="center"/>
    </xf>
    <xf numFmtId="0" fontId="1" fillId="0" borderId="27" xfId="0" applyFont="1" applyBorder="1" applyProtection="1">
      <alignment vertical="center"/>
    </xf>
    <xf numFmtId="0" fontId="1" fillId="0" borderId="74" xfId="0" applyFont="1" applyBorder="1" applyProtection="1">
      <alignment vertical="center"/>
    </xf>
    <xf numFmtId="0" fontId="1" fillId="0" borderId="23" xfId="0" applyFont="1" applyBorder="1" applyProtection="1">
      <alignment vertical="center"/>
    </xf>
    <xf numFmtId="0" fontId="8" fillId="0" borderId="75" xfId="0" applyFont="1" applyBorder="1" applyProtection="1">
      <alignment vertical="center"/>
    </xf>
    <xf numFmtId="0" fontId="60" fillId="0" borderId="0" xfId="0" applyFont="1">
      <alignment vertical="center"/>
    </xf>
    <xf numFmtId="0" fontId="61" fillId="0" borderId="0" xfId="0" applyFont="1">
      <alignment vertical="center"/>
    </xf>
    <xf numFmtId="0" fontId="0" fillId="0" borderId="9" xfId="0" applyBorder="1">
      <alignment vertical="center"/>
    </xf>
    <xf numFmtId="189" fontId="0" fillId="2" borderId="1" xfId="0" applyNumberFormat="1" applyFill="1" applyBorder="1" applyAlignment="1">
      <alignment vertical="center"/>
    </xf>
    <xf numFmtId="189" fontId="0" fillId="2" borderId="9" xfId="0" applyNumberFormat="1" applyFill="1" applyBorder="1" applyAlignment="1">
      <alignment vertical="center"/>
    </xf>
    <xf numFmtId="0" fontId="0" fillId="2" borderId="9" xfId="0" applyFill="1" applyBorder="1">
      <alignment vertical="center"/>
    </xf>
    <xf numFmtId="0" fontId="0" fillId="2" borderId="9" xfId="0" applyFill="1" applyBorder="1" applyAlignment="1">
      <alignment horizontal="right" vertical="center"/>
    </xf>
    <xf numFmtId="190" fontId="0" fillId="0" borderId="9" xfId="3" applyNumberFormat="1" applyFont="1" applyBorder="1" applyAlignment="1">
      <alignment horizontal="center" vertical="center"/>
    </xf>
    <xf numFmtId="189" fontId="0" fillId="0" borderId="1" xfId="0" applyNumberFormat="1" applyBorder="1" applyAlignment="1">
      <alignment vertical="center"/>
    </xf>
    <xf numFmtId="0" fontId="0" fillId="0" borderId="9" xfId="0" applyBorder="1" applyAlignment="1">
      <alignment vertical="center" wrapText="1"/>
    </xf>
    <xf numFmtId="189" fontId="0" fillId="0" borderId="1" xfId="0" applyNumberFormat="1" applyBorder="1" applyAlignment="1">
      <alignment horizontal="center" vertical="center"/>
    </xf>
    <xf numFmtId="0" fontId="0" fillId="2" borderId="9" xfId="0" applyFill="1" applyBorder="1" applyAlignment="1">
      <alignment horizontal="center" vertical="center"/>
    </xf>
    <xf numFmtId="0" fontId="0" fillId="2" borderId="1" xfId="0" applyFill="1" applyBorder="1" applyAlignment="1" applyProtection="1">
      <alignment horizontal="center" vertical="center"/>
      <protection hidden="1"/>
    </xf>
    <xf numFmtId="0" fontId="0" fillId="2" borderId="9" xfId="0" applyFill="1" applyBorder="1" applyAlignment="1" applyProtection="1">
      <alignment horizontal="center" vertical="center"/>
      <protection hidden="1"/>
    </xf>
    <xf numFmtId="0" fontId="0" fillId="2" borderId="9" xfId="0" applyFill="1" applyBorder="1" applyAlignment="1" applyProtection="1">
      <alignment vertical="center"/>
      <protection hidden="1"/>
    </xf>
    <xf numFmtId="0" fontId="0" fillId="2" borderId="9" xfId="0" applyFill="1" applyBorder="1" applyProtection="1">
      <alignment vertical="center"/>
      <protection hidden="1"/>
    </xf>
    <xf numFmtId="191" fontId="0" fillId="2" borderId="9" xfId="0" applyNumberFormat="1" applyFill="1" applyBorder="1" applyAlignment="1">
      <alignment vertical="center"/>
    </xf>
    <xf numFmtId="0" fontId="0" fillId="2" borderId="9" xfId="0" applyNumberFormat="1" applyFill="1" applyBorder="1" applyAlignment="1">
      <alignment horizontal="center" vertical="center"/>
    </xf>
    <xf numFmtId="38" fontId="0" fillId="0" borderId="9" xfId="3" applyFont="1" applyBorder="1" applyAlignment="1">
      <alignment horizontal="center" vertical="center"/>
    </xf>
    <xf numFmtId="189" fontId="0" fillId="0" borderId="9" xfId="0" applyNumberFormat="1" applyBorder="1" applyAlignment="1">
      <alignment vertical="center"/>
    </xf>
    <xf numFmtId="189" fontId="0" fillId="0" borderId="9" xfId="0" applyNumberFormat="1" applyBorder="1" applyAlignment="1">
      <alignment horizontal="center" vertical="center"/>
    </xf>
    <xf numFmtId="38" fontId="0" fillId="2" borderId="9" xfId="3" applyFont="1" applyFill="1" applyBorder="1" applyAlignment="1" applyProtection="1">
      <alignment horizontal="center" vertical="center"/>
      <protection hidden="1"/>
    </xf>
    <xf numFmtId="192" fontId="0" fillId="2" borderId="9" xfId="0" applyNumberFormat="1" applyFill="1" applyBorder="1" applyAlignment="1">
      <alignment horizontal="center" vertical="center"/>
    </xf>
    <xf numFmtId="190" fontId="0" fillId="0" borderId="9" xfId="0" applyNumberFormat="1" applyBorder="1" applyAlignment="1">
      <alignment horizontal="center" vertical="center"/>
    </xf>
    <xf numFmtId="193" fontId="0" fillId="0" borderId="9" xfId="0" applyNumberFormat="1" applyBorder="1" applyAlignment="1">
      <alignment horizontal="center" vertical="center"/>
    </xf>
    <xf numFmtId="194" fontId="0" fillId="0" borderId="9" xfId="0" applyNumberFormat="1" applyBorder="1" applyAlignment="1">
      <alignment horizontal="center" vertical="center"/>
    </xf>
    <xf numFmtId="0" fontId="0" fillId="0" borderId="9" xfId="0" applyNumberFormat="1" applyBorder="1" applyAlignment="1">
      <alignment horizontal="center" vertical="center"/>
    </xf>
    <xf numFmtId="193" fontId="0" fillId="0" borderId="9" xfId="0" applyNumberFormat="1" applyFill="1" applyBorder="1" applyAlignment="1">
      <alignment horizontal="center" vertical="center"/>
    </xf>
    <xf numFmtId="0" fontId="0" fillId="2" borderId="9" xfId="0" applyFill="1" applyBorder="1" applyAlignment="1" applyProtection="1">
      <alignment horizontal="center" vertical="center" wrapText="1"/>
      <protection hidden="1"/>
    </xf>
    <xf numFmtId="0" fontId="0" fillId="0" borderId="0" xfId="0" applyFill="1">
      <alignment vertical="center"/>
    </xf>
    <xf numFmtId="0" fontId="0" fillId="0" borderId="0" xfId="0" applyBorder="1" applyAlignment="1">
      <alignment horizontal="center" vertical="center"/>
    </xf>
    <xf numFmtId="0" fontId="15" fillId="2" borderId="5"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xf>
    <xf numFmtId="0" fontId="1" fillId="0" borderId="9" xfId="0" applyFont="1" applyBorder="1" applyAlignment="1" applyProtection="1">
      <alignment horizontal="center" vertical="center"/>
      <protection locked="0"/>
    </xf>
    <xf numFmtId="0" fontId="13" fillId="0" borderId="7" xfId="0" applyFont="1" applyBorder="1" applyAlignment="1" applyProtection="1">
      <alignment horizontal="center" vertical="center" wrapText="1"/>
    </xf>
    <xf numFmtId="0" fontId="39" fillId="0" borderId="7" xfId="0" applyFont="1" applyBorder="1" applyAlignment="1" applyProtection="1">
      <alignment horizontal="center" vertical="center" wrapText="1"/>
    </xf>
    <xf numFmtId="0" fontId="33" fillId="2" borderId="10" xfId="0" applyFont="1" applyFill="1" applyBorder="1" applyAlignment="1" applyProtection="1">
      <alignment horizontal="center" vertical="center" wrapText="1"/>
    </xf>
    <xf numFmtId="0" fontId="13" fillId="0" borderId="7" xfId="0" applyFont="1" applyBorder="1" applyAlignment="1" applyProtection="1">
      <alignment horizontal="center" vertical="center" wrapText="1"/>
      <protection locked="0"/>
    </xf>
    <xf numFmtId="0" fontId="45" fillId="0" borderId="9" xfId="0" applyFont="1" applyBorder="1">
      <alignment vertical="center"/>
    </xf>
    <xf numFmtId="0" fontId="9" fillId="7" borderId="76" xfId="0" applyFont="1" applyFill="1" applyBorder="1" applyAlignment="1">
      <alignment horizontal="center" vertical="center"/>
    </xf>
    <xf numFmtId="0" fontId="9" fillId="7" borderId="77" xfId="0" applyFont="1" applyFill="1" applyBorder="1" applyAlignment="1">
      <alignment horizontal="center" vertical="center"/>
    </xf>
    <xf numFmtId="0" fontId="9" fillId="7" borderId="78" xfId="0" applyFont="1" applyFill="1" applyBorder="1" applyAlignment="1">
      <alignment horizontal="center" vertical="center" wrapText="1"/>
    </xf>
    <xf numFmtId="0" fontId="0" fillId="7" borderId="79" xfId="0" applyNumberFormat="1" applyFill="1" applyBorder="1" applyAlignment="1">
      <alignment horizontal="center" vertical="center"/>
    </xf>
    <xf numFmtId="0" fontId="4" fillId="0" borderId="5"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5" xfId="0" applyFont="1" applyBorder="1" applyAlignment="1" applyProtection="1">
      <alignment horizontal="left" vertical="center" wrapText="1"/>
      <protection locked="0"/>
    </xf>
    <xf numFmtId="176" fontId="1" fillId="0" borderId="80" xfId="6" applyNumberFormat="1" applyFont="1" applyFill="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0" fontId="1" fillId="0" borderId="80" xfId="6" applyNumberFormat="1" applyFont="1" applyFill="1" applyBorder="1" applyAlignment="1" applyProtection="1">
      <alignment horizontal="center" vertical="center"/>
      <protection locked="0"/>
    </xf>
    <xf numFmtId="0" fontId="0" fillId="7" borderId="81" xfId="0" applyNumberFormat="1" applyFill="1" applyBorder="1" applyAlignment="1">
      <alignment horizontal="center" vertical="center"/>
    </xf>
    <xf numFmtId="0" fontId="5" fillId="0" borderId="82" xfId="0" applyFont="1" applyBorder="1" applyAlignment="1" applyProtection="1">
      <alignment horizontal="center" vertical="center" wrapText="1"/>
      <protection locked="0"/>
    </xf>
    <xf numFmtId="0" fontId="7" fillId="0" borderId="82" xfId="0" applyFont="1" applyBorder="1" applyAlignment="1" applyProtection="1">
      <alignment horizontal="center" vertical="center" wrapText="1"/>
      <protection locked="0"/>
    </xf>
    <xf numFmtId="0" fontId="7" fillId="0" borderId="82" xfId="0" applyFont="1" applyBorder="1" applyAlignment="1" applyProtection="1">
      <alignment horizontal="left" vertical="center" wrapText="1"/>
      <protection locked="0"/>
    </xf>
    <xf numFmtId="176" fontId="1" fillId="0" borderId="83" xfId="6" applyNumberFormat="1" applyFont="1" applyFill="1" applyBorder="1" applyAlignment="1" applyProtection="1">
      <alignment horizontal="center" vertical="center"/>
      <protection locked="0"/>
    </xf>
    <xf numFmtId="176" fontId="1" fillId="0" borderId="84" xfId="6" applyNumberFormat="1" applyFont="1" applyFill="1" applyBorder="1" applyAlignment="1" applyProtection="1">
      <alignment horizontal="center" vertical="center"/>
      <protection locked="0"/>
    </xf>
    <xf numFmtId="180" fontId="1" fillId="0" borderId="1" xfId="3" applyNumberFormat="1" applyFont="1" applyBorder="1" applyAlignment="1" applyProtection="1">
      <alignment horizontal="center" vertical="center"/>
      <protection locked="0"/>
    </xf>
    <xf numFmtId="180" fontId="1" fillId="0" borderId="3" xfId="3" applyNumberFormat="1" applyFont="1" applyBorder="1" applyAlignment="1" applyProtection="1">
      <alignment horizontal="center" vertical="center"/>
    </xf>
    <xf numFmtId="0" fontId="9" fillId="2" borderId="9" xfId="0" applyFont="1" applyFill="1" applyBorder="1" applyAlignment="1">
      <alignment horizontal="center" vertical="center" wrapText="1"/>
    </xf>
    <xf numFmtId="0" fontId="9" fillId="2" borderId="9" xfId="0" applyFont="1" applyFill="1" applyBorder="1" applyAlignment="1">
      <alignment horizontal="center" vertical="center"/>
    </xf>
    <xf numFmtId="0" fontId="1" fillId="0" borderId="9" xfId="0" applyFont="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9" fillId="2" borderId="1" xfId="0" applyFont="1" applyFill="1" applyBorder="1" applyAlignment="1" applyProtection="1">
      <alignment horizontal="center" vertical="center"/>
    </xf>
    <xf numFmtId="0" fontId="9" fillId="2" borderId="2" xfId="0" applyFont="1" applyFill="1" applyBorder="1" applyAlignment="1" applyProtection="1">
      <alignment horizontal="center" vertical="center"/>
    </xf>
    <xf numFmtId="0" fontId="9" fillId="2" borderId="3" xfId="0" applyFont="1" applyFill="1" applyBorder="1" applyAlignment="1" applyProtection="1">
      <alignment horizontal="center" vertical="center"/>
    </xf>
    <xf numFmtId="0" fontId="15" fillId="2" borderId="5" xfId="0" applyFont="1" applyFill="1" applyBorder="1" applyAlignment="1" applyProtection="1">
      <alignment horizontal="center" vertical="center" wrapText="1"/>
    </xf>
    <xf numFmtId="0" fontId="15" fillId="2" borderId="6" xfId="0" applyFont="1" applyFill="1" applyBorder="1" applyAlignment="1" applyProtection="1">
      <alignment horizontal="center" vertical="center" wrapText="1"/>
    </xf>
    <xf numFmtId="0" fontId="15" fillId="2" borderId="7" xfId="0" applyFont="1" applyFill="1" applyBorder="1" applyAlignment="1" applyProtection="1">
      <alignment horizontal="center" vertical="center" wrapText="1"/>
    </xf>
    <xf numFmtId="0" fontId="5" fillId="0" borderId="9" xfId="0" applyFont="1" applyBorder="1" applyAlignment="1" applyProtection="1">
      <alignment horizontal="left" vertical="top" wrapText="1"/>
      <protection locked="0"/>
    </xf>
    <xf numFmtId="0" fontId="9" fillId="2" borderId="9" xfId="0" applyFont="1" applyFill="1" applyBorder="1" applyAlignment="1">
      <alignment horizontal="center" vertical="center" wrapText="1"/>
    </xf>
    <xf numFmtId="0" fontId="9" fillId="2" borderId="9" xfId="0" applyFont="1" applyFill="1" applyBorder="1" applyAlignment="1">
      <alignment horizontal="center" vertical="center"/>
    </xf>
    <xf numFmtId="0" fontId="1" fillId="0" borderId="17"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1" fillId="0" borderId="10" xfId="0" applyFont="1" applyBorder="1" applyAlignment="1" applyProtection="1">
      <alignment horizontal="left" vertical="center" wrapText="1"/>
      <protection locked="0"/>
    </xf>
    <xf numFmtId="0" fontId="9" fillId="2" borderId="9" xfId="0" applyFont="1" applyFill="1" applyBorder="1" applyAlignment="1" applyProtection="1">
      <alignment horizontal="center" vertical="center"/>
    </xf>
    <xf numFmtId="0" fontId="33" fillId="2" borderId="9" xfId="0" applyFont="1" applyFill="1" applyBorder="1" applyAlignment="1" applyProtection="1">
      <alignment horizontal="center" vertical="center"/>
    </xf>
    <xf numFmtId="182" fontId="1" fillId="0" borderId="5" xfId="0" applyNumberFormat="1" applyFont="1" applyBorder="1" applyAlignment="1" applyProtection="1">
      <alignment horizontal="center" vertical="center"/>
      <protection locked="0"/>
    </xf>
    <xf numFmtId="182" fontId="1" fillId="0" borderId="6" xfId="0" applyNumberFormat="1" applyFont="1" applyBorder="1" applyAlignment="1" applyProtection="1">
      <alignment horizontal="center" vertical="center"/>
      <protection locked="0"/>
    </xf>
    <xf numFmtId="182" fontId="1" fillId="0" borderId="7" xfId="0" applyNumberFormat="1" applyFont="1" applyBorder="1" applyAlignment="1" applyProtection="1">
      <alignment horizontal="center" vertical="center"/>
      <protection locked="0"/>
    </xf>
    <xf numFmtId="181" fontId="0" fillId="2" borderId="5" xfId="0" applyNumberFormat="1" applyFill="1" applyBorder="1" applyAlignment="1" applyProtection="1">
      <alignment horizontal="center" vertical="center"/>
    </xf>
    <xf numFmtId="181" fontId="0" fillId="2" borderId="6" xfId="0" applyNumberFormat="1" applyFill="1" applyBorder="1" applyAlignment="1" applyProtection="1">
      <alignment horizontal="center" vertical="center"/>
    </xf>
    <xf numFmtId="181" fontId="0" fillId="2" borderId="7" xfId="0" applyNumberFormat="1" applyFill="1" applyBorder="1" applyAlignment="1" applyProtection="1">
      <alignment horizontal="center" vertical="center"/>
    </xf>
    <xf numFmtId="0" fontId="0" fillId="2" borderId="9" xfId="0" applyFill="1" applyBorder="1" applyAlignment="1" applyProtection="1">
      <alignment horizontal="center" vertical="center"/>
    </xf>
    <xf numFmtId="0" fontId="33" fillId="2" borderId="10" xfId="0" applyFont="1" applyFill="1" applyBorder="1" applyAlignment="1" applyProtection="1">
      <alignment horizontal="center" vertical="center"/>
    </xf>
    <xf numFmtId="0" fontId="33" fillId="2" borderId="11" xfId="0" applyFont="1" applyFill="1" applyBorder="1" applyAlignment="1" applyProtection="1">
      <alignment horizontal="center" vertical="center"/>
    </xf>
    <xf numFmtId="182" fontId="1" fillId="0" borderId="4" xfId="0" applyNumberFormat="1" applyFont="1" applyBorder="1" applyAlignment="1" applyProtection="1">
      <alignment horizontal="center" vertical="center"/>
      <protection locked="0"/>
    </xf>
    <xf numFmtId="182" fontId="1" fillId="0" borderId="0" xfId="0" applyNumberFormat="1" applyFont="1" applyBorder="1" applyAlignment="1" applyProtection="1">
      <alignment horizontal="center" vertical="center"/>
      <protection locked="0"/>
    </xf>
    <xf numFmtId="182" fontId="1" fillId="0" borderId="8" xfId="0" applyNumberFormat="1" applyFont="1" applyBorder="1" applyAlignment="1" applyProtection="1">
      <alignment horizontal="center" vertical="center"/>
      <protection locked="0"/>
    </xf>
    <xf numFmtId="0" fontId="0" fillId="2" borderId="16" xfId="0" applyFont="1" applyFill="1" applyBorder="1" applyAlignment="1" applyProtection="1">
      <alignment horizontal="center" vertical="center"/>
    </xf>
    <xf numFmtId="0" fontId="0" fillId="2" borderId="17" xfId="0" applyFont="1" applyFill="1" applyBorder="1" applyAlignment="1" applyProtection="1">
      <alignment horizontal="center" vertical="center"/>
    </xf>
    <xf numFmtId="0" fontId="0" fillId="2" borderId="19" xfId="0" applyFont="1" applyFill="1" applyBorder="1" applyAlignment="1" applyProtection="1">
      <alignment horizontal="center" vertical="center"/>
    </xf>
    <xf numFmtId="0" fontId="11" fillId="0" borderId="15"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18" xfId="0" applyFont="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9" fillId="2" borderId="5" xfId="0" applyFont="1" applyFill="1" applyBorder="1" applyAlignment="1" applyProtection="1">
      <alignment horizontal="center" vertical="center"/>
    </xf>
    <xf numFmtId="0" fontId="9" fillId="2" borderId="6"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9" fillId="2" borderId="4"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1" fillId="0" borderId="1" xfId="0" applyFont="1" applyFill="1" applyBorder="1" applyAlignment="1" applyProtection="1">
      <alignment horizontal="left" vertical="center" wrapText="1"/>
      <protection locked="0"/>
    </xf>
    <xf numFmtId="0" fontId="1" fillId="0" borderId="2" xfId="0" applyFont="1" applyFill="1" applyBorder="1" applyAlignment="1" applyProtection="1">
      <alignment horizontal="left" vertical="center" wrapText="1"/>
      <protection locked="0"/>
    </xf>
    <xf numFmtId="0" fontId="1" fillId="0" borderId="3"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38" fontId="1" fillId="0" borderId="9" xfId="3" applyFont="1" applyFill="1" applyBorder="1" applyAlignment="1" applyProtection="1">
      <alignment horizontal="center" vertical="center"/>
      <protection locked="0"/>
    </xf>
    <xf numFmtId="38" fontId="1" fillId="0" borderId="10" xfId="3" applyFont="1" applyFill="1" applyBorder="1" applyAlignment="1" applyProtection="1">
      <alignment horizontal="center" vertical="center"/>
      <protection locked="0"/>
    </xf>
    <xf numFmtId="38" fontId="1" fillId="0" borderId="11" xfId="3" applyFont="1" applyFill="1" applyBorder="1" applyAlignment="1" applyProtection="1">
      <alignment horizontal="center" vertical="center"/>
      <protection locked="0"/>
    </xf>
    <xf numFmtId="0" fontId="9" fillId="2" borderId="13" xfId="0" applyFont="1" applyFill="1" applyBorder="1" applyAlignment="1" applyProtection="1">
      <alignment horizontal="center" vertical="center"/>
    </xf>
    <xf numFmtId="0" fontId="9" fillId="2" borderId="11" xfId="0" applyFont="1" applyFill="1" applyBorder="1" applyAlignment="1" applyProtection="1">
      <alignment horizontal="center" vertical="center"/>
    </xf>
    <xf numFmtId="0" fontId="1" fillId="0" borderId="4"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9" fillId="2" borderId="10" xfId="0" applyFont="1" applyFill="1" applyBorder="1" applyAlignment="1" applyProtection="1">
      <alignment horizontal="center" vertical="center"/>
    </xf>
    <xf numFmtId="0" fontId="1" fillId="2" borderId="5" xfId="0" applyFont="1" applyFill="1" applyBorder="1" applyAlignment="1" applyProtection="1">
      <alignment horizontal="center" vertical="center"/>
    </xf>
    <xf numFmtId="0" fontId="1" fillId="2" borderId="6" xfId="0" applyFont="1" applyFill="1" applyBorder="1" applyAlignment="1" applyProtection="1">
      <alignment horizontal="center" vertical="center"/>
    </xf>
    <xf numFmtId="0" fontId="1" fillId="2" borderId="7" xfId="0" applyFont="1" applyFill="1" applyBorder="1" applyAlignment="1" applyProtection="1">
      <alignment horizontal="center" vertical="center"/>
    </xf>
    <xf numFmtId="0" fontId="33" fillId="2" borderId="9" xfId="0" applyFont="1" applyFill="1" applyBorder="1" applyAlignment="1" applyProtection="1">
      <alignment horizontal="left" vertical="center"/>
    </xf>
    <xf numFmtId="0" fontId="1" fillId="0" borderId="9" xfId="0" applyFont="1" applyBorder="1" applyAlignment="1" applyProtection="1">
      <alignment horizontal="left" vertical="top"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9" fillId="2" borderId="12" xfId="0" applyFont="1" applyFill="1" applyBorder="1" applyAlignment="1" applyProtection="1">
      <alignment horizontal="center" vertical="center"/>
    </xf>
    <xf numFmtId="0" fontId="1" fillId="0" borderId="5" xfId="0" applyFont="1" applyFill="1" applyBorder="1" applyAlignment="1" applyProtection="1">
      <alignment horizontal="center" vertical="center"/>
      <protection locked="0"/>
    </xf>
    <xf numFmtId="0" fontId="1" fillId="0" borderId="6" xfId="0" applyFont="1" applyFill="1" applyBorder="1" applyAlignment="1" applyProtection="1">
      <alignment horizontal="center" vertical="center"/>
      <protection locked="0"/>
    </xf>
    <xf numFmtId="0" fontId="15" fillId="2" borderId="9"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185" fontId="1" fillId="0" borderId="9" xfId="0" applyNumberFormat="1" applyFont="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xf>
    <xf numFmtId="185" fontId="5" fillId="0" borderId="9" xfId="0" applyNumberFormat="1" applyFont="1" applyBorder="1" applyAlignment="1" applyProtection="1">
      <alignment horizontal="center" vertical="center" wrapText="1"/>
      <protection locked="0"/>
    </xf>
    <xf numFmtId="0" fontId="15" fillId="2" borderId="1" xfId="0" applyFont="1" applyFill="1" applyBorder="1" applyAlignment="1" applyProtection="1">
      <alignment horizontal="center" vertical="center"/>
    </xf>
    <xf numFmtId="0" fontId="15" fillId="2" borderId="2" xfId="0" applyFont="1" applyFill="1" applyBorder="1" applyAlignment="1" applyProtection="1">
      <alignment horizontal="center" vertical="center"/>
    </xf>
    <xf numFmtId="0" fontId="15" fillId="2" borderId="3" xfId="0" applyFont="1" applyFill="1" applyBorder="1" applyAlignment="1" applyProtection="1">
      <alignment horizontal="center" vertical="center"/>
    </xf>
    <xf numFmtId="0" fontId="33" fillId="2" borderId="0" xfId="0" applyFont="1" applyFill="1" applyBorder="1" applyAlignment="1" applyProtection="1">
      <alignment horizontal="left" vertical="center" wrapText="1"/>
    </xf>
    <xf numFmtId="0" fontId="36" fillId="2" borderId="2" xfId="0" applyFont="1" applyFill="1" applyBorder="1" applyAlignment="1" applyProtection="1">
      <alignment horizontal="right" vertical="center" wrapText="1"/>
    </xf>
    <xf numFmtId="0" fontId="36" fillId="2" borderId="3" xfId="0" applyFont="1" applyFill="1" applyBorder="1" applyAlignment="1" applyProtection="1">
      <alignment horizontal="right" vertical="center" wrapText="1"/>
    </xf>
    <xf numFmtId="0" fontId="15" fillId="2" borderId="10" xfId="0" applyFont="1" applyFill="1" applyBorder="1" applyAlignment="1" applyProtection="1">
      <alignment horizontal="center" vertical="center" wrapText="1"/>
    </xf>
    <xf numFmtId="0" fontId="5" fillId="0" borderId="11" xfId="0" applyFont="1" applyFill="1" applyBorder="1" applyAlignment="1" applyProtection="1">
      <alignment horizontal="left" vertical="top" wrapText="1"/>
      <protection locked="0"/>
    </xf>
    <xf numFmtId="0" fontId="5" fillId="0" borderId="12" xfId="0" applyFont="1" applyFill="1" applyBorder="1" applyAlignment="1" applyProtection="1">
      <alignment horizontal="left" vertical="top" wrapText="1"/>
      <protection locked="0"/>
    </xf>
    <xf numFmtId="0" fontId="5" fillId="0" borderId="13" xfId="0" applyFont="1" applyFill="1" applyBorder="1" applyAlignment="1" applyProtection="1">
      <alignment horizontal="left" vertical="top" wrapText="1"/>
      <protection locked="0"/>
    </xf>
    <xf numFmtId="0" fontId="33" fillId="2" borderId="3" xfId="0" applyFont="1" applyFill="1" applyBorder="1" applyAlignment="1" applyProtection="1">
      <alignment horizontal="left" vertical="center" wrapText="1"/>
    </xf>
    <xf numFmtId="0" fontId="33" fillId="2" borderId="9" xfId="0" applyFont="1" applyFill="1" applyBorder="1" applyAlignment="1" applyProtection="1">
      <alignment horizontal="left" vertical="center" wrapText="1"/>
    </xf>
    <xf numFmtId="0" fontId="15" fillId="2" borderId="5" xfId="0" applyFont="1" applyFill="1" applyBorder="1" applyAlignment="1" applyProtection="1">
      <alignment horizontal="left" vertical="center" wrapText="1"/>
    </xf>
    <xf numFmtId="0" fontId="15" fillId="2" borderId="6" xfId="0" applyFont="1" applyFill="1" applyBorder="1" applyAlignment="1" applyProtection="1">
      <alignment horizontal="left" vertical="center" wrapText="1"/>
    </xf>
    <xf numFmtId="0" fontId="15" fillId="2" borderId="7" xfId="0" applyFont="1" applyFill="1" applyBorder="1" applyAlignment="1" applyProtection="1">
      <alignment horizontal="left" vertical="center" wrapText="1"/>
    </xf>
    <xf numFmtId="0" fontId="5" fillId="0" borderId="4"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9" fillId="2" borderId="5" xfId="0" applyFont="1" applyFill="1" applyBorder="1" applyAlignment="1" applyProtection="1">
      <alignment horizontal="left" vertical="center" wrapText="1"/>
    </xf>
    <xf numFmtId="0" fontId="9" fillId="2" borderId="6" xfId="0" applyFont="1" applyFill="1" applyBorder="1" applyAlignment="1" applyProtection="1">
      <alignment horizontal="left" vertical="center" wrapText="1"/>
    </xf>
    <xf numFmtId="0" fontId="9" fillId="2" borderId="7" xfId="0" applyFont="1" applyFill="1" applyBorder="1" applyAlignment="1" applyProtection="1">
      <alignment horizontal="left" vertical="center" wrapText="1"/>
    </xf>
    <xf numFmtId="0" fontId="0" fillId="2" borderId="1" xfId="0" applyFill="1" applyBorder="1" applyAlignment="1" applyProtection="1">
      <alignment horizontal="center" vertical="center" wrapText="1"/>
    </xf>
    <xf numFmtId="0" fontId="0" fillId="2" borderId="2" xfId="0"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0" fillId="0" borderId="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4" fillId="0" borderId="0" xfId="0" applyFont="1" applyAlignment="1" applyProtection="1">
      <alignment horizontal="left" vertical="center" wrapText="1"/>
    </xf>
    <xf numFmtId="0" fontId="5" fillId="0" borderId="0" xfId="0" applyFont="1" applyAlignment="1" applyProtection="1">
      <alignment horizontal="left" vertical="center" wrapText="1"/>
    </xf>
    <xf numFmtId="0" fontId="38" fillId="0" borderId="15"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49" fontId="1" fillId="0" borderId="9" xfId="0" applyNumberFormat="1" applyFont="1" applyBorder="1" applyAlignment="1" applyProtection="1">
      <alignment horizontal="center" vertical="center"/>
      <protection locked="0"/>
    </xf>
    <xf numFmtId="0" fontId="0" fillId="0" borderId="3"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4" fillId="2" borderId="1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0" fillId="2" borderId="5" xfId="0" applyFill="1" applyBorder="1" applyAlignment="1" applyProtection="1">
      <alignment horizontal="center" vertical="center"/>
    </xf>
    <xf numFmtId="0" fontId="0" fillId="2" borderId="7" xfId="0" applyFill="1" applyBorder="1" applyAlignment="1" applyProtection="1">
      <alignment horizontal="center" vertical="center"/>
    </xf>
    <xf numFmtId="0" fontId="0" fillId="2" borderId="11" xfId="0" applyFill="1" applyBorder="1" applyAlignment="1" applyProtection="1">
      <alignment horizontal="center" vertical="center"/>
    </xf>
    <xf numFmtId="0" fontId="0" fillId="2" borderId="13" xfId="0" applyFill="1" applyBorder="1" applyAlignment="1" applyProtection="1">
      <alignment horizontal="center" vertical="center"/>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0" fillId="2" borderId="10" xfId="0" applyFill="1" applyBorder="1" applyAlignment="1" applyProtection="1">
      <alignment horizontal="center" vertical="center"/>
    </xf>
    <xf numFmtId="49" fontId="0" fillId="0" borderId="1" xfId="0" applyNumberFormat="1" applyFont="1" applyBorder="1" applyAlignment="1" applyProtection="1">
      <alignment horizontal="center" vertical="center"/>
      <protection locked="0"/>
    </xf>
    <xf numFmtId="49" fontId="0" fillId="0" borderId="2" xfId="0" applyNumberFormat="1" applyFont="1" applyBorder="1" applyAlignment="1" applyProtection="1">
      <alignment horizontal="center" vertical="center"/>
      <protection locked="0"/>
    </xf>
    <xf numFmtId="49" fontId="0" fillId="0" borderId="3" xfId="0" applyNumberFormat="1" applyFont="1" applyBorder="1" applyAlignment="1" applyProtection="1">
      <alignment horizontal="center" vertical="center"/>
      <protection locked="0"/>
    </xf>
    <xf numFmtId="38" fontId="10" fillId="0" borderId="9" xfId="3" applyFont="1" applyBorder="1" applyAlignment="1" applyProtection="1">
      <alignment horizontal="center" vertical="center"/>
      <protection locked="0"/>
    </xf>
    <xf numFmtId="0" fontId="0" fillId="0" borderId="9" xfId="0"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0" fontId="0" fillId="0" borderId="9" xfId="0" applyBorder="1" applyAlignment="1" applyProtection="1">
      <alignment horizontal="left" vertical="center"/>
      <protection locked="0"/>
    </xf>
    <xf numFmtId="38" fontId="0" fillId="0" borderId="9" xfId="3" applyFont="1" applyBorder="1" applyAlignment="1" applyProtection="1">
      <alignment horizontal="center" vertical="center"/>
      <protection locked="0"/>
    </xf>
    <xf numFmtId="0" fontId="4" fillId="0" borderId="11" xfId="0" applyFont="1" applyFill="1" applyBorder="1" applyAlignment="1" applyProtection="1">
      <alignment horizontal="center" vertical="center" wrapText="1"/>
      <protection locked="0"/>
    </xf>
    <xf numFmtId="0" fontId="4" fillId="0" borderId="12"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186" fontId="1" fillId="0" borderId="9" xfId="3" applyNumberFormat="1" applyFont="1" applyFill="1" applyBorder="1" applyAlignment="1" applyProtection="1">
      <alignment horizontal="center" vertical="center"/>
      <protection locked="0"/>
    </xf>
    <xf numFmtId="184" fontId="1" fillId="0" borderId="9" xfId="0" applyNumberFormat="1" applyFont="1" applyFill="1" applyBorder="1" applyAlignment="1" applyProtection="1">
      <alignment horizontal="center" vertical="center"/>
      <protection locked="0"/>
    </xf>
    <xf numFmtId="0" fontId="0" fillId="2" borderId="1" xfId="0" applyFill="1" applyBorder="1" applyAlignment="1" applyProtection="1">
      <alignment horizontal="left" vertical="center"/>
    </xf>
    <xf numFmtId="0" fontId="0" fillId="2" borderId="2" xfId="0" applyFill="1" applyBorder="1" applyAlignment="1" applyProtection="1">
      <alignment horizontal="left" vertical="center"/>
    </xf>
    <xf numFmtId="0" fontId="0" fillId="2" borderId="3" xfId="0" applyFill="1" applyBorder="1" applyAlignment="1" applyProtection="1">
      <alignment horizontal="left" vertical="center"/>
    </xf>
    <xf numFmtId="0" fontId="0" fillId="0" borderId="1" xfId="0" applyFont="1" applyBorder="1" applyAlignment="1" applyProtection="1">
      <alignment horizontal="left" vertical="top"/>
      <protection locked="0"/>
    </xf>
    <xf numFmtId="0" fontId="1" fillId="0" borderId="2" xfId="0" applyFont="1" applyBorder="1" applyAlignment="1" applyProtection="1">
      <alignment horizontal="left" vertical="top"/>
      <protection locked="0"/>
    </xf>
    <xf numFmtId="0" fontId="1" fillId="0" borderId="3" xfId="0" applyFont="1" applyBorder="1" applyAlignment="1" applyProtection="1">
      <alignment horizontal="left" vertical="top"/>
      <protection locked="0"/>
    </xf>
    <xf numFmtId="0" fontId="4" fillId="0" borderId="0" xfId="0" applyFont="1" applyBorder="1" applyAlignment="1" applyProtection="1">
      <alignment horizontal="left" vertical="center" wrapText="1"/>
    </xf>
    <xf numFmtId="0" fontId="0" fillId="9" borderId="67" xfId="0" applyFill="1" applyBorder="1" applyAlignment="1" applyProtection="1">
      <alignment horizontal="center" vertical="center"/>
      <protection locked="0"/>
    </xf>
    <xf numFmtId="0" fontId="0" fillId="9" borderId="39" xfId="0" applyFill="1" applyBorder="1" applyAlignment="1" applyProtection="1">
      <alignment horizontal="center" vertical="center"/>
      <protection locked="0"/>
    </xf>
    <xf numFmtId="0" fontId="28" fillId="7" borderId="77" xfId="0" applyNumberFormat="1" applyFont="1" applyFill="1" applyBorder="1" applyAlignment="1">
      <alignment horizontal="center" vertical="center" wrapText="1"/>
    </xf>
    <xf numFmtId="0" fontId="28" fillId="7" borderId="85" xfId="0" applyNumberFormat="1" applyFont="1" applyFill="1" applyBorder="1" applyAlignment="1">
      <alignment horizontal="center" vertical="center" wrapText="1"/>
    </xf>
    <xf numFmtId="184" fontId="0" fillId="0" borderId="35" xfId="0" applyNumberFormat="1" applyBorder="1" applyAlignment="1" applyProtection="1">
      <alignment horizontal="center" vertical="center"/>
    </xf>
    <xf numFmtId="184" fontId="0" fillId="0" borderId="40" xfId="0" applyNumberFormat="1" applyBorder="1" applyAlignment="1" applyProtection="1">
      <alignment horizontal="center" vertical="center"/>
    </xf>
    <xf numFmtId="0" fontId="0" fillId="0" borderId="0"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0" fillId="0" borderId="1" xfId="0"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0" fillId="2" borderId="9" xfId="0" applyFont="1" applyFill="1" applyBorder="1" applyAlignment="1" applyProtection="1">
      <alignment horizontal="left" vertical="top" wrapText="1"/>
    </xf>
    <xf numFmtId="0" fontId="0" fillId="0" borderId="4"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0" fillId="0" borderId="4" xfId="0" applyFont="1" applyBorder="1" applyAlignment="1" applyProtection="1">
      <alignment vertical="top" wrapText="1"/>
      <protection locked="0"/>
    </xf>
    <xf numFmtId="0" fontId="1" fillId="0" borderId="0" xfId="0" applyFont="1" applyBorder="1" applyAlignment="1" applyProtection="1">
      <alignment vertical="top" wrapText="1"/>
      <protection locked="0"/>
    </xf>
    <xf numFmtId="0" fontId="1" fillId="0" borderId="8" xfId="0" applyFont="1" applyBorder="1" applyAlignment="1" applyProtection="1">
      <alignment vertical="top" wrapText="1"/>
      <protection locked="0"/>
    </xf>
    <xf numFmtId="0" fontId="41" fillId="2" borderId="1" xfId="0" applyFont="1" applyFill="1" applyBorder="1" applyAlignment="1" applyProtection="1">
      <alignment horizontal="left" vertical="top" wrapText="1"/>
    </xf>
    <xf numFmtId="0" fontId="13" fillId="2" borderId="2" xfId="0" applyFont="1" applyFill="1" applyBorder="1" applyAlignment="1" applyProtection="1">
      <alignment horizontal="left" vertical="top" wrapText="1"/>
    </xf>
    <xf numFmtId="0" fontId="13" fillId="2" borderId="3" xfId="0" applyFont="1" applyFill="1" applyBorder="1" applyAlignment="1" applyProtection="1">
      <alignment horizontal="left" vertical="top" wrapText="1"/>
    </xf>
    <xf numFmtId="0" fontId="0" fillId="0" borderId="2" xfId="0" applyFont="1"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12" xfId="0" applyFont="1" applyBorder="1" applyAlignment="1" applyProtection="1">
      <alignment horizontal="left" vertical="top"/>
      <protection locked="0"/>
    </xf>
    <xf numFmtId="0" fontId="0" fillId="0" borderId="12" xfId="0" applyBorder="1" applyAlignment="1" applyProtection="1">
      <alignment horizontal="left" vertical="top"/>
      <protection locked="0"/>
    </xf>
    <xf numFmtId="0" fontId="42" fillId="2" borderId="1" xfId="0" applyFont="1" applyFill="1" applyBorder="1" applyAlignment="1" applyProtection="1">
      <alignment horizontal="center" vertical="top" wrapText="1"/>
    </xf>
    <xf numFmtId="0" fontId="39" fillId="2" borderId="2" xfId="0" applyFont="1" applyFill="1" applyBorder="1" applyAlignment="1" applyProtection="1">
      <alignment horizontal="center" vertical="top" wrapText="1"/>
    </xf>
    <xf numFmtId="0" fontId="39" fillId="2" borderId="1" xfId="0" applyFont="1" applyFill="1" applyBorder="1" applyAlignment="1" applyProtection="1">
      <alignment horizontal="center" vertical="top" wrapText="1"/>
    </xf>
    <xf numFmtId="0" fontId="39" fillId="2" borderId="3" xfId="0" applyFont="1" applyFill="1" applyBorder="1" applyAlignment="1" applyProtection="1">
      <alignment horizontal="center" vertical="top" wrapText="1"/>
    </xf>
    <xf numFmtId="0" fontId="5" fillId="0" borderId="5" xfId="0" applyFont="1" applyFill="1" applyBorder="1" applyAlignment="1" applyProtection="1">
      <alignment horizontal="left" vertical="center" wrapText="1"/>
      <protection locked="0"/>
    </xf>
    <xf numFmtId="0" fontId="5" fillId="0" borderId="6" xfId="0" applyFont="1" applyFill="1" applyBorder="1" applyAlignment="1" applyProtection="1">
      <alignment horizontal="left" vertical="center" wrapText="1"/>
      <protection locked="0"/>
    </xf>
    <xf numFmtId="0" fontId="5" fillId="0" borderId="7" xfId="0" applyFont="1" applyFill="1" applyBorder="1" applyAlignment="1" applyProtection="1">
      <alignment horizontal="left" vertical="center" wrapText="1"/>
      <protection locked="0"/>
    </xf>
    <xf numFmtId="0" fontId="5" fillId="0" borderId="5"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5" fillId="0" borderId="7"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left" vertical="center" wrapText="1"/>
      <protection locked="0"/>
    </xf>
    <xf numFmtId="0" fontId="5" fillId="0" borderId="3" xfId="0" applyFont="1" applyFill="1" applyBorder="1" applyAlignment="1" applyProtection="1">
      <alignment horizontal="left" vertical="center" wrapText="1"/>
      <protection locked="0"/>
    </xf>
    <xf numFmtId="0" fontId="43" fillId="0" borderId="0" xfId="0" applyFont="1" applyBorder="1" applyAlignment="1" applyProtection="1">
      <alignment horizontal="left" vertical="center"/>
    </xf>
    <xf numFmtId="0" fontId="8" fillId="0" borderId="0" xfId="0" applyFont="1" applyBorder="1" applyAlignment="1" applyProtection="1">
      <alignment horizontal="left" vertical="center"/>
    </xf>
    <xf numFmtId="0" fontId="7" fillId="0" borderId="12" xfId="0" applyFont="1" applyBorder="1" applyAlignment="1" applyProtection="1">
      <alignment horizontal="right"/>
    </xf>
    <xf numFmtId="0" fontId="46" fillId="2" borderId="61" xfId="0" applyFont="1" applyFill="1" applyBorder="1" applyAlignment="1">
      <alignment horizontal="center" vertical="center"/>
    </xf>
    <xf numFmtId="0" fontId="46" fillId="2" borderId="38" xfId="0" applyFont="1" applyFill="1" applyBorder="1" applyAlignment="1">
      <alignment horizontal="center" vertical="center"/>
    </xf>
    <xf numFmtId="188" fontId="59" fillId="2" borderId="61" xfId="4" applyNumberFormat="1" applyFont="1" applyFill="1" applyBorder="1" applyAlignment="1">
      <alignment horizontal="center" vertical="center" wrapText="1"/>
    </xf>
    <xf numFmtId="188" fontId="59" fillId="2" borderId="63" xfId="4" applyNumberFormat="1" applyFont="1" applyFill="1" applyBorder="1" applyAlignment="1">
      <alignment horizontal="center" vertical="center" wrapText="1"/>
    </xf>
    <xf numFmtId="183" fontId="13" fillId="2" borderId="61" xfId="4" applyNumberFormat="1" applyFont="1" applyFill="1" applyBorder="1" applyAlignment="1">
      <alignment horizontal="center" vertical="center"/>
    </xf>
    <xf numFmtId="183" fontId="13" fillId="2" borderId="63" xfId="4" applyNumberFormat="1" applyFont="1" applyFill="1" applyBorder="1" applyAlignment="1">
      <alignment horizontal="center" vertical="center"/>
    </xf>
    <xf numFmtId="0" fontId="46" fillId="0" borderId="64" xfId="0" applyFont="1" applyFill="1" applyBorder="1" applyAlignment="1">
      <alignment horizontal="center" vertical="center"/>
    </xf>
    <xf numFmtId="0" fontId="46" fillId="0" borderId="23" xfId="0" applyFont="1" applyFill="1" applyBorder="1" applyAlignment="1">
      <alignment horizontal="center" vertical="center"/>
    </xf>
    <xf numFmtId="0" fontId="46" fillId="0" borderId="65" xfId="0" applyFont="1" applyFill="1" applyBorder="1" applyAlignment="1">
      <alignment horizontal="center" vertical="center"/>
    </xf>
    <xf numFmtId="0" fontId="46" fillId="2" borderId="66" xfId="0" applyFont="1" applyFill="1" applyBorder="1" applyAlignment="1">
      <alignment horizontal="center" vertical="center"/>
    </xf>
    <xf numFmtId="0" fontId="46" fillId="2" borderId="34" xfId="0" applyFont="1" applyFill="1" applyBorder="1" applyAlignment="1">
      <alignment horizontal="center" vertical="center"/>
    </xf>
    <xf numFmtId="183" fontId="13" fillId="2" borderId="35" xfId="4" applyNumberFormat="1" applyFont="1" applyFill="1" applyBorder="1" applyAlignment="1">
      <alignment horizontal="center" vertical="center"/>
    </xf>
    <xf numFmtId="183" fontId="13" fillId="2" borderId="36" xfId="4" applyNumberFormat="1" applyFont="1" applyFill="1" applyBorder="1" applyAlignment="1">
      <alignment horizontal="center" vertical="center"/>
    </xf>
    <xf numFmtId="0" fontId="15" fillId="2" borderId="10" xfId="0" applyFont="1" applyFill="1" applyBorder="1" applyAlignment="1">
      <alignment horizontal="center" vertical="center"/>
    </xf>
    <xf numFmtId="0" fontId="46" fillId="2" borderId="35" xfId="0" applyFont="1" applyFill="1" applyBorder="1" applyAlignment="1">
      <alignment horizontal="center" vertical="center"/>
    </xf>
    <xf numFmtId="0" fontId="9" fillId="2" borderId="41" xfId="0" applyFont="1" applyFill="1" applyBorder="1" applyAlignment="1" applyProtection="1">
      <alignment horizontal="center" vertical="center"/>
    </xf>
    <xf numFmtId="0" fontId="9" fillId="2" borderId="61" xfId="0" applyFont="1" applyFill="1" applyBorder="1" applyAlignment="1" applyProtection="1">
      <alignment horizontal="center" vertical="center"/>
    </xf>
    <xf numFmtId="0" fontId="9" fillId="2" borderId="63" xfId="0" applyFont="1" applyFill="1" applyBorder="1" applyAlignment="1" applyProtection="1">
      <alignment horizontal="center" vertical="center"/>
    </xf>
    <xf numFmtId="0" fontId="7" fillId="0" borderId="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6" fillId="2" borderId="29"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40" fillId="2" borderId="9"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0" xfId="0" applyFont="1" applyFill="1" applyBorder="1" applyAlignment="1" applyProtection="1">
      <alignment horizontal="center" vertical="center" wrapText="1"/>
    </xf>
    <xf numFmtId="0" fontId="39" fillId="2" borderId="43" xfId="0" quotePrefix="1" applyFont="1" applyFill="1" applyBorder="1" applyAlignment="1" applyProtection="1">
      <alignment horizontal="center" vertical="center"/>
    </xf>
    <xf numFmtId="0" fontId="39" fillId="2" borderId="17" xfId="0" applyFont="1" applyFill="1" applyBorder="1" applyAlignment="1" applyProtection="1">
      <alignment horizontal="center" vertical="center"/>
    </xf>
    <xf numFmtId="0" fontId="39" fillId="2" borderId="16" xfId="0" applyFont="1" applyFill="1" applyBorder="1" applyAlignment="1" applyProtection="1">
      <alignment horizontal="center" vertical="center" wrapText="1"/>
    </xf>
    <xf numFmtId="0" fontId="39" fillId="2" borderId="19" xfId="0" applyFont="1" applyFill="1" applyBorder="1" applyAlignment="1" applyProtection="1">
      <alignment horizontal="center" vertical="center"/>
    </xf>
    <xf numFmtId="38" fontId="13" fillId="7" borderId="16" xfId="3" applyFont="1" applyFill="1" applyBorder="1" applyAlignment="1" applyProtection="1">
      <alignment horizontal="right" vertical="center"/>
    </xf>
    <xf numFmtId="38" fontId="13" fillId="7" borderId="17" xfId="3" applyFont="1" applyFill="1" applyBorder="1" applyAlignment="1" applyProtection="1">
      <alignment horizontal="right" vertical="center"/>
    </xf>
    <xf numFmtId="0" fontId="47" fillId="2" borderId="17" xfId="0" applyFont="1" applyFill="1" applyBorder="1" applyAlignment="1" applyProtection="1">
      <alignment horizontal="center" vertical="center"/>
    </xf>
    <xf numFmtId="0" fontId="39" fillId="2" borderId="50" xfId="0" quotePrefix="1" applyFont="1" applyFill="1" applyBorder="1" applyAlignment="1" applyProtection="1">
      <alignment horizontal="center" vertical="center"/>
    </xf>
    <xf numFmtId="0" fontId="39" fillId="2" borderId="51" xfId="0" applyFont="1" applyFill="1" applyBorder="1" applyAlignment="1" applyProtection="1">
      <alignment horizontal="center" vertical="center"/>
    </xf>
    <xf numFmtId="0" fontId="39" fillId="2" borderId="52" xfId="0" applyFont="1" applyFill="1" applyBorder="1" applyAlignment="1" applyProtection="1">
      <alignment horizontal="center" vertical="center" wrapText="1"/>
    </xf>
    <xf numFmtId="0" fontId="39" fillId="2" borderId="53" xfId="0" applyFont="1" applyFill="1" applyBorder="1" applyAlignment="1" applyProtection="1">
      <alignment horizontal="center" vertical="center"/>
    </xf>
    <xf numFmtId="38" fontId="13" fillId="7" borderId="52" xfId="3" applyFont="1" applyFill="1" applyBorder="1" applyAlignment="1" applyProtection="1">
      <alignment horizontal="right" vertical="center"/>
    </xf>
    <xf numFmtId="38" fontId="13" fillId="7" borderId="51" xfId="3" applyFont="1" applyFill="1" applyBorder="1" applyAlignment="1" applyProtection="1">
      <alignment horizontal="right" vertical="center"/>
    </xf>
    <xf numFmtId="0" fontId="47" fillId="2" borderId="51" xfId="0" applyFont="1" applyFill="1" applyBorder="1" applyAlignment="1" applyProtection="1">
      <alignment horizontal="center" vertical="center"/>
    </xf>
    <xf numFmtId="0" fontId="39" fillId="2" borderId="45" xfId="0" quotePrefix="1" applyFont="1" applyFill="1" applyBorder="1" applyAlignment="1" applyProtection="1">
      <alignment horizontal="center" vertical="center"/>
    </xf>
    <xf numFmtId="0" fontId="39" fillId="2" borderId="46" xfId="0" applyFont="1" applyFill="1" applyBorder="1" applyAlignment="1" applyProtection="1">
      <alignment horizontal="center" vertical="center"/>
    </xf>
    <xf numFmtId="0" fontId="39" fillId="2" borderId="47" xfId="0" applyFont="1" applyFill="1" applyBorder="1" applyAlignment="1" applyProtection="1">
      <alignment horizontal="center" vertical="center" wrapText="1"/>
    </xf>
    <xf numFmtId="0" fontId="39" fillId="2" borderId="48" xfId="0" applyFont="1" applyFill="1" applyBorder="1" applyAlignment="1" applyProtection="1">
      <alignment horizontal="center" vertical="center"/>
    </xf>
    <xf numFmtId="38" fontId="13" fillId="7" borderId="47" xfId="3" applyFont="1" applyFill="1" applyBorder="1" applyAlignment="1" applyProtection="1">
      <alignment horizontal="right" vertical="center"/>
    </xf>
    <xf numFmtId="38" fontId="13" fillId="7" borderId="46" xfId="3" applyFont="1" applyFill="1" applyBorder="1" applyAlignment="1" applyProtection="1">
      <alignment horizontal="right" vertical="center"/>
    </xf>
    <xf numFmtId="0" fontId="47" fillId="2" borderId="46" xfId="0" applyFont="1" applyFill="1" applyBorder="1" applyAlignment="1" applyProtection="1">
      <alignment horizontal="center" vertical="center"/>
    </xf>
    <xf numFmtId="0" fontId="15" fillId="7" borderId="29" xfId="0" applyFont="1" applyFill="1" applyBorder="1" applyAlignment="1" applyProtection="1">
      <alignment horizontal="center" vertical="center"/>
    </xf>
    <xf numFmtId="0" fontId="15" fillId="7" borderId="2" xfId="0" applyFont="1" applyFill="1" applyBorder="1" applyAlignment="1" applyProtection="1">
      <alignment horizontal="center" vertical="center"/>
    </xf>
    <xf numFmtId="38" fontId="15" fillId="7" borderId="1" xfId="3" applyFont="1" applyFill="1" applyBorder="1" applyAlignment="1" applyProtection="1">
      <alignment horizontal="right" vertical="center"/>
    </xf>
    <xf numFmtId="38" fontId="15" fillId="7" borderId="2" xfId="3" applyFont="1" applyFill="1" applyBorder="1" applyAlignment="1" applyProtection="1">
      <alignment horizontal="right" vertical="center"/>
    </xf>
    <xf numFmtId="38" fontId="15" fillId="2" borderId="2" xfId="3" applyFont="1" applyFill="1" applyBorder="1" applyAlignment="1" applyProtection="1">
      <alignment horizontal="right" vertical="center"/>
    </xf>
    <xf numFmtId="38" fontId="1" fillId="0" borderId="1" xfId="3" applyFont="1" applyBorder="1" applyAlignment="1" applyProtection="1">
      <alignment horizontal="right" vertical="center"/>
      <protection locked="0"/>
    </xf>
    <xf numFmtId="38" fontId="1" fillId="0" borderId="2" xfId="3" applyFont="1" applyBorder="1" applyAlignment="1" applyProtection="1">
      <alignment horizontal="right" vertical="center"/>
      <protection locked="0"/>
    </xf>
    <xf numFmtId="38" fontId="1" fillId="0" borderId="5" xfId="3" applyFont="1" applyBorder="1" applyAlignment="1" applyProtection="1">
      <alignment horizontal="center" vertical="center" wrapText="1"/>
      <protection locked="0"/>
    </xf>
    <xf numFmtId="38" fontId="1" fillId="0" borderId="6" xfId="3" applyFont="1" applyBorder="1" applyAlignment="1" applyProtection="1">
      <alignment horizontal="center" vertical="center" wrapText="1"/>
      <protection locked="0"/>
    </xf>
    <xf numFmtId="38" fontId="1" fillId="0" borderId="7" xfId="3" applyFont="1" applyBorder="1" applyAlignment="1" applyProtection="1">
      <alignment horizontal="center" vertical="center" wrapText="1"/>
      <protection locked="0"/>
    </xf>
    <xf numFmtId="38" fontId="1" fillId="0" borderId="5" xfId="3" applyFont="1" applyFill="1" applyBorder="1" applyAlignment="1" applyProtection="1">
      <alignment horizontal="center" vertical="center" wrapText="1"/>
      <protection locked="0"/>
    </xf>
    <xf numFmtId="38" fontId="1" fillId="0" borderId="6" xfId="3" applyFont="1" applyFill="1" applyBorder="1" applyAlignment="1" applyProtection="1">
      <alignment horizontal="center" vertical="center" wrapText="1"/>
      <protection locked="0"/>
    </xf>
    <xf numFmtId="38" fontId="1" fillId="0" borderId="32" xfId="3" applyFont="1" applyFill="1" applyBorder="1" applyAlignment="1" applyProtection="1">
      <alignment horizontal="center" vertical="center" wrapText="1"/>
      <protection locked="0"/>
    </xf>
    <xf numFmtId="0" fontId="50" fillId="0" borderId="0" xfId="0" applyFont="1" applyAlignment="1">
      <alignment horizontal="left" vertical="center"/>
    </xf>
    <xf numFmtId="0" fontId="15" fillId="7" borderId="24" xfId="0" applyFont="1" applyFill="1" applyBorder="1" applyAlignment="1" applyProtection="1">
      <alignment horizontal="center" vertical="center"/>
    </xf>
    <xf numFmtId="0" fontId="15" fillId="7" borderId="25" xfId="0" applyFont="1" applyFill="1" applyBorder="1" applyAlignment="1" applyProtection="1">
      <alignment horizontal="center" vertical="center"/>
    </xf>
    <xf numFmtId="38" fontId="15" fillId="7" borderId="55" xfId="3" applyFont="1" applyFill="1" applyBorder="1" applyAlignment="1" applyProtection="1">
      <alignment horizontal="right" vertical="center"/>
    </xf>
    <xf numFmtId="38" fontId="15" fillId="7" borderId="25" xfId="3" applyFont="1" applyFill="1" applyBorder="1" applyAlignment="1" applyProtection="1">
      <alignment horizontal="right" vertical="center"/>
    </xf>
    <xf numFmtId="38" fontId="13" fillId="2" borderId="55" xfId="3" applyFont="1" applyFill="1" applyBorder="1" applyAlignment="1" applyProtection="1">
      <alignment horizontal="right" vertical="center"/>
    </xf>
    <xf numFmtId="38" fontId="13" fillId="2" borderId="25" xfId="3" applyFont="1" applyFill="1" applyBorder="1" applyAlignment="1" applyProtection="1">
      <alignment horizontal="right" vertical="center"/>
    </xf>
    <xf numFmtId="38" fontId="47" fillId="2" borderId="25" xfId="3" applyFont="1" applyFill="1" applyBorder="1" applyAlignment="1" applyProtection="1">
      <alignment horizontal="right" vertical="center"/>
    </xf>
    <xf numFmtId="0" fontId="4" fillId="2" borderId="29"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2" borderId="9"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5" fillId="2" borderId="28" xfId="0" applyFont="1" applyFill="1" applyBorder="1" applyAlignment="1" applyProtection="1">
      <alignment horizontal="center" vertical="center" wrapText="1"/>
    </xf>
    <xf numFmtId="0" fontId="42" fillId="0" borderId="1" xfId="0"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0" xfId="0" applyFont="1" applyBorder="1" applyAlignment="1" applyProtection="1">
      <alignment horizontal="left" vertical="center" wrapText="1"/>
    </xf>
    <xf numFmtId="0" fontId="49" fillId="0" borderId="0" xfId="0" applyFont="1" applyAlignment="1">
      <alignment horizontal="left" vertical="center"/>
    </xf>
    <xf numFmtId="0" fontId="9" fillId="2" borderId="24" xfId="0" applyFont="1" applyFill="1" applyBorder="1" applyAlignment="1" applyProtection="1">
      <alignment horizontal="center" vertical="center"/>
    </xf>
    <xf numFmtId="0" fontId="9" fillId="2" borderId="25" xfId="0" applyFont="1" applyFill="1" applyBorder="1" applyAlignment="1" applyProtection="1">
      <alignment horizontal="center" vertical="center"/>
    </xf>
    <xf numFmtId="38" fontId="0" fillId="2" borderId="55" xfId="3" applyFont="1" applyFill="1" applyBorder="1" applyAlignment="1" applyProtection="1">
      <alignment horizontal="right" vertical="center"/>
    </xf>
    <xf numFmtId="38" fontId="0" fillId="2" borderId="25" xfId="3" applyFont="1" applyFill="1" applyBorder="1" applyAlignment="1" applyProtection="1">
      <alignment horizontal="right" vertical="center"/>
    </xf>
    <xf numFmtId="0" fontId="6" fillId="2" borderId="35"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0" fillId="2" borderId="35" xfId="0" applyFill="1" applyBorder="1" applyAlignment="1" applyProtection="1">
      <alignment horizontal="center" vertical="center"/>
    </xf>
    <xf numFmtId="0" fontId="0" fillId="2" borderId="34" xfId="0" applyFill="1" applyBorder="1" applyAlignment="1" applyProtection="1">
      <alignment horizontal="center" vertical="center"/>
    </xf>
    <xf numFmtId="0" fontId="0" fillId="2" borderId="36" xfId="0" applyFill="1" applyBorder="1" applyAlignment="1" applyProtection="1">
      <alignment horizontal="center" vertical="center"/>
    </xf>
    <xf numFmtId="0" fontId="5" fillId="2" borderId="57" xfId="0" quotePrefix="1" applyFont="1" applyFill="1" applyBorder="1" applyAlignment="1" applyProtection="1">
      <alignment horizontal="center" vertical="center"/>
    </xf>
    <xf numFmtId="0" fontId="5" fillId="2" borderId="58" xfId="0" quotePrefix="1" applyFont="1" applyFill="1" applyBorder="1" applyAlignment="1" applyProtection="1">
      <alignment horizontal="center" vertical="center"/>
    </xf>
    <xf numFmtId="0" fontId="5" fillId="2" borderId="59" xfId="0" quotePrefix="1" applyFont="1" applyFill="1" applyBorder="1" applyAlignment="1" applyProtection="1">
      <alignment horizontal="center" vertical="center"/>
    </xf>
    <xf numFmtId="0" fontId="1" fillId="0" borderId="58" xfId="0" quotePrefix="1" applyFont="1" applyFill="1" applyBorder="1" applyAlignment="1" applyProtection="1">
      <alignment horizontal="center" vertical="center"/>
      <protection locked="0"/>
    </xf>
    <xf numFmtId="38" fontId="1" fillId="0" borderId="60" xfId="3" applyFont="1" applyFill="1" applyBorder="1" applyAlignment="1" applyProtection="1">
      <alignment horizontal="right" vertical="center"/>
      <protection locked="0"/>
    </xf>
    <xf numFmtId="38" fontId="1" fillId="0" borderId="58" xfId="3" applyFont="1" applyFill="1" applyBorder="1" applyAlignment="1" applyProtection="1">
      <alignment horizontal="right" vertical="center"/>
      <protection locked="0"/>
    </xf>
    <xf numFmtId="38" fontId="1" fillId="0" borderId="7" xfId="3" applyFont="1" applyFill="1" applyBorder="1" applyAlignment="1" applyProtection="1">
      <alignment horizontal="center" vertical="center" wrapText="1"/>
      <protection locked="0"/>
    </xf>
    <xf numFmtId="0" fontId="5" fillId="2" borderId="31" xfId="0" quotePrefix="1" applyFont="1" applyFill="1" applyBorder="1" applyAlignment="1" applyProtection="1">
      <alignment horizontal="center" vertical="center"/>
    </xf>
    <xf numFmtId="0" fontId="5" fillId="2" borderId="6" xfId="0" quotePrefix="1" applyFont="1" applyFill="1" applyBorder="1" applyAlignment="1" applyProtection="1">
      <alignment horizontal="center" vertical="center"/>
    </xf>
    <xf numFmtId="0" fontId="5" fillId="2" borderId="7" xfId="0" quotePrefix="1" applyFont="1" applyFill="1" applyBorder="1" applyAlignment="1" applyProtection="1">
      <alignment horizontal="center" vertical="center"/>
    </xf>
    <xf numFmtId="0" fontId="5" fillId="2" borderId="27" xfId="0" quotePrefix="1" applyFont="1" applyFill="1" applyBorder="1" applyAlignment="1" applyProtection="1">
      <alignment horizontal="center" vertical="center"/>
    </xf>
    <xf numFmtId="0" fontId="5" fillId="2" borderId="0" xfId="0" quotePrefix="1" applyFont="1" applyFill="1" applyBorder="1" applyAlignment="1" applyProtection="1">
      <alignment horizontal="center" vertical="center"/>
    </xf>
    <xf numFmtId="0" fontId="5" fillId="2" borderId="8" xfId="0" quotePrefix="1" applyFont="1" applyFill="1" applyBorder="1" applyAlignment="1" applyProtection="1">
      <alignment horizontal="center" vertical="center"/>
    </xf>
    <xf numFmtId="38" fontId="1" fillId="0" borderId="4" xfId="3" applyFont="1" applyBorder="1" applyAlignment="1" applyProtection="1">
      <alignment horizontal="right" vertical="center"/>
      <protection locked="0"/>
    </xf>
    <xf numFmtId="38" fontId="1" fillId="0" borderId="0" xfId="3" applyFont="1" applyBorder="1" applyAlignment="1" applyProtection="1">
      <alignment horizontal="right" vertical="center"/>
      <protection locked="0"/>
    </xf>
    <xf numFmtId="0" fontId="9" fillId="2" borderId="29" xfId="0" applyFont="1" applyFill="1" applyBorder="1" applyAlignment="1" applyProtection="1">
      <alignment horizontal="left" vertical="center"/>
    </xf>
    <xf numFmtId="0" fontId="9" fillId="2" borderId="2" xfId="0" applyFont="1" applyFill="1" applyBorder="1" applyAlignment="1" applyProtection="1">
      <alignment horizontal="left" vertical="center"/>
    </xf>
    <xf numFmtId="0" fontId="9" fillId="2" borderId="30" xfId="0" applyFont="1" applyFill="1" applyBorder="1" applyAlignment="1" applyProtection="1">
      <alignment horizontal="left" vertical="center"/>
    </xf>
    <xf numFmtId="0" fontId="5" fillId="0" borderId="57"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69" xfId="0" applyFont="1" applyBorder="1" applyAlignment="1" applyProtection="1">
      <alignment horizontal="left" vertical="top" wrapText="1"/>
      <protection locked="0"/>
    </xf>
    <xf numFmtId="0" fontId="9" fillId="2" borderId="70" xfId="0" applyFont="1" applyFill="1" applyBorder="1" applyAlignment="1" applyProtection="1">
      <alignment horizontal="center" vertical="center" wrapText="1"/>
    </xf>
    <xf numFmtId="0" fontId="9" fillId="2" borderId="62" xfId="0" applyFont="1" applyFill="1" applyBorder="1" applyAlignment="1" applyProtection="1">
      <alignment horizontal="center" vertical="center"/>
    </xf>
    <xf numFmtId="0" fontId="9" fillId="0" borderId="60" xfId="0" applyFont="1" applyFill="1" applyBorder="1" applyAlignment="1" applyProtection="1">
      <alignment horizontal="left" vertical="top"/>
    </xf>
    <xf numFmtId="0" fontId="9" fillId="0" borderId="58" xfId="0" applyFont="1" applyFill="1" applyBorder="1" applyAlignment="1" applyProtection="1">
      <alignment horizontal="left" vertical="top"/>
    </xf>
    <xf numFmtId="0" fontId="9" fillId="0" borderId="69" xfId="0" applyFont="1" applyFill="1" applyBorder="1" applyAlignment="1" applyProtection="1">
      <alignment horizontal="left" vertical="top"/>
    </xf>
    <xf numFmtId="0" fontId="9" fillId="2" borderId="71" xfId="0" applyFont="1" applyFill="1" applyBorder="1" applyAlignment="1" applyProtection="1">
      <alignment horizontal="center" vertical="center" wrapText="1"/>
    </xf>
    <xf numFmtId="0" fontId="9" fillId="0" borderId="1" xfId="0" applyFont="1" applyFill="1" applyBorder="1" applyAlignment="1" applyProtection="1">
      <alignment horizontal="left" vertical="top"/>
    </xf>
    <xf numFmtId="0" fontId="9" fillId="0" borderId="2" xfId="0" applyFont="1" applyFill="1" applyBorder="1" applyAlignment="1" applyProtection="1">
      <alignment horizontal="left" vertical="top"/>
    </xf>
    <xf numFmtId="0" fontId="9" fillId="0" borderId="30" xfId="0" applyFont="1" applyFill="1" applyBorder="1" applyAlignment="1" applyProtection="1">
      <alignment horizontal="left" vertical="top"/>
    </xf>
    <xf numFmtId="0" fontId="5" fillId="0" borderId="29"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5" fillId="0" borderId="30" xfId="0" applyFont="1" applyBorder="1" applyAlignment="1" applyProtection="1">
      <alignment horizontal="left" vertical="top" wrapText="1"/>
      <protection locked="0"/>
    </xf>
    <xf numFmtId="0" fontId="0" fillId="2" borderId="9" xfId="0" applyFill="1" applyBorder="1" applyAlignment="1" applyProtection="1">
      <alignment horizontal="center" vertical="center" wrapText="1"/>
      <protection hidden="1"/>
    </xf>
    <xf numFmtId="38" fontId="0" fillId="2" borderId="1" xfId="3" applyFont="1" applyFill="1" applyBorder="1" applyAlignment="1" applyProtection="1">
      <alignment horizontal="center" vertical="center"/>
      <protection hidden="1"/>
    </xf>
    <xf numFmtId="38" fontId="0" fillId="2" borderId="3" xfId="3" applyFont="1" applyFill="1" applyBorder="1" applyAlignment="1" applyProtection="1">
      <alignment horizontal="center" vertical="center"/>
      <protection hidden="1"/>
    </xf>
    <xf numFmtId="0" fontId="0" fillId="0" borderId="66"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37" fillId="0" borderId="0" xfId="0" applyFont="1" applyAlignment="1" applyProtection="1">
      <alignment horizontal="left" vertical="top" wrapText="1"/>
      <protection hidden="1"/>
    </xf>
    <xf numFmtId="0" fontId="37" fillId="0" borderId="12" xfId="0" applyFont="1" applyBorder="1" applyAlignment="1" applyProtection="1">
      <alignment horizontal="left" vertical="top" wrapText="1"/>
      <protection hidden="1"/>
    </xf>
    <xf numFmtId="0" fontId="0" fillId="2" borderId="1" xfId="0" applyFill="1" applyBorder="1" applyAlignment="1" applyProtection="1">
      <alignment horizontal="center" vertical="center" wrapText="1"/>
      <protection hidden="1"/>
    </xf>
    <xf numFmtId="0" fontId="0" fillId="2" borderId="3" xfId="0" applyFill="1" applyBorder="1" applyAlignment="1" applyProtection="1">
      <alignment horizontal="center" vertical="center" wrapText="1"/>
      <protection hidden="1"/>
    </xf>
    <xf numFmtId="5" fontId="25" fillId="6" borderId="1" xfId="0" applyNumberFormat="1" applyFont="1" applyFill="1" applyBorder="1" applyAlignment="1">
      <alignment horizontal="left" vertical="center" wrapText="1" shrinkToFit="1"/>
    </xf>
    <xf numFmtId="5" fontId="25" fillId="6" borderId="3" xfId="0" applyNumberFormat="1" applyFont="1" applyFill="1" applyBorder="1" applyAlignment="1">
      <alignment horizontal="left" vertical="center" wrapText="1" shrinkToFit="1"/>
    </xf>
    <xf numFmtId="177" fontId="25" fillId="6" borderId="1" xfId="0" applyNumberFormat="1" applyFont="1" applyFill="1" applyBorder="1" applyAlignment="1">
      <alignment horizontal="center" vertical="center" shrinkToFit="1"/>
    </xf>
    <xf numFmtId="177" fontId="25" fillId="6" borderId="3" xfId="0" applyNumberFormat="1" applyFont="1" applyFill="1" applyBorder="1" applyAlignment="1">
      <alignment horizontal="center" vertical="center" shrinkToFit="1"/>
    </xf>
    <xf numFmtId="0" fontId="25" fillId="5" borderId="1" xfId="0" applyFont="1" applyFill="1" applyBorder="1" applyAlignment="1">
      <alignment horizontal="left" vertical="center" wrapText="1" shrinkToFit="1"/>
    </xf>
    <xf numFmtId="0" fontId="25" fillId="5" borderId="3" xfId="0" applyFont="1" applyFill="1" applyBorder="1" applyAlignment="1">
      <alignment horizontal="left" vertical="center" wrapText="1" shrinkToFit="1"/>
    </xf>
    <xf numFmtId="5" fontId="25" fillId="5" borderId="1" xfId="0" applyNumberFormat="1" applyFont="1" applyFill="1" applyBorder="1" applyAlignment="1">
      <alignment horizontal="left" vertical="center" wrapText="1" shrinkToFit="1"/>
    </xf>
    <xf numFmtId="5" fontId="25" fillId="5" borderId="2" xfId="0" applyNumberFormat="1" applyFont="1" applyFill="1" applyBorder="1" applyAlignment="1">
      <alignment horizontal="left" vertical="center" wrapText="1" shrinkToFit="1"/>
    </xf>
    <xf numFmtId="5" fontId="25" fillId="5" borderId="3" xfId="0" applyNumberFormat="1" applyFont="1" applyFill="1" applyBorder="1" applyAlignment="1">
      <alignment horizontal="left" vertical="center" wrapText="1" shrinkToFit="1"/>
    </xf>
    <xf numFmtId="5" fontId="25" fillId="6" borderId="2" xfId="0" applyNumberFormat="1" applyFont="1" applyFill="1" applyBorder="1" applyAlignment="1">
      <alignment horizontal="left" vertical="center" wrapText="1" shrinkToFit="1"/>
    </xf>
    <xf numFmtId="0" fontId="25" fillId="5" borderId="1" xfId="0" applyFont="1" applyFill="1" applyBorder="1" applyAlignment="1">
      <alignment horizontal="center" vertical="center" wrapText="1" shrinkToFit="1"/>
    </xf>
    <xf numFmtId="0" fontId="25" fillId="5" borderId="2" xfId="0" applyFont="1" applyFill="1" applyBorder="1" applyAlignment="1">
      <alignment horizontal="center" vertical="center" wrapText="1" shrinkToFit="1"/>
    </xf>
    <xf numFmtId="0" fontId="25" fillId="5" borderId="3" xfId="0" applyFont="1" applyFill="1" applyBorder="1" applyAlignment="1">
      <alignment horizontal="center" vertical="center" wrapText="1" shrinkToFit="1"/>
    </xf>
    <xf numFmtId="0" fontId="54" fillId="6" borderId="1" xfId="0" applyFont="1" applyFill="1" applyBorder="1" applyAlignment="1">
      <alignment horizontal="left" vertical="center" shrinkToFit="1"/>
    </xf>
    <xf numFmtId="0" fontId="54" fillId="6" borderId="2" xfId="0" applyFont="1" applyFill="1" applyBorder="1" applyAlignment="1">
      <alignment horizontal="left" vertical="center" shrinkToFit="1"/>
    </xf>
    <xf numFmtId="0" fontId="54" fillId="6" borderId="3" xfId="0" applyFont="1" applyFill="1" applyBorder="1" applyAlignment="1">
      <alignment horizontal="left" vertical="center" shrinkToFit="1"/>
    </xf>
    <xf numFmtId="0" fontId="43" fillId="2" borderId="1" xfId="0" applyFont="1" applyFill="1" applyBorder="1">
      <alignment vertical="center"/>
    </xf>
    <xf numFmtId="0" fontId="43" fillId="2" borderId="2" xfId="0" applyFont="1" applyFill="1" applyBorder="1">
      <alignment vertical="center"/>
    </xf>
    <xf numFmtId="0" fontId="44" fillId="2" borderId="2" xfId="0" applyFont="1" applyFill="1" applyBorder="1">
      <alignment vertical="center"/>
    </xf>
    <xf numFmtId="0" fontId="1" fillId="2" borderId="7" xfId="0" applyFont="1" applyFill="1" applyBorder="1" applyAlignment="1">
      <alignment horizontal="right" vertical="center"/>
    </xf>
    <xf numFmtId="0" fontId="9" fillId="2" borderId="5"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 fillId="0" borderId="86" xfId="0" applyFont="1" applyBorder="1" applyAlignment="1">
      <alignment horizontal="center" vertical="center" wrapText="1"/>
    </xf>
    <xf numFmtId="0" fontId="1" fillId="0" borderId="5" xfId="0" applyFont="1" applyBorder="1" applyAlignment="1" applyProtection="1">
      <alignment horizontal="left" vertical="center" wrapText="1"/>
      <protection locked="0"/>
    </xf>
    <xf numFmtId="38" fontId="1" fillId="0" borderId="5" xfId="4" applyNumberFormat="1" applyFont="1" applyBorder="1" applyAlignment="1" applyProtection="1">
      <alignment horizontal="right" vertical="center"/>
      <protection locked="0"/>
    </xf>
    <xf numFmtId="0" fontId="45" fillId="0" borderId="0" xfId="0" applyFont="1" applyAlignment="1">
      <alignment horizontal="center" vertical="center"/>
    </xf>
    <xf numFmtId="38" fontId="1" fillId="0" borderId="5" xfId="0" applyNumberFormat="1" applyFont="1" applyBorder="1" applyAlignment="1" applyProtection="1">
      <alignment horizontal="right" vertical="center"/>
      <protection locked="0"/>
    </xf>
    <xf numFmtId="183" fontId="13" fillId="2" borderId="41" xfId="4" applyNumberFormat="1" applyFont="1" applyFill="1" applyBorder="1" applyAlignment="1">
      <alignment horizontal="right" vertical="center"/>
    </xf>
    <xf numFmtId="183" fontId="13" fillId="2" borderId="41" xfId="4" applyNumberFormat="1" applyFont="1" applyFill="1" applyBorder="1" applyAlignment="1">
      <alignment horizontal="center" vertical="center"/>
    </xf>
    <xf numFmtId="0" fontId="42" fillId="0" borderId="0" xfId="0" applyFont="1">
      <alignment vertical="center"/>
    </xf>
    <xf numFmtId="38" fontId="9" fillId="2" borderId="1" xfId="3" applyFont="1" applyFill="1" applyBorder="1" applyAlignment="1" applyProtection="1">
      <alignment horizontal="right" vertical="center"/>
      <protection locked="0"/>
    </xf>
    <xf numFmtId="38" fontId="9" fillId="2" borderId="2" xfId="3" applyFont="1" applyFill="1" applyBorder="1" applyAlignment="1" applyProtection="1">
      <alignment horizontal="right" vertical="center"/>
      <protection locked="0"/>
    </xf>
  </cellXfs>
  <cellStyles count="9">
    <cellStyle name="パーセント" xfId="6" builtinId="5"/>
    <cellStyle name="桁区切り" xfId="3" builtinId="6"/>
    <cellStyle name="桁区切り 2" xfId="2" xr:uid="{00000000-0005-0000-0000-000002000000}"/>
    <cellStyle name="通貨" xfId="4" builtinId="7"/>
    <cellStyle name="通貨 2" xfId="7" xr:uid="{09EE0FB7-5655-4938-B126-E321A00BDE73}"/>
    <cellStyle name="通貨 3" xfId="8" xr:uid="{C37B7F7D-E870-434E-BA19-B5BCF1119547}"/>
    <cellStyle name="標準" xfId="0" builtinId="0"/>
    <cellStyle name="標準 2" xfId="1" xr:uid="{00000000-0005-0000-0000-000005000000}"/>
    <cellStyle name="標準 2 2" xfId="5" xr:uid="{00000000-0005-0000-0000-000006000000}"/>
  </cellStyles>
  <dxfs count="27">
    <dxf>
      <fill>
        <patternFill>
          <bgColor theme="0" tint="-0.14996795556505021"/>
        </patternFill>
      </fill>
    </dxf>
    <dxf>
      <fill>
        <patternFill>
          <bgColor theme="0" tint="-0.14996795556505021"/>
        </patternFill>
      </fill>
    </dxf>
    <dxf>
      <fill>
        <patternFill>
          <bgColor theme="0" tint="-0.14996795556505021"/>
        </patternFill>
      </fill>
    </dxf>
    <dxf>
      <font>
        <color rgb="FF9C0006"/>
      </font>
      <fill>
        <patternFill>
          <bgColor rgb="FFFFC7CE"/>
        </patternFill>
      </fill>
    </dxf>
    <dxf>
      <fill>
        <patternFill patternType="solid">
          <fgColor indexed="64"/>
          <bgColor theme="0" tint="-0.14999847407452621"/>
        </patternFill>
      </fill>
      <border diagonalUp="0" diagonalDown="0">
        <left style="thin">
          <color indexed="64"/>
        </left>
        <right/>
        <top style="thin">
          <color indexed="64"/>
        </top>
        <bottom/>
      </border>
      <protection locked="1" hidden="0"/>
    </dxf>
    <dxf>
      <border diagonalUp="0" diagonalDown="0">
        <left style="thin">
          <color indexed="64"/>
        </left>
        <right/>
        <top style="thin">
          <color indexed="64"/>
        </top>
        <bottom style="thin">
          <color indexed="64"/>
        </bottom>
      </border>
      <protection locked="0" hidden="0"/>
    </dxf>
    <dxf>
      <numFmt numFmtId="176" formatCode="0.0%"/>
      <fill>
        <patternFill patternType="solid">
          <fgColor indexed="64"/>
          <bgColor theme="0" tint="-0.14999847407452621"/>
        </patternFill>
      </fill>
      <border diagonalUp="0" diagonalDown="0">
        <left style="thin">
          <color indexed="64"/>
        </left>
        <right style="thin">
          <color indexed="64"/>
        </right>
        <top style="thin">
          <color indexed="64"/>
        </top>
        <bottom/>
      </border>
      <protection locked="1" hidden="0"/>
    </dxf>
    <dxf>
      <numFmt numFmtId="176" formatCode="0.0%"/>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ＭＳ Ｐゴシック"/>
        <scheme val="minor"/>
      </font>
      <numFmt numFmtId="6" formatCode="#,##0;[Red]\-#,##0"/>
      <fill>
        <patternFill patternType="solid">
          <fgColor indexed="64"/>
          <bgColor theme="0" tint="-0.14999847407452621"/>
        </patternFill>
      </fill>
      <border diagonalUp="0" diagonalDown="0">
        <left/>
        <right style="thin">
          <color indexed="64"/>
        </right>
        <top style="thin">
          <color indexed="64"/>
        </top>
        <bottom/>
      </border>
      <protection locked="1" hidden="0"/>
    </dxf>
    <dxf>
      <numFmt numFmtId="183" formatCode="#,##0_ ;[Red]\-#,##0\ "/>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ＭＳ Ｐゴシック"/>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left/>
        <right style="thin">
          <color indexed="64"/>
        </right>
        <top/>
        <bottom/>
      </border>
      <protection locked="1" hidden="0"/>
    </dxf>
    <dxf>
      <numFmt numFmtId="0" formatCode="General"/>
      <protection locked="0" hidden="0"/>
    </dxf>
    <dxf>
      <font>
        <b/>
        <i val="0"/>
        <strike val="0"/>
        <condense val="0"/>
        <extend val="0"/>
        <outline val="0"/>
        <shadow val="0"/>
        <u val="none"/>
        <vertAlign val="baseline"/>
        <sz val="10"/>
        <color theme="1"/>
        <name val="ＭＳ Ｐゴシック"/>
        <scheme val="minor"/>
      </font>
      <fill>
        <patternFill patternType="solid">
          <fgColor indexed="64"/>
          <bgColor theme="0" tint="-0.14999847407452621"/>
        </patternFill>
      </fill>
      <alignment horizontal="center" vertical="center" textRotation="0" wrapText="1" indent="0" justifyLastLine="0" shrinkToFit="0" readingOrder="0"/>
      <protection locked="1" hidden="0"/>
    </dxf>
    <dxf>
      <protection locked="0" hidden="0"/>
    </dxf>
    <dxf>
      <font>
        <b/>
        <i val="0"/>
        <strike val="0"/>
        <condense val="0"/>
        <extend val="0"/>
        <outline val="0"/>
        <shadow val="0"/>
        <u val="none"/>
        <vertAlign val="baseline"/>
        <sz val="11"/>
        <color theme="1"/>
        <name val="ＭＳ Ｐゴシック"/>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left/>
        <right/>
        <top style="thin">
          <color indexed="64"/>
        </top>
        <bottom/>
      </border>
      <protection locked="1" hidden="0"/>
    </dxf>
    <dxf>
      <protection locked="0" hidden="0"/>
    </dxf>
    <dxf>
      <fill>
        <patternFill patternType="solid">
          <fgColor indexed="64"/>
          <bgColor theme="0" tint="-0.14999847407452621"/>
        </patternFill>
      </fill>
      <alignment horizontal="center" vertical="center" textRotation="0" wrapText="0" indent="0" justifyLastLine="0" shrinkToFit="0" readingOrder="0"/>
      <border diagonalUp="0" diagonalDown="0">
        <left/>
        <right/>
        <top style="thin">
          <color indexed="64"/>
        </top>
        <bottom/>
      </border>
      <protection locked="1" hidden="0"/>
    </dxf>
    <dxf>
      <border diagonalUp="0" diagonalDown="0">
        <left/>
        <right style="thin">
          <color indexed="64"/>
        </right>
        <top style="thin">
          <color indexed="64"/>
        </top>
        <bottom style="thin">
          <color indexed="64"/>
        </bottom>
        <vertical/>
        <horizontal style="thin">
          <color indexed="64"/>
        </horizontal>
      </border>
      <protection locked="0" hidden="0"/>
    </dxf>
    <dxf>
      <border>
        <top style="thin">
          <color indexed="64"/>
        </top>
      </border>
    </dxf>
    <dxf>
      <protection locked="1" hidden="0"/>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font>
      <alignment horizontal="center" vertical="center" textRotation="0" wrapText="0" indent="0" justifyLastLine="0" shrinkToFit="0" readingOrder="0"/>
      <border diagonalUp="0" diagonalDown="0">
        <left/>
        <right/>
        <top/>
        <bottom/>
        <vertical/>
        <horizontal/>
      </border>
      <protection locked="1" hidden="0"/>
    </dxf>
    <dxf>
      <fill>
        <patternFill>
          <bgColor theme="0" tint="-0.14996795556505021"/>
        </patternFill>
      </fill>
    </dxf>
    <dxf>
      <fill>
        <patternFill>
          <bgColor theme="0" tint="-0.14996795556505021"/>
        </patternFill>
      </fill>
    </dxf>
    <dxf>
      <fill>
        <patternFill>
          <bgColor theme="0" tint="-0.14996795556505021"/>
        </patternFill>
      </fill>
    </dxf>
  </dxfs>
  <tableStyles count="1" defaultTableStyle="テーブル スタイル 1" defaultPivotStyle="PivotStyleLight16">
    <tableStyle name="テーブル スタイル 1" pivot="0" count="3" xr9:uid="{00000000-0011-0000-FFFF-FFFF00000000}">
      <tableStyleElement type="headerRow" dxfId="26"/>
      <tableStyleElement type="firstColumn" dxfId="25"/>
      <tableStyleElement type="firstRowStripe" dxfId="24"/>
    </tableStyle>
  </tableStyles>
  <colors>
    <mruColors>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38</xdr:col>
      <xdr:colOff>603250</xdr:colOff>
      <xdr:row>0</xdr:row>
      <xdr:rowOff>38100</xdr:rowOff>
    </xdr:from>
    <xdr:to>
      <xdr:col>52</xdr:col>
      <xdr:colOff>176823</xdr:colOff>
      <xdr:row>166</xdr:row>
      <xdr:rowOff>146050</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0600" y="38100"/>
          <a:ext cx="8107973" cy="1536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34</xdr:col>
      <xdr:colOff>292100</xdr:colOff>
      <xdr:row>5</xdr:row>
      <xdr:rowOff>234950</xdr:rowOff>
    </xdr:from>
    <xdr:to>
      <xdr:col>43</xdr:col>
      <xdr:colOff>546100</xdr:colOff>
      <xdr:row>6</xdr:row>
      <xdr:rowOff>285750</xdr:rowOff>
    </xdr:to>
    <xdr:sp macro="" textlink="">
      <xdr:nvSpPr>
        <xdr:cNvPr id="2" name="テキスト ボックス 1">
          <a:extLst>
            <a:ext uri="{FF2B5EF4-FFF2-40B4-BE49-F238E27FC236}">
              <a16:creationId xmlns:a16="http://schemas.microsoft.com/office/drawing/2014/main" id="{00000000-0008-0000-0100-000007000000}"/>
            </a:ext>
          </a:extLst>
        </xdr:cNvPr>
        <xdr:cNvSpPr txBox="1"/>
      </xdr:nvSpPr>
      <xdr:spPr>
        <a:xfrm>
          <a:off x="7054850" y="1689100"/>
          <a:ext cx="5797550" cy="393700"/>
        </a:xfrm>
        <a:prstGeom prst="rect">
          <a:avLst/>
        </a:prstGeom>
        <a:solidFill>
          <a:schemeClr val="accent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b="1" i="0" u="none" strike="noStrike">
              <a:solidFill>
                <a:schemeClr val="tx1"/>
              </a:solidFill>
              <a:effectLst/>
              <a:latin typeface="メイリオ" panose="020B0604030504040204" pitchFamily="50" charset="-128"/>
              <a:ea typeface="メイリオ" panose="020B0604030504040204" pitchFamily="50" charset="-128"/>
            </a:rPr>
            <a:t>セルがグレーの箇所は、別シートから自動反映されますので、入力不要です。</a:t>
          </a:r>
        </a:p>
      </xdr:txBody>
    </xdr:sp>
    <xdr:clientData/>
  </xdr:twoCellAnchor>
  <xdr:twoCellAnchor>
    <xdr:from>
      <xdr:col>44</xdr:col>
      <xdr:colOff>12701</xdr:colOff>
      <xdr:row>6</xdr:row>
      <xdr:rowOff>254000</xdr:rowOff>
    </xdr:from>
    <xdr:to>
      <xdr:col>44</xdr:col>
      <xdr:colOff>12702</xdr:colOff>
      <xdr:row>8</xdr:row>
      <xdr:rowOff>63500</xdr:rowOff>
    </xdr:to>
    <xdr:cxnSp macro="">
      <xdr:nvCxnSpPr>
        <xdr:cNvPr id="4" name="直線矢印コネクタ 3">
          <a:extLst>
            <a:ext uri="{FF2B5EF4-FFF2-40B4-BE49-F238E27FC236}">
              <a16:creationId xmlns:a16="http://schemas.microsoft.com/office/drawing/2014/main" id="{00000000-0008-0000-0900-000004000000}"/>
            </a:ext>
          </a:extLst>
        </xdr:cNvPr>
        <xdr:cNvCxnSpPr/>
      </xdr:nvCxnSpPr>
      <xdr:spPr>
        <a:xfrm flipV="1">
          <a:off x="12928601" y="2051050"/>
          <a:ext cx="1" cy="495300"/>
        </a:xfrm>
        <a:prstGeom prst="straightConnector1">
          <a:avLst/>
        </a:prstGeom>
        <a:noFill/>
        <a:ln w="19050" cap="flat" cmpd="sng" algn="ctr">
          <a:solidFill>
            <a:srgbClr val="5B9BD5"/>
          </a:solidFill>
          <a:prstDash val="solid"/>
          <a:miter lim="800000"/>
          <a:tailEnd type="triangle"/>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304800</xdr:colOff>
      <xdr:row>2</xdr:row>
      <xdr:rowOff>66675</xdr:rowOff>
    </xdr:from>
    <xdr:to>
      <xdr:col>8</xdr:col>
      <xdr:colOff>285750</xdr:colOff>
      <xdr:row>48</xdr:row>
      <xdr:rowOff>38100</xdr:rowOff>
    </xdr:to>
    <xdr:pic>
      <xdr:nvPicPr>
        <xdr:cNvPr id="2" name="図 1">
          <a:extLst>
            <a:ext uri="{FF2B5EF4-FFF2-40B4-BE49-F238E27FC236}">
              <a16:creationId xmlns:a16="http://schemas.microsoft.com/office/drawing/2014/main" id="{D3BA0CB6-4FDC-C8C5-220D-465E0DB5C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542925"/>
          <a:ext cx="4857750" cy="7419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6_shinseisho_BCP&#21336;&#29420;&#224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7096;&#24335;1_r7_shinseisho_BCP&#21336;&#29420;&#22411;%20&#65288;&#25913;&#27491;&#26696;&#6528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tkkdfs01\&#20844;&#31038;&#25991;&#26360;\100_&#20225;&#30011;&#31649;&#29702;&#37096;\060_&#35373;&#20633;&#25903;&#25588;&#35506;\49BCP&#21161;&#25104;&#12539;&#12469;&#12452;&#12496;&#12540;&#21161;&#25104;&#65288;R8&#24180;&#24230;&#65289;\03_&#21215;&#38598;&#35201;&#38917;&#12289;&#30003;&#35531;&#26360;&#31561;\02_&#30003;&#35531;&#26360;\&#27096;&#24335;1_r7_shinseisho_BCP&#21336;&#29420;&#22411;.xlsx" TargetMode="External"/><Relationship Id="rId1" Type="http://schemas.openxmlformats.org/officeDocument/2006/relationships/externalLinkPath" Target="&#27096;&#24335;1_r7_shinseisho_BCP&#21336;&#29420;&#224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7096;&#24335;1_r7_shinseisho_CYB.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0_&#20225;&#30011;&#31649;&#29702;&#37096;/060_&#35373;&#20633;&#25903;&#25588;&#35506;/48%20&#20013;&#23567;&#20225;&#26989;&#12395;&#12362;&#12369;&#12427;&#21361;&#27231;&#31649;&#29702;&#23550;&#31574;&#20419;&#36914;&#20107;&#26989;&#65288;R07&#24180;&#24230;&#65289;/06_&#24195;&#22577;/HP/00HP&#26356;&#26032;&#23653;&#27508;/&#65300;&#26376;&#20998;/R7bcp/r7shinseishobcpt.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tkkdfs01\&#20844;&#31038;&#25991;&#26360;\100_&#20225;&#30011;&#31649;&#29702;&#37096;\050_&#21488;&#26481;&#39208;\060_&#35373;&#20633;&#25903;&#25588;&#35506;\49%20BCP&#21161;&#25104;&#12539;&#12469;&#12452;&#12496;&#12540;&#21161;&#25104;&#65288;R8&#24180;&#24230;&#65289;\03_&#21215;&#38598;&#35201;&#38917;&#12289;&#30003;&#35531;&#26360;&#31561;\02_&#30003;&#35531;&#26360;\&#27096;&#24335;1_r8_shinseisho_BCP&#21336;&#29420;&#22411;.xlsx" TargetMode="External"/><Relationship Id="rId1" Type="http://schemas.openxmlformats.org/officeDocument/2006/relationships/externalLinkPath" Target="&#27096;&#24335;1_r8_shinseisho_BCP&#21336;&#29420;&#2241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k-oguchi/Desktop/&#21161;&#25104;&#37329;/30_shintenjikai_shinsei_shokib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8"/>
      <sheetName val="9"/>
      <sheetName val="【公社専用】改変禁止"/>
      <sheetName val="【使用不可】公社専用"/>
    </sheetNames>
    <sheetDataSet>
      <sheetData sheetId="0" refreshError="1"/>
      <sheetData sheetId="1">
        <row r="39">
          <cell r="AN39" t="str">
            <v>C_鉱業_採石業_砂利採取業</v>
          </cell>
          <cell r="AO39" t="str">
            <v>D_建設業</v>
          </cell>
          <cell r="AP39" t="str">
            <v>E_製造業</v>
          </cell>
          <cell r="AQ39" t="str">
            <v>F_電気_ガス_熱供給_水道業</v>
          </cell>
          <cell r="AR39" t="str">
            <v>G_情報通信業</v>
          </cell>
          <cell r="AS39" t="str">
            <v>H_運輸業_郵便業</v>
          </cell>
          <cell r="AT39" t="str">
            <v>I_卸売業_小売業</v>
          </cell>
          <cell r="AU39" t="str">
            <v>J_金融業_保険業</v>
          </cell>
          <cell r="AV39" t="str">
            <v>K_不動産業_物品賃貸業</v>
          </cell>
          <cell r="AW39" t="str">
            <v>L_学術研究_専門・技術サービス業</v>
          </cell>
          <cell r="AX39" t="str">
            <v>M_宿泊業_飲食サービス業</v>
          </cell>
          <cell r="AY39" t="str">
            <v>N_生活関連サービス業_娯楽業</v>
          </cell>
          <cell r="AZ39" t="str">
            <v>O_教育_学習支援業</v>
          </cell>
          <cell r="BA39" t="str">
            <v>P_医療_福祉</v>
          </cell>
          <cell r="BB39" t="str">
            <v>Q_複合サービス事業</v>
          </cell>
          <cell r="BC39" t="str">
            <v>R_サービス業_他に分類されないもの</v>
          </cell>
          <cell r="BD39" t="str">
            <v>T_分類不能の産業</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8"/>
      <sheetName val="9"/>
      <sheetName val="別紙_クラウド"/>
      <sheetName val="別紙_ポータブル電源・NAS等"/>
      <sheetName val="参考_非常用・防災用備品リスト"/>
      <sheetName val="【公社専用】改変禁止"/>
      <sheetName val="【使用不可】公社専用"/>
    </sheetNames>
    <sheetDataSet>
      <sheetData sheetId="0"/>
      <sheetData sheetId="1">
        <row r="39">
          <cell r="AN39" t="str">
            <v>C_鉱業_採石業_砂利採取業</v>
          </cell>
          <cell r="AO39" t="str">
            <v>D_建設業</v>
          </cell>
          <cell r="AP39" t="str">
            <v>E_製造業</v>
          </cell>
          <cell r="AQ39" t="str">
            <v>F_電気_ガス_熱供給_水道業</v>
          </cell>
          <cell r="AR39" t="str">
            <v>G_情報通信業</v>
          </cell>
          <cell r="AS39" t="str">
            <v>H_運輸業_郵便業</v>
          </cell>
          <cell r="AT39" t="str">
            <v>I_卸売業_小売業</v>
          </cell>
          <cell r="AU39" t="str">
            <v>J_金融業_保険業</v>
          </cell>
          <cell r="AV39" t="str">
            <v>K_不動産業_物品賃貸業</v>
          </cell>
          <cell r="AW39" t="str">
            <v>L_学術研究_専門・技術サービス業</v>
          </cell>
          <cell r="AX39" t="str">
            <v>M_宿泊業_飲食サービス業</v>
          </cell>
          <cell r="AY39" t="str">
            <v>N_生活関連サービス業_娯楽業</v>
          </cell>
          <cell r="AZ39" t="str">
            <v>O_教育_学習支援業</v>
          </cell>
          <cell r="BA39" t="str">
            <v>P_医療_福祉</v>
          </cell>
          <cell r="BB39" t="str">
            <v>Q_複合サービス事業</v>
          </cell>
          <cell r="BC39" t="str">
            <v>R_サービス業_他に分類されないもの</v>
          </cell>
          <cell r="BD39" t="str">
            <v>T_分類不能の産業</v>
          </cell>
        </row>
      </sheetData>
      <sheetData sheetId="2"/>
      <sheetData sheetId="3">
        <row r="40">
          <cell r="E40">
            <v>0</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heetName val="2"/>
      <sheetName val="3"/>
      <sheetName val="4"/>
      <sheetName val="5"/>
      <sheetName val="6"/>
      <sheetName val="7"/>
      <sheetName val="8"/>
      <sheetName val="9"/>
      <sheetName val="別紙_クラウド"/>
      <sheetName val="別紙_ポータブル電源・NAS等"/>
      <sheetName val="参考_非常用・防災用備品リスト"/>
      <sheetName val="【公社専用】改変禁止"/>
      <sheetName val="【使用不可】公社専用"/>
    </sheetNames>
    <sheetDataSet>
      <sheetData sheetId="0"/>
      <sheetData sheetId="1">
        <row r="39">
          <cell r="AN39" t="str">
            <v>C_鉱業_採石業_砂利採取業</v>
          </cell>
          <cell r="AO39" t="str">
            <v>D_建設業</v>
          </cell>
          <cell r="AP39" t="str">
            <v>E_製造業</v>
          </cell>
          <cell r="AQ39" t="str">
            <v>F_電気_ガス_熱供給_水道業</v>
          </cell>
          <cell r="AR39" t="str">
            <v>G_情報通信業</v>
          </cell>
          <cell r="AS39" t="str">
            <v>H_運輸業_郵便業</v>
          </cell>
          <cell r="AT39" t="str">
            <v>I_卸売業_小売業</v>
          </cell>
          <cell r="AU39" t="str">
            <v>J_金融業_保険業</v>
          </cell>
          <cell r="AV39" t="str">
            <v>K_不動産業_物品賃貸業</v>
          </cell>
          <cell r="AW39" t="str">
            <v>L_学術研究_専門・技術サービス業</v>
          </cell>
          <cell r="AX39" t="str">
            <v>M_宿泊業_飲食サービス業</v>
          </cell>
          <cell r="AY39" t="str">
            <v>N_生活関連サービス業_娯楽業</v>
          </cell>
          <cell r="AZ39" t="str">
            <v>O_教育_学習支援業</v>
          </cell>
          <cell r="BA39" t="str">
            <v>P_医療_福祉</v>
          </cell>
          <cell r="BB39" t="str">
            <v>Q_複合サービス事業</v>
          </cell>
          <cell r="BC39" t="str">
            <v>R_サービス業_他に分類されないもの</v>
          </cell>
          <cell r="BD39" t="str">
            <v>T_分類不能の産業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8"/>
      <sheetName val="9"/>
      <sheetName val="10"/>
      <sheetName val="11"/>
      <sheetName val="12"/>
      <sheetName val="13"/>
      <sheetName val="14"/>
      <sheetName val="15"/>
      <sheetName val="【公社専用】改変禁止"/>
      <sheetName val="【使用不可】公社専用"/>
    </sheetNames>
    <sheetDataSet>
      <sheetData sheetId="0" refreshError="1"/>
      <sheetData sheetId="1">
        <row r="39">
          <cell r="AN39" t="str">
            <v>C_鉱業_採石業_砂利採取業</v>
          </cell>
          <cell r="AO39" t="str">
            <v>D_建設業</v>
          </cell>
          <cell r="AP39" t="str">
            <v>E_製造業</v>
          </cell>
          <cell r="AQ39" t="str">
            <v>F_電気_ガス_熱供給_水道業</v>
          </cell>
          <cell r="AR39" t="str">
            <v>G_情報通信業</v>
          </cell>
          <cell r="AS39" t="str">
            <v>H_運輸業_郵便業</v>
          </cell>
          <cell r="AT39" t="str">
            <v>I_卸売業_小売業</v>
          </cell>
          <cell r="AU39" t="str">
            <v>J_金融業_保険業</v>
          </cell>
          <cell r="AV39" t="str">
            <v>K_不動産業_物品賃貸業</v>
          </cell>
          <cell r="AW39" t="str">
            <v>L_学術研究_専門・技術サービス業</v>
          </cell>
          <cell r="AX39" t="str">
            <v>M_宿泊業_飲食サービス業</v>
          </cell>
          <cell r="AY39" t="str">
            <v>N_生活関連サービス業_娯楽業</v>
          </cell>
          <cell r="AZ39" t="str">
            <v>O_教育_学習支援業</v>
          </cell>
          <cell r="BA39" t="str">
            <v>P_医療_福祉</v>
          </cell>
          <cell r="BB39" t="str">
            <v>Q_複合サービス事業</v>
          </cell>
          <cell r="BC39" t="str">
            <v>R_サービス業_他に分類されないもの</v>
          </cell>
          <cell r="BD39" t="str">
            <v>T_分類不能の産業</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8"/>
      <sheetName val="9"/>
      <sheetName val="別紙_クラウド"/>
      <sheetName val="別紙_ポータブル電源・NAS等"/>
      <sheetName val="【公社専用】改変禁止"/>
      <sheetName val="【使用不可】公社専用"/>
    </sheetNames>
    <sheetDataSet>
      <sheetData sheetId="0" refreshError="1"/>
      <sheetData sheetId="1">
        <row r="39">
          <cell r="AN39" t="str">
            <v>C_鉱業_採石業_砂利採取業</v>
          </cell>
          <cell r="AO39" t="str">
            <v>D_建設業</v>
          </cell>
          <cell r="AP39" t="str">
            <v>E_製造業</v>
          </cell>
          <cell r="AQ39" t="str">
            <v>F_電気_ガス_熱供給_水道業</v>
          </cell>
          <cell r="AR39" t="str">
            <v>G_情報通信業</v>
          </cell>
          <cell r="AS39" t="str">
            <v>H_運輸業_郵便業</v>
          </cell>
          <cell r="AT39" t="str">
            <v>I_卸売業_小売業</v>
          </cell>
          <cell r="AU39" t="str">
            <v>J_金融業_保険業</v>
          </cell>
          <cell r="AV39" t="str">
            <v>K_不動産業_物品賃貸業</v>
          </cell>
          <cell r="AW39" t="str">
            <v>L_学術研究_専門・技術サービス業</v>
          </cell>
          <cell r="AX39" t="str">
            <v>M_宿泊業_飲食サービス業</v>
          </cell>
          <cell r="AY39" t="str">
            <v>N_生活関連サービス業_娯楽業</v>
          </cell>
          <cell r="AZ39" t="str">
            <v>O_教育_学習支援業</v>
          </cell>
          <cell r="BA39" t="str">
            <v>P_医療_福祉</v>
          </cell>
          <cell r="BB39" t="str">
            <v>Q_複合サービス事業</v>
          </cell>
          <cell r="BC39" t="str">
            <v>R_サービス業_他に分類されないもの</v>
          </cell>
          <cell r="BD39" t="str">
            <v>T_分類不能の産業</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heetName val="2"/>
      <sheetName val="3"/>
      <sheetName val="4"/>
      <sheetName val="5"/>
      <sheetName val="6"/>
      <sheetName val="7"/>
      <sheetName val="8"/>
      <sheetName val="9"/>
      <sheetName val="10"/>
      <sheetName val="別紙_クラウド"/>
      <sheetName val="別紙_ポータブル電源・NAS等"/>
      <sheetName val="参考_非常用・防災用備品リスト"/>
      <sheetName val="【公社専用】改変禁止"/>
      <sheetName val="【使用不可】公社専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小規模であることの宣誓書"/>
      <sheetName val="申請書表紙"/>
      <sheetName val="１申請者概要２申請状況"/>
      <sheetName val="３役員・株主"/>
      <sheetName val="４申請要件５申請概要６日程表"/>
      <sheetName val="７資金計画"/>
      <sheetName val="８経費一覧(国内展示会)"/>
      <sheetName val="９経費一覧(海外展示会) "/>
      <sheetName val="10経費一覧(広告) "/>
    </sheetNames>
    <sheetDataSet>
      <sheetData sheetId="0"/>
      <sheetData sheetId="1"/>
      <sheetData sheetId="2"/>
      <sheetData sheetId="3">
        <row r="3">
          <cell r="AG3" t="str">
            <v>A_農業・林業</v>
          </cell>
        </row>
        <row r="4">
          <cell r="AG4" t="str">
            <v>B_漁業</v>
          </cell>
        </row>
        <row r="5">
          <cell r="AG5" t="str">
            <v>C_鉱業・採石業・砂利採取業</v>
          </cell>
        </row>
        <row r="6">
          <cell r="AG6" t="str">
            <v>D_建設業</v>
          </cell>
        </row>
        <row r="7">
          <cell r="AG7" t="str">
            <v>E_製造業</v>
          </cell>
        </row>
        <row r="8">
          <cell r="AG8" t="str">
            <v>F_電気・ガス・熱供給・水道業</v>
          </cell>
        </row>
        <row r="9">
          <cell r="AG9" t="str">
            <v>G_情報通信業</v>
          </cell>
        </row>
        <row r="10">
          <cell r="AG10" t="str">
            <v>H_運輸業・郵便業</v>
          </cell>
        </row>
        <row r="11">
          <cell r="AG11" t="str">
            <v>I_卸売業・小売業</v>
          </cell>
        </row>
        <row r="12">
          <cell r="AG12" t="str">
            <v>J_金融業・保険業</v>
          </cell>
        </row>
        <row r="13">
          <cell r="AG13" t="str">
            <v>K_不動産業・物品賃貸業</v>
          </cell>
        </row>
        <row r="14">
          <cell r="AG14" t="str">
            <v>L_学術研究・専門・技術ｻｰﾋﾞｽ業</v>
          </cell>
        </row>
        <row r="15">
          <cell r="AG15" t="str">
            <v>M_宿泊業・飲食ｻｰﾋﾞｽ業</v>
          </cell>
        </row>
        <row r="16">
          <cell r="AG16" t="str">
            <v>N_生活関連ｻｰﾋﾞｽ業・娯楽業</v>
          </cell>
        </row>
        <row r="17">
          <cell r="AG17" t="str">
            <v>O_教育・学習支援業</v>
          </cell>
        </row>
        <row r="18">
          <cell r="AG18" t="str">
            <v>P_医療・福祉</v>
          </cell>
        </row>
        <row r="19">
          <cell r="AG19" t="str">
            <v>Q_複合ｻｰﾋﾞｽ事業</v>
          </cell>
        </row>
        <row r="20">
          <cell r="AG20" t="str">
            <v>R_ｻｰﾋﾞｽ業〈他に分類されないもの〉</v>
          </cell>
        </row>
        <row r="21">
          <cell r="AG21" t="str">
            <v>S_公務〈他に分類されるものを除く〉</v>
          </cell>
        </row>
        <row r="22">
          <cell r="AG22" t="str">
            <v>T_分類不能の産業</v>
          </cell>
        </row>
      </sheetData>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株主名簿" displayName="株主名簿" ref="A8:G25" totalsRowCount="1" headerRowDxfId="23" dataDxfId="21" totalsRowDxfId="19" headerRowBorderDxfId="22" tableBorderDxfId="20" totalsRowBorderDxfId="18">
  <tableColumns count="7">
    <tableColumn id="1" xr3:uid="{00000000-0010-0000-0000-000001000000}" name="No." dataDxfId="17" totalsRowDxfId="16">
      <calculatedColumnFormula>ROW()-ROW(株主名簿[[#Headers],[No.]])</calculatedColumnFormula>
    </tableColumn>
    <tableColumn id="2" xr3:uid="{00000000-0010-0000-0000-000002000000}" name="株主氏名" totalsRowLabel="合計" dataDxfId="15" totalsRowDxfId="14"/>
    <tableColumn id="3" xr3:uid="{00000000-0010-0000-0000-000003000000}" name="現住所" totalsRowLabel="（登記簿の発行済株式総数と一致）" dataDxfId="13" totalsRowDxfId="12"/>
    <tableColumn id="4" xr3:uid="{00000000-0010-0000-0000-000004000000}" name="役職" dataDxfId="11" totalsRowDxfId="10"/>
    <tableColumn id="5" xr3:uid="{00000000-0010-0000-0000-000005000000}" name="持ち株数" totalsRowFunction="sum" dataDxfId="9" totalsRowDxfId="8" dataCellStyle="桁区切り"/>
    <tableColumn id="6" xr3:uid="{00000000-0010-0000-0000-000006000000}" name="持ち株比率_x000a_（％）" totalsRowFunction="sum" dataDxfId="7" totalsRowDxfId="6">
      <calculatedColumnFormula>IFERROR((株主名簿[[#This Row],[持ち株数]]/株主名簿[[#Totals],[持ち株数]]),"")</calculatedColumnFormula>
    </tableColumn>
    <tableColumn id="7" xr3:uid="{00000000-0010-0000-0000-000007000000}" name="大企業_x000a_である" dataDxfId="5" totalsRowDxfId="4"/>
  </tableColumns>
  <tableStyleInfo name="テーブル スタイル 1" showFirstColumn="1" showLastColumn="0" showRowStripes="0"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152"/>
  <sheetViews>
    <sheetView showGridLines="0" view="pageBreakPreview" zoomScaleNormal="100" zoomScaleSheetLayoutView="100" workbookViewId="0">
      <selection activeCell="I8" sqref="I8:AL8"/>
    </sheetView>
  </sheetViews>
  <sheetFormatPr defaultRowHeight="13"/>
  <cols>
    <col min="1" max="1" width="3.6328125" customWidth="1"/>
    <col min="2" max="38" width="3" customWidth="1"/>
  </cols>
  <sheetData>
    <row r="1" spans="1:38" ht="14">
      <c r="A1" s="1" t="s">
        <v>379</v>
      </c>
    </row>
    <row r="2" spans="1:38">
      <c r="A2" s="464" t="s">
        <v>16</v>
      </c>
      <c r="B2" s="464"/>
      <c r="C2" s="464"/>
      <c r="D2" s="464"/>
      <c r="E2" s="464"/>
      <c r="F2" s="464"/>
      <c r="G2" s="464"/>
      <c r="H2" s="464"/>
      <c r="I2" s="478" t="s">
        <v>7</v>
      </c>
      <c r="J2" s="479"/>
      <c r="K2" s="479"/>
      <c r="L2" s="479"/>
      <c r="M2" s="480"/>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row>
    <row r="3" spans="1:38" ht="30" customHeight="1">
      <c r="A3" s="464"/>
      <c r="B3" s="464"/>
      <c r="C3" s="464"/>
      <c r="D3" s="464"/>
      <c r="E3" s="464"/>
      <c r="F3" s="464"/>
      <c r="G3" s="464"/>
      <c r="H3" s="464"/>
      <c r="I3" s="482"/>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4"/>
    </row>
    <row r="4" spans="1:38" ht="26" customHeight="1">
      <c r="A4" s="485" t="s">
        <v>22</v>
      </c>
      <c r="B4" s="486"/>
      <c r="C4" s="486"/>
      <c r="D4" s="487"/>
      <c r="E4" s="485" t="s">
        <v>23</v>
      </c>
      <c r="F4" s="486"/>
      <c r="G4" s="486"/>
      <c r="H4" s="487"/>
      <c r="I4" s="491"/>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93"/>
    </row>
    <row r="5" spans="1:38" ht="26" customHeight="1">
      <c r="A5" s="488"/>
      <c r="B5" s="489"/>
      <c r="C5" s="489"/>
      <c r="D5" s="490"/>
      <c r="E5" s="494" t="s">
        <v>24</v>
      </c>
      <c r="F5" s="495"/>
      <c r="G5" s="495"/>
      <c r="H5" s="496"/>
      <c r="I5" s="494" t="s">
        <v>21</v>
      </c>
      <c r="J5" s="495"/>
      <c r="K5" s="495"/>
      <c r="L5" s="495"/>
      <c r="M5" s="496"/>
      <c r="N5" s="446"/>
      <c r="O5" s="447"/>
      <c r="P5" s="447"/>
      <c r="Q5" s="447"/>
      <c r="R5" s="447"/>
      <c r="S5" s="447"/>
      <c r="T5" s="447"/>
      <c r="U5" s="447"/>
      <c r="V5" s="447"/>
      <c r="W5" s="447"/>
      <c r="X5" s="447"/>
      <c r="Y5" s="447"/>
      <c r="Z5" s="447"/>
      <c r="AA5" s="447"/>
      <c r="AB5" s="447"/>
      <c r="AC5" s="447"/>
      <c r="AD5" s="447"/>
      <c r="AE5" s="447"/>
      <c r="AF5" s="447"/>
      <c r="AG5" s="447"/>
      <c r="AH5" s="447"/>
      <c r="AI5" s="447"/>
      <c r="AJ5" s="447"/>
      <c r="AK5" s="447"/>
      <c r="AL5" s="448"/>
    </row>
    <row r="6" spans="1:38" ht="67.5" customHeight="1">
      <c r="A6" s="455" t="s">
        <v>15</v>
      </c>
      <c r="B6" s="456"/>
      <c r="C6" s="456"/>
      <c r="D6" s="456"/>
      <c r="E6" s="456"/>
      <c r="F6" s="456"/>
      <c r="G6" s="456"/>
      <c r="H6" s="457"/>
      <c r="I6" s="458"/>
      <c r="J6" s="458"/>
      <c r="K6" s="458"/>
      <c r="L6" s="458"/>
      <c r="M6" s="458"/>
      <c r="N6" s="458"/>
      <c r="O6" s="458"/>
      <c r="P6" s="458"/>
      <c r="Q6" s="458"/>
      <c r="R6" s="458"/>
      <c r="S6" s="458"/>
      <c r="T6" s="458"/>
      <c r="U6" s="458"/>
      <c r="V6" s="458"/>
      <c r="W6" s="458"/>
      <c r="X6" s="458"/>
      <c r="Y6" s="458"/>
      <c r="Z6" s="458"/>
      <c r="AA6" s="458"/>
      <c r="AB6" s="458"/>
      <c r="AC6" s="458"/>
      <c r="AD6" s="458"/>
      <c r="AE6" s="458"/>
      <c r="AF6" s="458"/>
      <c r="AG6" s="458"/>
      <c r="AH6" s="458"/>
      <c r="AI6" s="458"/>
      <c r="AJ6" s="458"/>
      <c r="AK6" s="458"/>
      <c r="AL6" s="458"/>
    </row>
    <row r="7" spans="1:38">
      <c r="A7" s="464" t="s">
        <v>4</v>
      </c>
      <c r="B7" s="464"/>
      <c r="C7" s="464"/>
      <c r="D7" s="464"/>
      <c r="E7" s="464"/>
      <c r="F7" s="464"/>
      <c r="G7" s="464"/>
      <c r="H7" s="464"/>
      <c r="I7" s="93" t="s">
        <v>0</v>
      </c>
      <c r="J7" s="461"/>
      <c r="K7" s="461"/>
      <c r="L7" s="461"/>
      <c r="M7" s="461"/>
      <c r="N7" s="461"/>
      <c r="O7" s="461"/>
      <c r="P7" s="461"/>
      <c r="Q7" s="461"/>
      <c r="R7" s="461"/>
      <c r="S7" s="461"/>
      <c r="T7" s="461"/>
      <c r="U7" s="461"/>
      <c r="V7" s="461"/>
      <c r="W7" s="461"/>
      <c r="X7" s="461"/>
      <c r="Y7" s="461"/>
      <c r="Z7" s="461"/>
      <c r="AA7" s="461"/>
      <c r="AB7" s="461"/>
      <c r="AC7" s="461"/>
      <c r="AD7" s="461"/>
      <c r="AE7" s="461"/>
      <c r="AF7" s="461"/>
      <c r="AG7" s="461"/>
      <c r="AH7" s="461"/>
      <c r="AI7" s="461"/>
      <c r="AJ7" s="461"/>
      <c r="AK7" s="461"/>
      <c r="AL7" s="462"/>
    </row>
    <row r="8" spans="1:38" ht="30" customHeight="1">
      <c r="A8" s="464"/>
      <c r="B8" s="464"/>
      <c r="C8" s="464"/>
      <c r="D8" s="464"/>
      <c r="E8" s="464"/>
      <c r="F8" s="464"/>
      <c r="G8" s="464"/>
      <c r="H8" s="464"/>
      <c r="I8" s="463"/>
      <c r="J8" s="463"/>
      <c r="K8" s="463"/>
      <c r="L8" s="463"/>
      <c r="M8" s="463"/>
      <c r="N8" s="463"/>
      <c r="O8" s="463"/>
      <c r="P8" s="463"/>
      <c r="Q8" s="463"/>
      <c r="R8" s="463"/>
      <c r="S8" s="463"/>
      <c r="T8" s="463"/>
      <c r="U8" s="463"/>
      <c r="V8" s="463"/>
      <c r="W8" s="463"/>
      <c r="X8" s="463"/>
      <c r="Y8" s="463"/>
      <c r="Z8" s="463"/>
      <c r="AA8" s="463"/>
      <c r="AB8" s="463"/>
      <c r="AC8" s="463"/>
      <c r="AD8" s="463"/>
      <c r="AE8" s="463"/>
      <c r="AF8" s="463"/>
      <c r="AG8" s="463"/>
      <c r="AH8" s="463"/>
      <c r="AI8" s="463"/>
      <c r="AJ8" s="463"/>
      <c r="AK8" s="463"/>
      <c r="AL8" s="463"/>
    </row>
    <row r="9" spans="1:38">
      <c r="A9" s="459" t="s">
        <v>463</v>
      </c>
      <c r="B9" s="460"/>
      <c r="C9" s="460"/>
      <c r="D9" s="460"/>
      <c r="E9" s="460"/>
      <c r="F9" s="460"/>
      <c r="G9" s="460"/>
      <c r="H9" s="460"/>
      <c r="I9" s="93" t="s">
        <v>0</v>
      </c>
      <c r="J9" s="461"/>
      <c r="K9" s="461"/>
      <c r="L9" s="461"/>
      <c r="M9" s="461"/>
      <c r="N9" s="461"/>
      <c r="O9" s="461"/>
      <c r="P9" s="461"/>
      <c r="Q9" s="461"/>
      <c r="R9" s="461"/>
      <c r="S9" s="461"/>
      <c r="T9" s="461"/>
      <c r="U9" s="461"/>
      <c r="V9" s="461"/>
      <c r="W9" s="461"/>
      <c r="X9" s="461"/>
      <c r="Y9" s="461"/>
      <c r="Z9" s="461"/>
      <c r="AA9" s="461"/>
      <c r="AB9" s="461"/>
      <c r="AC9" s="461"/>
      <c r="AD9" s="461"/>
      <c r="AE9" s="461"/>
      <c r="AF9" s="461"/>
      <c r="AG9" s="461"/>
      <c r="AH9" s="461"/>
      <c r="AI9" s="461"/>
      <c r="AJ9" s="461"/>
      <c r="AK9" s="461"/>
      <c r="AL9" s="462"/>
    </row>
    <row r="10" spans="1:38" ht="30" customHeight="1">
      <c r="A10" s="460"/>
      <c r="B10" s="460"/>
      <c r="C10" s="460"/>
      <c r="D10" s="460"/>
      <c r="E10" s="460"/>
      <c r="F10" s="460"/>
      <c r="G10" s="460"/>
      <c r="H10" s="460"/>
      <c r="I10" s="463"/>
      <c r="J10" s="463"/>
      <c r="K10" s="463"/>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3"/>
      <c r="AI10" s="463"/>
      <c r="AJ10" s="463"/>
      <c r="AK10" s="463"/>
      <c r="AL10" s="463"/>
    </row>
    <row r="11" spans="1:38" ht="26" customHeight="1">
      <c r="A11" s="464" t="s">
        <v>117</v>
      </c>
      <c r="B11" s="464"/>
      <c r="C11" s="464"/>
      <c r="D11" s="464"/>
      <c r="E11" s="464"/>
      <c r="F11" s="464"/>
      <c r="G11" s="464"/>
      <c r="H11" s="464"/>
      <c r="I11" s="473" t="s">
        <v>12</v>
      </c>
      <c r="J11" s="474"/>
      <c r="K11" s="475"/>
      <c r="L11" s="476"/>
      <c r="M11" s="476"/>
      <c r="N11" s="476"/>
      <c r="O11" s="476"/>
      <c r="P11" s="476"/>
      <c r="Q11" s="477"/>
      <c r="R11" s="473" t="s">
        <v>118</v>
      </c>
      <c r="S11" s="473"/>
      <c r="T11" s="469" t="str">
        <f>IF(K11="","",K11)</f>
        <v/>
      </c>
      <c r="U11" s="470"/>
      <c r="V11" s="470"/>
      <c r="W11" s="470"/>
      <c r="X11" s="470"/>
      <c r="Y11" s="470"/>
      <c r="Z11" s="471"/>
      <c r="AA11" s="472"/>
      <c r="AB11" s="472"/>
      <c r="AC11" s="472"/>
      <c r="AD11" s="472"/>
      <c r="AE11" s="472"/>
      <c r="AF11" s="472"/>
      <c r="AG11" s="472"/>
      <c r="AH11" s="472"/>
      <c r="AI11" s="472"/>
      <c r="AJ11" s="472"/>
      <c r="AK11" s="472"/>
      <c r="AL11" s="472"/>
    </row>
    <row r="12" spans="1:38" ht="26" customHeight="1">
      <c r="A12" s="464" t="s">
        <v>115</v>
      </c>
      <c r="B12" s="464"/>
      <c r="C12" s="464"/>
      <c r="D12" s="464"/>
      <c r="E12" s="464"/>
      <c r="F12" s="464"/>
      <c r="G12" s="464"/>
      <c r="H12" s="464"/>
      <c r="I12" s="465" t="s">
        <v>12</v>
      </c>
      <c r="J12" s="465"/>
      <c r="K12" s="466"/>
      <c r="L12" s="467"/>
      <c r="M12" s="467"/>
      <c r="N12" s="467"/>
      <c r="O12" s="467"/>
      <c r="P12" s="467"/>
      <c r="Q12" s="468"/>
      <c r="R12" s="465" t="s">
        <v>118</v>
      </c>
      <c r="S12" s="465"/>
      <c r="T12" s="469" t="str">
        <f>IF(K12="","",K12)</f>
        <v/>
      </c>
      <c r="U12" s="470"/>
      <c r="V12" s="470"/>
      <c r="W12" s="470"/>
      <c r="X12" s="470"/>
      <c r="Y12" s="470"/>
      <c r="Z12" s="471"/>
      <c r="AA12" s="472"/>
      <c r="AB12" s="472"/>
      <c r="AC12" s="472"/>
      <c r="AD12" s="472"/>
      <c r="AE12" s="472"/>
      <c r="AF12" s="472"/>
      <c r="AG12" s="472"/>
      <c r="AH12" s="472"/>
      <c r="AI12" s="472"/>
      <c r="AJ12" s="472"/>
      <c r="AK12" s="472"/>
      <c r="AL12" s="472"/>
    </row>
    <row r="13" spans="1:38" ht="26" customHeight="1">
      <c r="A13" s="464" t="s">
        <v>2</v>
      </c>
      <c r="B13" s="464"/>
      <c r="C13" s="464"/>
      <c r="D13" s="464"/>
      <c r="E13" s="464"/>
      <c r="F13" s="464"/>
      <c r="G13" s="464"/>
      <c r="H13" s="464"/>
      <c r="I13" s="464" t="s">
        <v>8</v>
      </c>
      <c r="J13" s="464"/>
      <c r="K13" s="464"/>
      <c r="L13" s="464"/>
      <c r="M13" s="464"/>
      <c r="N13" s="497"/>
      <c r="O13" s="498"/>
      <c r="P13" s="498"/>
      <c r="Q13" s="498"/>
      <c r="R13" s="498"/>
      <c r="S13" s="498"/>
      <c r="T13" s="498"/>
      <c r="U13" s="498"/>
      <c r="V13" s="498"/>
      <c r="W13" s="498"/>
      <c r="X13" s="464" t="s">
        <v>5</v>
      </c>
      <c r="Y13" s="464"/>
      <c r="Z13" s="464"/>
      <c r="AA13" s="464"/>
      <c r="AB13" s="464"/>
      <c r="AC13" s="497"/>
      <c r="AD13" s="498"/>
      <c r="AE13" s="498"/>
      <c r="AF13" s="498"/>
      <c r="AG13" s="498"/>
      <c r="AH13" s="498"/>
      <c r="AI13" s="498"/>
      <c r="AJ13" s="498"/>
      <c r="AK13" s="498"/>
      <c r="AL13" s="506"/>
    </row>
    <row r="14" spans="1:38" ht="26" customHeight="1">
      <c r="A14" s="464" t="s">
        <v>3</v>
      </c>
      <c r="B14" s="464"/>
      <c r="C14" s="464"/>
      <c r="D14" s="464"/>
      <c r="E14" s="464"/>
      <c r="F14" s="464"/>
      <c r="G14" s="464"/>
      <c r="H14" s="464"/>
      <c r="I14" s="499"/>
      <c r="J14" s="499"/>
      <c r="K14" s="499"/>
      <c r="L14" s="499"/>
      <c r="M14" s="499"/>
      <c r="N14" s="500"/>
      <c r="O14" s="500"/>
      <c r="P14" s="500"/>
      <c r="Q14" s="500"/>
      <c r="R14" s="501"/>
      <c r="S14" s="502" t="s">
        <v>6</v>
      </c>
      <c r="T14" s="503"/>
      <c r="U14" s="488" t="s">
        <v>149</v>
      </c>
      <c r="V14" s="489"/>
      <c r="W14" s="489"/>
      <c r="X14" s="489"/>
      <c r="Y14" s="489"/>
      <c r="Z14" s="489"/>
      <c r="AA14" s="490"/>
      <c r="AB14" s="504"/>
      <c r="AC14" s="505"/>
      <c r="AD14" s="505"/>
      <c r="AE14" s="502" t="s">
        <v>131</v>
      </c>
      <c r="AF14" s="507"/>
      <c r="AG14" s="508"/>
      <c r="AH14" s="509"/>
      <c r="AI14" s="509"/>
      <c r="AJ14" s="509"/>
      <c r="AK14" s="509"/>
      <c r="AL14" s="510"/>
    </row>
    <row r="15" spans="1:38" ht="26" customHeight="1">
      <c r="A15" s="485" t="s">
        <v>10</v>
      </c>
      <c r="B15" s="486"/>
      <c r="C15" s="486"/>
      <c r="D15" s="486"/>
      <c r="E15" s="486"/>
      <c r="F15" s="486"/>
      <c r="G15" s="486"/>
      <c r="H15" s="487"/>
      <c r="I15" s="485" t="s">
        <v>11</v>
      </c>
      <c r="J15" s="486"/>
      <c r="K15" s="486"/>
      <c r="L15" s="486"/>
      <c r="M15" s="487"/>
      <c r="N15" s="517"/>
      <c r="O15" s="518"/>
      <c r="P15" s="518"/>
      <c r="Q15" s="502" t="s">
        <v>131</v>
      </c>
      <c r="R15" s="507"/>
      <c r="S15" s="494" t="s">
        <v>140</v>
      </c>
      <c r="T15" s="486"/>
      <c r="U15" s="486"/>
      <c r="V15" s="486"/>
      <c r="W15" s="487"/>
      <c r="X15" s="517"/>
      <c r="Y15" s="518"/>
      <c r="Z15" s="518"/>
      <c r="AA15" s="486" t="s">
        <v>131</v>
      </c>
      <c r="AB15" s="487"/>
      <c r="AC15" s="485" t="s">
        <v>9</v>
      </c>
      <c r="AD15" s="486"/>
      <c r="AE15" s="486"/>
      <c r="AF15" s="486"/>
      <c r="AG15" s="487"/>
      <c r="AH15" s="452">
        <f>N15+X15</f>
        <v>0</v>
      </c>
      <c r="AI15" s="453"/>
      <c r="AJ15" s="453"/>
      <c r="AK15" s="486" t="s">
        <v>141</v>
      </c>
      <c r="AL15" s="487"/>
    </row>
    <row r="16" spans="1:38">
      <c r="A16" s="503"/>
      <c r="B16" s="516"/>
      <c r="C16" s="516"/>
      <c r="D16" s="516"/>
      <c r="E16" s="516"/>
      <c r="F16" s="516"/>
      <c r="G16" s="516"/>
      <c r="H16" s="502"/>
      <c r="I16" s="511" t="s">
        <v>14</v>
      </c>
      <c r="J16" s="511"/>
      <c r="K16" s="511"/>
      <c r="L16" s="511"/>
      <c r="M16" s="511"/>
      <c r="N16" s="511"/>
      <c r="O16" s="511"/>
      <c r="P16" s="511"/>
      <c r="Q16" s="511"/>
      <c r="R16" s="511"/>
      <c r="S16" s="511"/>
      <c r="T16" s="511"/>
      <c r="U16" s="511"/>
      <c r="V16" s="511"/>
      <c r="W16" s="511"/>
      <c r="X16" s="511"/>
      <c r="Y16" s="511"/>
      <c r="Z16" s="511"/>
      <c r="AA16" s="511"/>
      <c r="AB16" s="511"/>
      <c r="AC16" s="511"/>
      <c r="AD16" s="511"/>
      <c r="AE16" s="511"/>
      <c r="AF16" s="511"/>
      <c r="AG16" s="511"/>
      <c r="AH16" s="511"/>
      <c r="AI16" s="511"/>
      <c r="AJ16" s="511"/>
      <c r="AK16" s="511"/>
      <c r="AL16" s="511"/>
    </row>
    <row r="17" spans="1:38">
      <c r="A17" s="485" t="s">
        <v>116</v>
      </c>
      <c r="B17" s="486"/>
      <c r="C17" s="486"/>
      <c r="D17" s="486"/>
      <c r="E17" s="486"/>
      <c r="F17" s="486"/>
      <c r="G17" s="486"/>
      <c r="H17" s="487"/>
      <c r="I17" s="516" t="s">
        <v>13</v>
      </c>
      <c r="J17" s="516"/>
      <c r="K17" s="516"/>
      <c r="L17" s="516"/>
      <c r="M17" s="516"/>
      <c r="N17" s="516"/>
      <c r="O17" s="516"/>
      <c r="P17" s="516"/>
      <c r="Q17" s="516"/>
      <c r="R17" s="516"/>
      <c r="S17" s="516"/>
      <c r="T17" s="502"/>
      <c r="U17" s="503" t="s">
        <v>17</v>
      </c>
      <c r="V17" s="516"/>
      <c r="W17" s="516"/>
      <c r="X17" s="516"/>
      <c r="Y17" s="516"/>
      <c r="Z17" s="516"/>
      <c r="AA17" s="516"/>
      <c r="AB17" s="516"/>
      <c r="AC17" s="502"/>
      <c r="AD17" s="452" t="s">
        <v>142</v>
      </c>
      <c r="AE17" s="453"/>
      <c r="AF17" s="453"/>
      <c r="AG17" s="453"/>
      <c r="AH17" s="453"/>
      <c r="AI17" s="453"/>
      <c r="AJ17" s="453"/>
      <c r="AK17" s="453"/>
      <c r="AL17" s="454"/>
    </row>
    <row r="18" spans="1:38" ht="26" customHeight="1">
      <c r="A18" s="488"/>
      <c r="B18" s="489"/>
      <c r="C18" s="489"/>
      <c r="D18" s="489"/>
      <c r="E18" s="489"/>
      <c r="F18" s="489"/>
      <c r="G18" s="489"/>
      <c r="H18" s="490"/>
      <c r="I18" s="513"/>
      <c r="J18" s="513"/>
      <c r="K18" s="513"/>
      <c r="L18" s="513"/>
      <c r="M18" s="513"/>
      <c r="N18" s="513"/>
      <c r="O18" s="513"/>
      <c r="P18" s="513"/>
      <c r="Q18" s="513"/>
      <c r="R18" s="513"/>
      <c r="S18" s="513"/>
      <c r="T18" s="514"/>
      <c r="U18" s="515"/>
      <c r="V18" s="513"/>
      <c r="W18" s="513"/>
      <c r="X18" s="513"/>
      <c r="Y18" s="513"/>
      <c r="Z18" s="513"/>
      <c r="AA18" s="513"/>
      <c r="AB18" s="513"/>
      <c r="AC18" s="514"/>
      <c r="AD18" s="446"/>
      <c r="AE18" s="447"/>
      <c r="AF18" s="447"/>
      <c r="AG18" s="447"/>
      <c r="AH18" s="447"/>
      <c r="AI18" s="447"/>
      <c r="AJ18" s="447"/>
      <c r="AK18" s="447"/>
      <c r="AL18" s="448"/>
    </row>
    <row r="19" spans="1:38" ht="26" customHeight="1">
      <c r="A19" s="488"/>
      <c r="B19" s="489"/>
      <c r="C19" s="489"/>
      <c r="D19" s="489"/>
      <c r="E19" s="489"/>
      <c r="F19" s="489"/>
      <c r="G19" s="489"/>
      <c r="H19" s="490"/>
      <c r="I19" s="513"/>
      <c r="J19" s="513"/>
      <c r="K19" s="513"/>
      <c r="L19" s="513"/>
      <c r="M19" s="513"/>
      <c r="N19" s="513"/>
      <c r="O19" s="513"/>
      <c r="P19" s="513"/>
      <c r="Q19" s="513"/>
      <c r="R19" s="513"/>
      <c r="S19" s="513"/>
      <c r="T19" s="514"/>
      <c r="U19" s="515"/>
      <c r="V19" s="513"/>
      <c r="W19" s="513"/>
      <c r="X19" s="513"/>
      <c r="Y19" s="513"/>
      <c r="Z19" s="513"/>
      <c r="AA19" s="513"/>
      <c r="AB19" s="513"/>
      <c r="AC19" s="514"/>
      <c r="AD19" s="446"/>
      <c r="AE19" s="447"/>
      <c r="AF19" s="447"/>
      <c r="AG19" s="447"/>
      <c r="AH19" s="447"/>
      <c r="AI19" s="447"/>
      <c r="AJ19" s="447"/>
      <c r="AK19" s="447"/>
      <c r="AL19" s="448"/>
    </row>
    <row r="20" spans="1:38" ht="26" customHeight="1">
      <c r="A20" s="488"/>
      <c r="B20" s="489"/>
      <c r="C20" s="489"/>
      <c r="D20" s="489"/>
      <c r="E20" s="489"/>
      <c r="F20" s="489"/>
      <c r="G20" s="489"/>
      <c r="H20" s="490"/>
      <c r="I20" s="513"/>
      <c r="J20" s="513"/>
      <c r="K20" s="513"/>
      <c r="L20" s="513"/>
      <c r="M20" s="513"/>
      <c r="N20" s="513"/>
      <c r="O20" s="513"/>
      <c r="P20" s="513"/>
      <c r="Q20" s="513"/>
      <c r="R20" s="513"/>
      <c r="S20" s="513"/>
      <c r="T20" s="514"/>
      <c r="U20" s="515"/>
      <c r="V20" s="513"/>
      <c r="W20" s="513"/>
      <c r="X20" s="513"/>
      <c r="Y20" s="513"/>
      <c r="Z20" s="513"/>
      <c r="AA20" s="513"/>
      <c r="AB20" s="513"/>
      <c r="AC20" s="514"/>
      <c r="AD20" s="449"/>
      <c r="AE20" s="450"/>
      <c r="AF20" s="450"/>
      <c r="AG20" s="450"/>
      <c r="AH20" s="450"/>
      <c r="AI20" s="450"/>
      <c r="AJ20" s="450"/>
      <c r="AK20" s="450"/>
      <c r="AL20" s="451"/>
    </row>
    <row r="21" spans="1:38">
      <c r="A21" s="503"/>
      <c r="B21" s="516"/>
      <c r="C21" s="516"/>
      <c r="D21" s="516"/>
      <c r="E21" s="516"/>
      <c r="F21" s="516"/>
      <c r="G21" s="516"/>
      <c r="H21" s="502"/>
      <c r="I21" s="511" t="s">
        <v>148</v>
      </c>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row>
    <row r="22" spans="1:38" ht="67.5" customHeight="1">
      <c r="A22" s="455" t="s">
        <v>18</v>
      </c>
      <c r="B22" s="456"/>
      <c r="C22" s="456"/>
      <c r="D22" s="456"/>
      <c r="E22" s="456"/>
      <c r="F22" s="456"/>
      <c r="G22" s="456"/>
      <c r="H22" s="457"/>
      <c r="I22" s="512"/>
      <c r="J22" s="512"/>
      <c r="K22" s="512"/>
      <c r="L22" s="512"/>
      <c r="M22" s="512"/>
      <c r="N22" s="512"/>
      <c r="O22" s="512"/>
      <c r="P22" s="512"/>
      <c r="Q22" s="512"/>
      <c r="R22" s="512"/>
      <c r="S22" s="512"/>
      <c r="T22" s="512"/>
      <c r="U22" s="512"/>
      <c r="V22" s="512"/>
      <c r="W22" s="512"/>
      <c r="X22" s="512"/>
      <c r="Y22" s="512"/>
      <c r="Z22" s="512"/>
      <c r="AA22" s="512"/>
      <c r="AB22" s="512"/>
      <c r="AC22" s="512"/>
      <c r="AD22" s="512"/>
      <c r="AE22" s="512"/>
      <c r="AF22" s="512"/>
      <c r="AG22" s="512"/>
      <c r="AH22" s="512"/>
      <c r="AI22" s="512"/>
      <c r="AJ22" s="512"/>
      <c r="AK22" s="512"/>
      <c r="AL22" s="512"/>
    </row>
    <row r="23" spans="1:38" ht="26" customHeight="1">
      <c r="A23" s="525" t="s">
        <v>154</v>
      </c>
      <c r="B23" s="526"/>
      <c r="C23" s="526"/>
      <c r="D23" s="526"/>
      <c r="E23" s="526"/>
      <c r="F23" s="526"/>
      <c r="G23" s="526"/>
      <c r="H23" s="527"/>
      <c r="I23" s="528" t="s">
        <v>384</v>
      </c>
      <c r="J23" s="528"/>
      <c r="K23" s="528"/>
      <c r="L23" s="528"/>
      <c r="M23" s="528"/>
      <c r="N23" s="528"/>
      <c r="O23" s="528"/>
      <c r="P23" s="528"/>
      <c r="Q23" s="528"/>
      <c r="R23" s="528"/>
      <c r="S23" s="528"/>
      <c r="T23" s="528"/>
      <c r="U23" s="528"/>
      <c r="V23" s="528"/>
      <c r="W23" s="528"/>
      <c r="X23" s="528"/>
      <c r="Y23" s="528"/>
      <c r="Z23" s="528"/>
      <c r="AA23" s="528"/>
      <c r="AB23" s="528"/>
      <c r="AC23" s="528"/>
      <c r="AD23" s="528"/>
      <c r="AE23" s="528"/>
      <c r="AF23" s="528"/>
      <c r="AG23" s="529" t="s">
        <v>139</v>
      </c>
      <c r="AH23" s="529"/>
      <c r="AI23" s="529"/>
      <c r="AJ23" s="529"/>
      <c r="AK23" s="529"/>
      <c r="AL23" s="530"/>
    </row>
    <row r="24" spans="1:38" ht="26" customHeight="1">
      <c r="A24" s="519"/>
      <c r="B24" s="519"/>
      <c r="C24" s="519"/>
      <c r="D24" s="531" t="s">
        <v>133</v>
      </c>
      <c r="E24" s="531"/>
      <c r="F24" s="531"/>
      <c r="G24" s="531"/>
      <c r="H24" s="531"/>
      <c r="I24" s="520" t="s">
        <v>136</v>
      </c>
      <c r="J24" s="520"/>
      <c r="K24" s="520"/>
      <c r="L24" s="521"/>
      <c r="M24" s="522"/>
      <c r="N24" s="522"/>
      <c r="O24" s="522"/>
      <c r="P24" s="522"/>
      <c r="Q24" s="522"/>
      <c r="R24" s="522"/>
      <c r="S24" s="523" t="s">
        <v>138</v>
      </c>
      <c r="T24" s="523"/>
      <c r="U24" s="523"/>
      <c r="V24" s="523"/>
      <c r="W24" s="522"/>
      <c r="X24" s="522"/>
      <c r="Y24" s="522"/>
      <c r="Z24" s="522"/>
      <c r="AA24" s="522"/>
      <c r="AB24" s="522"/>
      <c r="AC24" s="523" t="s">
        <v>137</v>
      </c>
      <c r="AD24" s="523"/>
      <c r="AE24" s="523"/>
      <c r="AF24" s="523"/>
      <c r="AG24" s="524"/>
      <c r="AH24" s="524"/>
      <c r="AI24" s="524"/>
      <c r="AJ24" s="524"/>
      <c r="AK24" s="524"/>
      <c r="AL24" s="524"/>
    </row>
    <row r="25" spans="1:38" ht="26" customHeight="1">
      <c r="A25" s="519"/>
      <c r="B25" s="519"/>
      <c r="C25" s="519"/>
      <c r="D25" s="519" t="s">
        <v>134</v>
      </c>
      <c r="E25" s="519"/>
      <c r="F25" s="519"/>
      <c r="G25" s="519"/>
      <c r="H25" s="519"/>
      <c r="I25" s="520" t="s">
        <v>136</v>
      </c>
      <c r="J25" s="520"/>
      <c r="K25" s="520"/>
      <c r="L25" s="521"/>
      <c r="M25" s="522"/>
      <c r="N25" s="522"/>
      <c r="O25" s="522"/>
      <c r="P25" s="522"/>
      <c r="Q25" s="522"/>
      <c r="R25" s="522"/>
      <c r="S25" s="523" t="s">
        <v>138</v>
      </c>
      <c r="T25" s="523"/>
      <c r="U25" s="523"/>
      <c r="V25" s="523"/>
      <c r="W25" s="522"/>
      <c r="X25" s="522"/>
      <c r="Y25" s="522"/>
      <c r="Z25" s="522"/>
      <c r="AA25" s="522"/>
      <c r="AB25" s="522"/>
      <c r="AC25" s="523" t="s">
        <v>137</v>
      </c>
      <c r="AD25" s="523"/>
      <c r="AE25" s="523"/>
      <c r="AF25" s="523"/>
      <c r="AG25" s="524"/>
      <c r="AH25" s="524"/>
      <c r="AI25" s="524"/>
      <c r="AJ25" s="524"/>
      <c r="AK25" s="524"/>
      <c r="AL25" s="524"/>
    </row>
    <row r="26" spans="1:38" ht="26" customHeight="1">
      <c r="A26" s="519"/>
      <c r="B26" s="519"/>
      <c r="C26" s="519"/>
      <c r="D26" s="519" t="s">
        <v>135</v>
      </c>
      <c r="E26" s="519"/>
      <c r="F26" s="519"/>
      <c r="G26" s="519"/>
      <c r="H26" s="519"/>
      <c r="I26" s="520" t="s">
        <v>136</v>
      </c>
      <c r="J26" s="520"/>
      <c r="K26" s="520"/>
      <c r="L26" s="521"/>
      <c r="M26" s="522"/>
      <c r="N26" s="522"/>
      <c r="O26" s="522"/>
      <c r="P26" s="522"/>
      <c r="Q26" s="522"/>
      <c r="R26" s="522"/>
      <c r="S26" s="523" t="s">
        <v>138</v>
      </c>
      <c r="T26" s="523"/>
      <c r="U26" s="523"/>
      <c r="V26" s="523"/>
      <c r="W26" s="522"/>
      <c r="X26" s="522"/>
      <c r="Y26" s="522"/>
      <c r="Z26" s="522"/>
      <c r="AA26" s="522"/>
      <c r="AB26" s="522"/>
      <c r="AC26" s="523" t="s">
        <v>137</v>
      </c>
      <c r="AD26" s="523"/>
      <c r="AE26" s="523"/>
      <c r="AF26" s="523"/>
      <c r="AG26" s="524"/>
      <c r="AH26" s="524"/>
      <c r="AI26" s="524"/>
      <c r="AJ26" s="524"/>
      <c r="AK26" s="524"/>
      <c r="AL26" s="524"/>
    </row>
    <row r="27" spans="1:38" ht="13" customHeight="1">
      <c r="A27" s="519" t="s">
        <v>143</v>
      </c>
      <c r="B27" s="519"/>
      <c r="C27" s="519"/>
      <c r="D27" s="519"/>
      <c r="E27" s="519"/>
      <c r="F27" s="519"/>
      <c r="G27" s="519"/>
      <c r="H27" s="519"/>
      <c r="I27" s="535" t="s">
        <v>144</v>
      </c>
      <c r="J27" s="536"/>
      <c r="K27" s="536"/>
      <c r="L27" s="536"/>
      <c r="M27" s="536"/>
      <c r="N27" s="536"/>
      <c r="O27" s="536"/>
      <c r="P27" s="536"/>
      <c r="Q27" s="536"/>
      <c r="R27" s="536"/>
      <c r="S27" s="536"/>
      <c r="T27" s="536"/>
      <c r="U27" s="536"/>
      <c r="V27" s="536"/>
      <c r="W27" s="536"/>
      <c r="X27" s="536"/>
      <c r="Y27" s="536"/>
      <c r="Z27" s="536"/>
      <c r="AA27" s="536"/>
      <c r="AB27" s="536"/>
      <c r="AC27" s="536"/>
      <c r="AD27" s="536"/>
      <c r="AE27" s="536"/>
      <c r="AF27" s="536"/>
      <c r="AG27" s="536"/>
      <c r="AH27" s="536"/>
      <c r="AI27" s="536"/>
      <c r="AJ27" s="536"/>
      <c r="AK27" s="536"/>
      <c r="AL27" s="536"/>
    </row>
    <row r="28" spans="1:38">
      <c r="A28" s="519"/>
      <c r="B28" s="519"/>
      <c r="C28" s="519"/>
      <c r="D28" s="519"/>
      <c r="E28" s="519"/>
      <c r="F28" s="519"/>
      <c r="G28" s="519"/>
      <c r="H28" s="519"/>
      <c r="I28" s="537" t="s">
        <v>145</v>
      </c>
      <c r="J28" s="538"/>
      <c r="K28" s="538"/>
      <c r="L28" s="538"/>
      <c r="M28" s="538"/>
      <c r="N28" s="538"/>
      <c r="O28" s="538"/>
      <c r="P28" s="538"/>
      <c r="Q28" s="538"/>
      <c r="R28" s="538"/>
      <c r="S28" s="538"/>
      <c r="T28" s="538"/>
      <c r="U28" s="538"/>
      <c r="V28" s="538"/>
      <c r="W28" s="538"/>
      <c r="X28" s="538"/>
      <c r="Y28" s="538"/>
      <c r="Z28" s="538"/>
      <c r="AA28" s="538"/>
      <c r="AB28" s="538"/>
      <c r="AC28" s="538"/>
      <c r="AD28" s="538"/>
      <c r="AE28" s="538"/>
      <c r="AF28" s="538"/>
      <c r="AG28" s="538"/>
      <c r="AH28" s="538"/>
      <c r="AI28" s="538"/>
      <c r="AJ28" s="538"/>
      <c r="AK28" s="538"/>
      <c r="AL28" s="539"/>
    </row>
    <row r="29" spans="1:38" ht="65" customHeight="1">
      <c r="A29" s="519"/>
      <c r="B29" s="519"/>
      <c r="C29" s="519"/>
      <c r="D29" s="519"/>
      <c r="E29" s="519"/>
      <c r="F29" s="519"/>
      <c r="G29" s="519"/>
      <c r="H29" s="519"/>
      <c r="I29" s="540"/>
      <c r="J29" s="541"/>
      <c r="K29" s="541"/>
      <c r="L29" s="541"/>
      <c r="M29" s="541"/>
      <c r="N29" s="541"/>
      <c r="O29" s="541"/>
      <c r="P29" s="541"/>
      <c r="Q29" s="541"/>
      <c r="R29" s="541"/>
      <c r="S29" s="541"/>
      <c r="T29" s="541"/>
      <c r="U29" s="541"/>
      <c r="V29" s="541"/>
      <c r="W29" s="541"/>
      <c r="X29" s="541"/>
      <c r="Y29" s="541"/>
      <c r="Z29" s="541"/>
      <c r="AA29" s="541"/>
      <c r="AB29" s="541"/>
      <c r="AC29" s="541"/>
      <c r="AD29" s="541"/>
      <c r="AE29" s="541"/>
      <c r="AF29" s="541"/>
      <c r="AG29" s="541"/>
      <c r="AH29" s="541"/>
      <c r="AI29" s="541"/>
      <c r="AJ29" s="541"/>
      <c r="AK29" s="541"/>
      <c r="AL29" s="542"/>
    </row>
    <row r="30" spans="1:38" ht="13" customHeight="1">
      <c r="A30" s="519"/>
      <c r="B30" s="519"/>
      <c r="C30" s="519"/>
      <c r="D30" s="519"/>
      <c r="E30" s="519"/>
      <c r="F30" s="519"/>
      <c r="G30" s="519"/>
      <c r="H30" s="519"/>
      <c r="I30" s="543" t="s">
        <v>146</v>
      </c>
      <c r="J30" s="544"/>
      <c r="K30" s="544"/>
      <c r="L30" s="544"/>
      <c r="M30" s="544"/>
      <c r="N30" s="544"/>
      <c r="O30" s="544"/>
      <c r="P30" s="544"/>
      <c r="Q30" s="544"/>
      <c r="R30" s="544"/>
      <c r="S30" s="544"/>
      <c r="T30" s="544"/>
      <c r="U30" s="544"/>
      <c r="V30" s="544"/>
      <c r="W30" s="544"/>
      <c r="X30" s="544"/>
      <c r="Y30" s="544"/>
      <c r="Z30" s="544"/>
      <c r="AA30" s="544"/>
      <c r="AB30" s="544"/>
      <c r="AC30" s="544"/>
      <c r="AD30" s="544"/>
      <c r="AE30" s="544"/>
      <c r="AF30" s="544"/>
      <c r="AG30" s="544"/>
      <c r="AH30" s="544"/>
      <c r="AI30" s="544"/>
      <c r="AJ30" s="544"/>
      <c r="AK30" s="544"/>
      <c r="AL30" s="545"/>
    </row>
    <row r="31" spans="1:38" ht="65" customHeight="1">
      <c r="A31" s="519"/>
      <c r="B31" s="519"/>
      <c r="C31" s="519"/>
      <c r="D31" s="519"/>
      <c r="E31" s="519"/>
      <c r="F31" s="519"/>
      <c r="G31" s="519"/>
      <c r="H31" s="519"/>
      <c r="I31" s="540"/>
      <c r="J31" s="541"/>
      <c r="K31" s="541"/>
      <c r="L31" s="541"/>
      <c r="M31" s="541"/>
      <c r="N31" s="541"/>
      <c r="O31" s="541"/>
      <c r="P31" s="541"/>
      <c r="Q31" s="541"/>
      <c r="R31" s="541"/>
      <c r="S31" s="541"/>
      <c r="T31" s="541"/>
      <c r="U31" s="541"/>
      <c r="V31" s="541"/>
      <c r="W31" s="541"/>
      <c r="X31" s="541"/>
      <c r="Y31" s="541"/>
      <c r="Z31" s="541"/>
      <c r="AA31" s="541"/>
      <c r="AB31" s="541"/>
      <c r="AC31" s="541"/>
      <c r="AD31" s="541"/>
      <c r="AE31" s="541"/>
      <c r="AF31" s="541"/>
      <c r="AG31" s="541"/>
      <c r="AH31" s="541"/>
      <c r="AI31" s="541"/>
      <c r="AJ31" s="541"/>
      <c r="AK31" s="541"/>
      <c r="AL31" s="542"/>
    </row>
    <row r="32" spans="1:38" ht="13" customHeight="1">
      <c r="A32" s="519"/>
      <c r="B32" s="519"/>
      <c r="C32" s="519"/>
      <c r="D32" s="519"/>
      <c r="E32" s="519"/>
      <c r="F32" s="519"/>
      <c r="G32" s="519"/>
      <c r="H32" s="519"/>
      <c r="I32" s="543" t="s">
        <v>147</v>
      </c>
      <c r="J32" s="544"/>
      <c r="K32" s="544"/>
      <c r="L32" s="544"/>
      <c r="M32" s="544"/>
      <c r="N32" s="544"/>
      <c r="O32" s="544"/>
      <c r="P32" s="544"/>
      <c r="Q32" s="544"/>
      <c r="R32" s="544"/>
      <c r="S32" s="544"/>
      <c r="T32" s="544"/>
      <c r="U32" s="544"/>
      <c r="V32" s="544"/>
      <c r="W32" s="544"/>
      <c r="X32" s="544"/>
      <c r="Y32" s="544"/>
      <c r="Z32" s="544"/>
      <c r="AA32" s="544"/>
      <c r="AB32" s="544"/>
      <c r="AC32" s="544"/>
      <c r="AD32" s="544"/>
      <c r="AE32" s="544"/>
      <c r="AF32" s="544"/>
      <c r="AG32" s="544"/>
      <c r="AH32" s="544"/>
      <c r="AI32" s="544"/>
      <c r="AJ32" s="544"/>
      <c r="AK32" s="544"/>
      <c r="AL32" s="545"/>
    </row>
    <row r="33" spans="1:56" ht="65" customHeight="1">
      <c r="A33" s="519"/>
      <c r="B33" s="519"/>
      <c r="C33" s="519"/>
      <c r="D33" s="519"/>
      <c r="E33" s="519"/>
      <c r="F33" s="519"/>
      <c r="G33" s="519"/>
      <c r="H33" s="519"/>
      <c r="I33" s="540"/>
      <c r="J33" s="541"/>
      <c r="K33" s="541"/>
      <c r="L33" s="541"/>
      <c r="M33" s="541"/>
      <c r="N33" s="541"/>
      <c r="O33" s="541"/>
      <c r="P33" s="541"/>
      <c r="Q33" s="541"/>
      <c r="R33" s="541"/>
      <c r="S33" s="541"/>
      <c r="T33" s="541"/>
      <c r="U33" s="541"/>
      <c r="V33" s="541"/>
      <c r="W33" s="541"/>
      <c r="X33" s="541"/>
      <c r="Y33" s="541"/>
      <c r="Z33" s="541"/>
      <c r="AA33" s="541"/>
      <c r="AB33" s="541"/>
      <c r="AC33" s="541"/>
      <c r="AD33" s="541"/>
      <c r="AE33" s="541"/>
      <c r="AF33" s="541"/>
      <c r="AG33" s="541"/>
      <c r="AH33" s="541"/>
      <c r="AI33" s="541"/>
      <c r="AJ33" s="541"/>
      <c r="AK33" s="541"/>
      <c r="AL33" s="542"/>
    </row>
    <row r="34" spans="1:56" ht="13" customHeight="1">
      <c r="A34" s="519"/>
      <c r="B34" s="519"/>
      <c r="C34" s="519"/>
      <c r="D34" s="519"/>
      <c r="E34" s="519"/>
      <c r="F34" s="519"/>
      <c r="G34" s="519"/>
      <c r="H34" s="519"/>
      <c r="I34" s="543" t="s">
        <v>150</v>
      </c>
      <c r="J34" s="544"/>
      <c r="K34" s="544"/>
      <c r="L34" s="544"/>
      <c r="M34" s="544"/>
      <c r="N34" s="544"/>
      <c r="O34" s="544"/>
      <c r="P34" s="544"/>
      <c r="Q34" s="544"/>
      <c r="R34" s="544"/>
      <c r="S34" s="544"/>
      <c r="T34" s="544"/>
      <c r="U34" s="544"/>
      <c r="V34" s="544"/>
      <c r="W34" s="544"/>
      <c r="X34" s="544"/>
      <c r="Y34" s="544"/>
      <c r="Z34" s="544"/>
      <c r="AA34" s="544"/>
      <c r="AB34" s="544"/>
      <c r="AC34" s="544"/>
      <c r="AD34" s="544"/>
      <c r="AE34" s="544"/>
      <c r="AF34" s="544"/>
      <c r="AG34" s="544"/>
      <c r="AH34" s="544"/>
      <c r="AI34" s="544"/>
      <c r="AJ34" s="544"/>
      <c r="AK34" s="544"/>
      <c r="AL34" s="545"/>
    </row>
    <row r="35" spans="1:56" ht="65" customHeight="1">
      <c r="A35" s="519"/>
      <c r="B35" s="519"/>
      <c r="C35" s="519"/>
      <c r="D35" s="519"/>
      <c r="E35" s="519"/>
      <c r="F35" s="519"/>
      <c r="G35" s="519"/>
      <c r="H35" s="519"/>
      <c r="I35" s="532"/>
      <c r="J35" s="533"/>
      <c r="K35" s="533"/>
      <c r="L35" s="533"/>
      <c r="M35" s="533"/>
      <c r="N35" s="533"/>
      <c r="O35" s="533"/>
      <c r="P35" s="533"/>
      <c r="Q35" s="533"/>
      <c r="R35" s="533"/>
      <c r="S35" s="533"/>
      <c r="T35" s="533"/>
      <c r="U35" s="533"/>
      <c r="V35" s="533"/>
      <c r="W35" s="533"/>
      <c r="X35" s="533"/>
      <c r="Y35" s="533"/>
      <c r="Z35" s="533"/>
      <c r="AA35" s="533"/>
      <c r="AB35" s="533"/>
      <c r="AC35" s="533"/>
      <c r="AD35" s="533"/>
      <c r="AE35" s="533"/>
      <c r="AF35" s="533"/>
      <c r="AG35" s="533"/>
      <c r="AH35" s="533"/>
      <c r="AI35" s="533"/>
      <c r="AJ35" s="533"/>
      <c r="AK35" s="533"/>
      <c r="AL35" s="534"/>
    </row>
    <row r="36" spans="1:56" ht="13" customHeight="1">
      <c r="A36" s="89"/>
      <c r="B36" s="89"/>
      <c r="C36" s="89"/>
      <c r="D36" s="88"/>
      <c r="E36" s="88"/>
      <c r="F36" s="88"/>
      <c r="G36" s="88"/>
      <c r="H36" s="88"/>
      <c r="I36" s="90"/>
      <c r="J36" s="90"/>
      <c r="K36" s="90"/>
      <c r="L36" s="90"/>
      <c r="M36" s="91"/>
      <c r="N36" s="91"/>
      <c r="O36" s="91"/>
      <c r="P36" s="91"/>
      <c r="Q36" s="91"/>
      <c r="R36" s="91"/>
      <c r="S36" s="90"/>
      <c r="T36" s="90"/>
      <c r="U36" s="90"/>
      <c r="V36" s="90"/>
      <c r="W36" s="91"/>
      <c r="X36" s="91"/>
      <c r="Y36" s="91"/>
      <c r="Z36" s="91"/>
      <c r="AA36" s="91"/>
      <c r="AB36" s="91"/>
      <c r="AC36" s="90"/>
      <c r="AD36" s="90"/>
      <c r="AE36" s="90"/>
      <c r="AF36" s="90"/>
      <c r="AG36" s="92"/>
      <c r="AH36" s="92"/>
      <c r="AI36" s="92"/>
      <c r="AJ36" s="92"/>
      <c r="AK36" s="92"/>
      <c r="AL36" s="92"/>
    </row>
    <row r="37" spans="1:56" ht="16.5" hidden="1" customHeight="1">
      <c r="A37" s="3" t="s">
        <v>20</v>
      </c>
      <c r="B37" s="2"/>
      <c r="C37" s="2"/>
      <c r="D37" s="2"/>
      <c r="E37" s="2"/>
      <c r="F37" s="2"/>
      <c r="G37" s="2"/>
    </row>
    <row r="38" spans="1:56" ht="13" hidden="1" customHeight="1">
      <c r="A38" s="2"/>
      <c r="B38" s="4"/>
      <c r="C38" s="2"/>
      <c r="D38" s="2"/>
      <c r="E38" s="2"/>
      <c r="F38" s="2"/>
      <c r="G38" s="2"/>
    </row>
    <row r="39" spans="1:56" ht="14" hidden="1" customHeight="1">
      <c r="A39" t="s">
        <v>177</v>
      </c>
      <c r="I39" s="6" t="s">
        <v>25</v>
      </c>
      <c r="J39" s="7"/>
      <c r="S39" s="8"/>
      <c r="AN39" s="8" t="s">
        <v>160</v>
      </c>
      <c r="AO39" s="8" t="s">
        <v>161</v>
      </c>
      <c r="AP39" s="8" t="s">
        <v>162</v>
      </c>
      <c r="AQ39" s="8" t="s">
        <v>163</v>
      </c>
      <c r="AR39" s="8" t="s">
        <v>164</v>
      </c>
      <c r="AS39" s="8" t="s">
        <v>165</v>
      </c>
      <c r="AT39" s="8" t="s">
        <v>166</v>
      </c>
      <c r="AU39" s="8" t="s">
        <v>167</v>
      </c>
      <c r="AV39" s="8" t="s">
        <v>168</v>
      </c>
      <c r="AW39" s="8" t="s">
        <v>169</v>
      </c>
      <c r="AX39" s="8" t="s">
        <v>170</v>
      </c>
      <c r="AY39" s="8" t="s">
        <v>171</v>
      </c>
      <c r="AZ39" s="8" t="s">
        <v>172</v>
      </c>
      <c r="BA39" s="8" t="s">
        <v>173</v>
      </c>
      <c r="BB39" s="8" t="s">
        <v>174</v>
      </c>
      <c r="BC39" s="8" t="s">
        <v>176</v>
      </c>
      <c r="BD39" s="8" t="s">
        <v>175</v>
      </c>
    </row>
    <row r="40" spans="1:56" ht="13" hidden="1" customHeight="1">
      <c r="A40" t="s">
        <v>178</v>
      </c>
      <c r="I40" s="6" t="s">
        <v>26</v>
      </c>
      <c r="J40" s="7"/>
      <c r="S40" s="8"/>
      <c r="AN40" t="s">
        <v>177</v>
      </c>
      <c r="AO40" t="s">
        <v>178</v>
      </c>
      <c r="AP40" t="s">
        <v>181</v>
      </c>
      <c r="AQ40" t="s">
        <v>205</v>
      </c>
      <c r="AR40" t="s">
        <v>209</v>
      </c>
      <c r="AS40" t="s">
        <v>225</v>
      </c>
      <c r="AT40" t="s">
        <v>233</v>
      </c>
      <c r="AU40" t="s">
        <v>245</v>
      </c>
      <c r="AV40" t="s">
        <v>246</v>
      </c>
      <c r="AW40" t="s">
        <v>253</v>
      </c>
      <c r="AX40" s="5" t="s">
        <v>259</v>
      </c>
      <c r="AY40" t="s">
        <v>262</v>
      </c>
      <c r="AZ40" t="s">
        <v>266</v>
      </c>
      <c r="BA40" t="s">
        <v>268</v>
      </c>
      <c r="BB40" t="s">
        <v>282</v>
      </c>
      <c r="BC40" t="s">
        <v>284</v>
      </c>
      <c r="BD40" t="s">
        <v>290</v>
      </c>
    </row>
    <row r="41" spans="1:56" ht="13" hidden="1" customHeight="1">
      <c r="A41" t="s">
        <v>179</v>
      </c>
      <c r="I41" s="6" t="s">
        <v>26</v>
      </c>
      <c r="J41" s="7"/>
      <c r="S41" s="8"/>
      <c r="AN41" s="8"/>
      <c r="AO41" t="s">
        <v>179</v>
      </c>
      <c r="AP41" t="s">
        <v>182</v>
      </c>
      <c r="AQ41" t="s">
        <v>206</v>
      </c>
      <c r="AR41" t="s">
        <v>210</v>
      </c>
      <c r="AS41" t="s">
        <v>226</v>
      </c>
      <c r="AT41" t="s">
        <v>234</v>
      </c>
      <c r="AV41" t="s">
        <v>247</v>
      </c>
      <c r="AW41" t="s">
        <v>254</v>
      </c>
      <c r="AX41" s="5" t="s">
        <v>260</v>
      </c>
      <c r="AY41" t="s">
        <v>263</v>
      </c>
      <c r="AZ41" t="s">
        <v>267</v>
      </c>
      <c r="BA41" t="s">
        <v>269</v>
      </c>
      <c r="BB41" t="s">
        <v>283</v>
      </c>
      <c r="BC41" t="s">
        <v>285</v>
      </c>
    </row>
    <row r="42" spans="1:56" ht="13" hidden="1" customHeight="1">
      <c r="A42" t="s">
        <v>180</v>
      </c>
      <c r="I42" s="6" t="s">
        <v>26</v>
      </c>
      <c r="J42" s="7"/>
      <c r="S42" s="8"/>
      <c r="AN42" s="8"/>
      <c r="AO42" t="s">
        <v>180</v>
      </c>
      <c r="AP42" t="s">
        <v>183</v>
      </c>
      <c r="AQ42" t="s">
        <v>207</v>
      </c>
      <c r="AR42" t="s">
        <v>211</v>
      </c>
      <c r="AS42" t="s">
        <v>227</v>
      </c>
      <c r="AT42" t="s">
        <v>235</v>
      </c>
      <c r="AV42" t="s">
        <v>248</v>
      </c>
      <c r="AW42" t="s">
        <v>255</v>
      </c>
      <c r="AX42" s="5" t="s">
        <v>261</v>
      </c>
      <c r="AY42" t="s">
        <v>264</v>
      </c>
      <c r="BA42" t="s">
        <v>270</v>
      </c>
      <c r="BC42" t="s">
        <v>286</v>
      </c>
    </row>
    <row r="43" spans="1:56" ht="13" hidden="1" customHeight="1">
      <c r="A43" t="s">
        <v>181</v>
      </c>
      <c r="I43" s="6" t="s">
        <v>27</v>
      </c>
      <c r="J43" s="7"/>
      <c r="S43" s="8"/>
      <c r="AN43" s="8"/>
      <c r="AP43" t="s">
        <v>184</v>
      </c>
      <c r="AQ43" t="s">
        <v>208</v>
      </c>
      <c r="AR43" t="s">
        <v>212</v>
      </c>
      <c r="AS43" t="s">
        <v>228</v>
      </c>
      <c r="AT43" t="s">
        <v>236</v>
      </c>
      <c r="AV43" t="s">
        <v>249</v>
      </c>
      <c r="AW43" t="s">
        <v>256</v>
      </c>
      <c r="AY43" t="s">
        <v>265</v>
      </c>
      <c r="BA43" t="s">
        <v>271</v>
      </c>
      <c r="BC43" t="s">
        <v>287</v>
      </c>
    </row>
    <row r="44" spans="1:56" ht="13" hidden="1" customHeight="1">
      <c r="A44" t="s">
        <v>182</v>
      </c>
      <c r="I44" s="6" t="s">
        <v>27</v>
      </c>
      <c r="J44" s="7"/>
      <c r="S44" s="8"/>
      <c r="AN44" s="8"/>
      <c r="AP44" t="s">
        <v>185</v>
      </c>
      <c r="AR44" t="s">
        <v>213</v>
      </c>
      <c r="AS44" t="s">
        <v>229</v>
      </c>
      <c r="AT44" t="s">
        <v>237</v>
      </c>
      <c r="AV44" t="s">
        <v>250</v>
      </c>
      <c r="AW44" t="s">
        <v>257</v>
      </c>
      <c r="BA44" t="s">
        <v>272</v>
      </c>
      <c r="BC44" t="s">
        <v>288</v>
      </c>
    </row>
    <row r="45" spans="1:56" ht="13" hidden="1" customHeight="1">
      <c r="A45" t="s">
        <v>183</v>
      </c>
      <c r="I45" s="6" t="s">
        <v>27</v>
      </c>
      <c r="J45" s="7"/>
      <c r="S45" s="8"/>
      <c r="AN45" s="8"/>
      <c r="AP45" t="s">
        <v>186</v>
      </c>
      <c r="AR45" t="s">
        <v>214</v>
      </c>
      <c r="AS45" t="s">
        <v>230</v>
      </c>
      <c r="AT45" t="s">
        <v>238</v>
      </c>
      <c r="AV45" t="s">
        <v>251</v>
      </c>
      <c r="AW45" t="s">
        <v>258</v>
      </c>
      <c r="BA45" t="s">
        <v>273</v>
      </c>
      <c r="BC45" t="s">
        <v>289</v>
      </c>
    </row>
    <row r="46" spans="1:56" ht="13" hidden="1" customHeight="1">
      <c r="A46" t="s">
        <v>184</v>
      </c>
      <c r="I46" s="6" t="s">
        <v>27</v>
      </c>
      <c r="J46" s="7"/>
      <c r="S46" s="8"/>
      <c r="AN46" s="8"/>
      <c r="AP46" t="s">
        <v>187</v>
      </c>
      <c r="AR46" t="s">
        <v>215</v>
      </c>
      <c r="AS46" t="s">
        <v>231</v>
      </c>
      <c r="AT46" t="s">
        <v>239</v>
      </c>
      <c r="AV46" t="s">
        <v>252</v>
      </c>
      <c r="BA46" t="s">
        <v>274</v>
      </c>
    </row>
    <row r="47" spans="1:56" ht="13.5" hidden="1" customHeight="1">
      <c r="A47" t="s">
        <v>185</v>
      </c>
      <c r="I47" s="6" t="s">
        <v>27</v>
      </c>
      <c r="J47" s="7"/>
      <c r="S47" s="8"/>
      <c r="AN47" s="8"/>
      <c r="AP47" t="s">
        <v>188</v>
      </c>
      <c r="AR47" t="s">
        <v>216</v>
      </c>
      <c r="AS47" t="s">
        <v>232</v>
      </c>
      <c r="AT47" t="s">
        <v>240</v>
      </c>
      <c r="BA47" t="s">
        <v>275</v>
      </c>
    </row>
    <row r="48" spans="1:56" ht="13.5" hidden="1" customHeight="1">
      <c r="A48" t="s">
        <v>186</v>
      </c>
      <c r="I48" s="6" t="s">
        <v>27</v>
      </c>
      <c r="J48" s="7"/>
      <c r="S48" s="8"/>
      <c r="AN48" s="8"/>
      <c r="AP48" t="s">
        <v>189</v>
      </c>
      <c r="AR48" t="s">
        <v>217</v>
      </c>
      <c r="AT48" t="s">
        <v>241</v>
      </c>
      <c r="BA48" t="s">
        <v>276</v>
      </c>
    </row>
    <row r="49" spans="1:53" hidden="1">
      <c r="A49" t="s">
        <v>187</v>
      </c>
      <c r="I49" s="6" t="s">
        <v>27</v>
      </c>
      <c r="J49" s="7"/>
      <c r="S49" s="8"/>
      <c r="AN49" s="8"/>
      <c r="AP49" t="s">
        <v>190</v>
      </c>
      <c r="AR49" t="s">
        <v>218</v>
      </c>
      <c r="AT49" t="s">
        <v>242</v>
      </c>
      <c r="BA49" t="s">
        <v>277</v>
      </c>
    </row>
    <row r="50" spans="1:53" hidden="1">
      <c r="A50" t="s">
        <v>188</v>
      </c>
      <c r="I50" s="6" t="s">
        <v>27</v>
      </c>
      <c r="J50" s="7"/>
      <c r="S50" s="8"/>
      <c r="AN50" s="8"/>
      <c r="AP50" t="s">
        <v>191</v>
      </c>
      <c r="AR50" t="s">
        <v>219</v>
      </c>
      <c r="AT50" t="s">
        <v>243</v>
      </c>
      <c r="BA50" t="s">
        <v>278</v>
      </c>
    </row>
    <row r="51" spans="1:53" hidden="1">
      <c r="A51" t="s">
        <v>189</v>
      </c>
      <c r="I51" s="6" t="s">
        <v>27</v>
      </c>
      <c r="J51" s="7"/>
      <c r="S51" s="8"/>
      <c r="AN51" s="8"/>
      <c r="AP51" t="s">
        <v>192</v>
      </c>
      <c r="AR51" t="s">
        <v>220</v>
      </c>
      <c r="AT51" t="s">
        <v>244</v>
      </c>
      <c r="BA51" t="s">
        <v>279</v>
      </c>
    </row>
    <row r="52" spans="1:53" hidden="1">
      <c r="A52" t="s">
        <v>190</v>
      </c>
      <c r="I52" s="6" t="s">
        <v>27</v>
      </c>
      <c r="J52" s="7"/>
      <c r="S52" s="8"/>
      <c r="AN52" s="8"/>
      <c r="AP52" t="s">
        <v>193</v>
      </c>
      <c r="AR52" t="s">
        <v>221</v>
      </c>
      <c r="BA52" t="s">
        <v>280</v>
      </c>
    </row>
    <row r="53" spans="1:53" hidden="1">
      <c r="A53" t="s">
        <v>191</v>
      </c>
      <c r="I53" s="6" t="s">
        <v>27</v>
      </c>
      <c r="J53" s="7"/>
      <c r="S53" s="8"/>
      <c r="AN53" s="8"/>
      <c r="AP53" t="s">
        <v>194</v>
      </c>
      <c r="AR53" t="s">
        <v>222</v>
      </c>
      <c r="BA53" t="s">
        <v>281</v>
      </c>
    </row>
    <row r="54" spans="1:53" hidden="1">
      <c r="A54" t="s">
        <v>192</v>
      </c>
      <c r="I54" s="6" t="s">
        <v>27</v>
      </c>
      <c r="J54" s="7"/>
      <c r="S54" s="8"/>
      <c r="AN54" s="8"/>
      <c r="AP54" t="s">
        <v>195</v>
      </c>
      <c r="AR54" t="s">
        <v>223</v>
      </c>
    </row>
    <row r="55" spans="1:53" hidden="1">
      <c r="A55" t="s">
        <v>193</v>
      </c>
      <c r="I55" s="6" t="s">
        <v>27</v>
      </c>
      <c r="J55" s="7"/>
      <c r="S55" s="8"/>
      <c r="AN55" s="8"/>
      <c r="AP55" t="s">
        <v>196</v>
      </c>
      <c r="AR55" t="s">
        <v>224</v>
      </c>
    </row>
    <row r="56" spans="1:53" hidden="1">
      <c r="A56" t="s">
        <v>194</v>
      </c>
      <c r="I56" s="6" t="s">
        <v>27</v>
      </c>
      <c r="J56" s="7"/>
      <c r="AP56" t="s">
        <v>197</v>
      </c>
    </row>
    <row r="57" spans="1:53" hidden="1">
      <c r="A57" t="s">
        <v>195</v>
      </c>
      <c r="I57" s="6" t="s">
        <v>27</v>
      </c>
      <c r="J57" s="7"/>
      <c r="AP57" t="s">
        <v>198</v>
      </c>
    </row>
    <row r="58" spans="1:53" hidden="1">
      <c r="A58" t="s">
        <v>196</v>
      </c>
      <c r="I58" s="6" t="s">
        <v>27</v>
      </c>
      <c r="J58" s="7"/>
      <c r="AP58" t="s">
        <v>199</v>
      </c>
    </row>
    <row r="59" spans="1:53" hidden="1">
      <c r="A59" t="s">
        <v>197</v>
      </c>
      <c r="I59" s="6" t="s">
        <v>27</v>
      </c>
      <c r="J59" s="7"/>
      <c r="AP59" t="s">
        <v>200</v>
      </c>
    </row>
    <row r="60" spans="1:53" hidden="1">
      <c r="A60" t="s">
        <v>198</v>
      </c>
      <c r="I60" s="6" t="s">
        <v>27</v>
      </c>
      <c r="J60" s="7"/>
      <c r="AP60" t="s">
        <v>201</v>
      </c>
    </row>
    <row r="61" spans="1:53" hidden="1">
      <c r="A61" t="s">
        <v>199</v>
      </c>
      <c r="I61" s="6" t="s">
        <v>27</v>
      </c>
      <c r="J61" s="7"/>
      <c r="AP61" t="s">
        <v>202</v>
      </c>
    </row>
    <row r="62" spans="1:53" hidden="1">
      <c r="A62" t="s">
        <v>200</v>
      </c>
      <c r="I62" s="6" t="s">
        <v>27</v>
      </c>
      <c r="J62" s="7"/>
      <c r="AP62" t="s">
        <v>203</v>
      </c>
    </row>
    <row r="63" spans="1:53" hidden="1">
      <c r="A63" t="s">
        <v>201</v>
      </c>
      <c r="I63" s="6" t="s">
        <v>27</v>
      </c>
      <c r="J63" s="7"/>
      <c r="AP63" t="s">
        <v>204</v>
      </c>
    </row>
    <row r="64" spans="1:53" hidden="1">
      <c r="A64" t="s">
        <v>202</v>
      </c>
      <c r="I64" s="6" t="s">
        <v>27</v>
      </c>
      <c r="J64" s="7"/>
    </row>
    <row r="65" spans="1:10" hidden="1">
      <c r="A65" t="s">
        <v>203</v>
      </c>
      <c r="I65" s="6" t="s">
        <v>27</v>
      </c>
      <c r="J65" s="7"/>
    </row>
    <row r="66" spans="1:10" hidden="1">
      <c r="A66" t="s">
        <v>204</v>
      </c>
      <c r="I66" s="6" t="s">
        <v>27</v>
      </c>
      <c r="J66" s="7"/>
    </row>
    <row r="67" spans="1:10" hidden="1">
      <c r="A67" t="s">
        <v>205</v>
      </c>
      <c r="I67" s="6" t="s">
        <v>28</v>
      </c>
      <c r="J67" s="7"/>
    </row>
    <row r="68" spans="1:10" hidden="1">
      <c r="A68" t="s">
        <v>206</v>
      </c>
      <c r="I68" s="6" t="s">
        <v>28</v>
      </c>
      <c r="J68" s="7"/>
    </row>
    <row r="69" spans="1:10" hidden="1">
      <c r="A69" t="s">
        <v>207</v>
      </c>
      <c r="I69" s="6" t="s">
        <v>28</v>
      </c>
      <c r="J69" s="7"/>
    </row>
    <row r="70" spans="1:10" hidden="1">
      <c r="A70" t="s">
        <v>208</v>
      </c>
      <c r="I70" s="6" t="s">
        <v>28</v>
      </c>
      <c r="J70" s="7"/>
    </row>
    <row r="71" spans="1:10" hidden="1">
      <c r="A71" t="s">
        <v>209</v>
      </c>
      <c r="I71" s="6" t="s">
        <v>29</v>
      </c>
      <c r="J71" s="7"/>
    </row>
    <row r="72" spans="1:10" hidden="1">
      <c r="A72" t="s">
        <v>210</v>
      </c>
      <c r="I72" s="6" t="s">
        <v>29</v>
      </c>
      <c r="J72" s="7"/>
    </row>
    <row r="73" spans="1:10" hidden="1">
      <c r="A73" t="s">
        <v>211</v>
      </c>
      <c r="I73" s="6" t="s">
        <v>29</v>
      </c>
      <c r="J73" s="7"/>
    </row>
    <row r="74" spans="1:10" hidden="1">
      <c r="A74" t="s">
        <v>212</v>
      </c>
      <c r="I74" s="6" t="s">
        <v>29</v>
      </c>
      <c r="J74" s="7"/>
    </row>
    <row r="75" spans="1:10" hidden="1">
      <c r="A75" t="s">
        <v>213</v>
      </c>
      <c r="I75" s="6" t="s">
        <v>29</v>
      </c>
      <c r="J75" s="7"/>
    </row>
    <row r="76" spans="1:10" hidden="1">
      <c r="A76" t="s">
        <v>214</v>
      </c>
      <c r="I76" s="6" t="s">
        <v>29</v>
      </c>
      <c r="J76" s="7"/>
    </row>
    <row r="77" spans="1:10" hidden="1">
      <c r="A77" t="s">
        <v>215</v>
      </c>
      <c r="I77" s="6" t="s">
        <v>29</v>
      </c>
      <c r="J77" s="7"/>
    </row>
    <row r="78" spans="1:10" hidden="1">
      <c r="A78" t="s">
        <v>216</v>
      </c>
      <c r="I78" s="6" t="s">
        <v>29</v>
      </c>
      <c r="J78" s="7"/>
    </row>
    <row r="79" spans="1:10" hidden="1">
      <c r="A79" t="s">
        <v>217</v>
      </c>
      <c r="I79" s="6" t="s">
        <v>29</v>
      </c>
      <c r="J79" s="7"/>
    </row>
    <row r="80" spans="1:10" hidden="1">
      <c r="A80" t="s">
        <v>218</v>
      </c>
      <c r="I80" s="6" t="s">
        <v>29</v>
      </c>
      <c r="J80" s="7"/>
    </row>
    <row r="81" spans="1:10" hidden="1">
      <c r="A81" t="s">
        <v>219</v>
      </c>
      <c r="I81" s="6" t="s">
        <v>29</v>
      </c>
      <c r="J81" s="7"/>
    </row>
    <row r="82" spans="1:10" hidden="1">
      <c r="A82" t="s">
        <v>220</v>
      </c>
      <c r="I82" s="6" t="s">
        <v>29</v>
      </c>
      <c r="J82" s="7"/>
    </row>
    <row r="83" spans="1:10" hidden="1">
      <c r="A83" t="s">
        <v>221</v>
      </c>
      <c r="I83" s="6" t="s">
        <v>29</v>
      </c>
      <c r="J83" s="7"/>
    </row>
    <row r="84" spans="1:10" hidden="1">
      <c r="A84" t="s">
        <v>222</v>
      </c>
      <c r="I84" s="6" t="s">
        <v>29</v>
      </c>
      <c r="J84" s="7"/>
    </row>
    <row r="85" spans="1:10" hidden="1">
      <c r="A85" t="s">
        <v>223</v>
      </c>
      <c r="I85" s="6" t="s">
        <v>29</v>
      </c>
      <c r="J85" s="7"/>
    </row>
    <row r="86" spans="1:10" hidden="1">
      <c r="A86" t="s">
        <v>224</v>
      </c>
      <c r="I86" s="6" t="s">
        <v>29</v>
      </c>
      <c r="J86" s="7"/>
    </row>
    <row r="87" spans="1:10" hidden="1">
      <c r="A87" t="s">
        <v>225</v>
      </c>
      <c r="I87" s="6" t="s">
        <v>30</v>
      </c>
      <c r="J87" s="7"/>
    </row>
    <row r="88" spans="1:10" hidden="1">
      <c r="A88" t="s">
        <v>226</v>
      </c>
      <c r="I88" s="6" t="s">
        <v>30</v>
      </c>
      <c r="J88" s="7"/>
    </row>
    <row r="89" spans="1:10" hidden="1">
      <c r="A89" t="s">
        <v>227</v>
      </c>
      <c r="I89" s="6" t="s">
        <v>30</v>
      </c>
      <c r="J89" s="7"/>
    </row>
    <row r="90" spans="1:10" hidden="1">
      <c r="A90" t="s">
        <v>228</v>
      </c>
      <c r="I90" s="6" t="s">
        <v>30</v>
      </c>
      <c r="J90" s="7"/>
    </row>
    <row r="91" spans="1:10" hidden="1">
      <c r="A91" t="s">
        <v>229</v>
      </c>
      <c r="I91" s="6" t="s">
        <v>30</v>
      </c>
      <c r="J91" s="7"/>
    </row>
    <row r="92" spans="1:10" hidden="1">
      <c r="A92" t="s">
        <v>230</v>
      </c>
      <c r="I92" s="6" t="s">
        <v>30</v>
      </c>
      <c r="J92" s="7"/>
    </row>
    <row r="93" spans="1:10" hidden="1">
      <c r="A93" t="s">
        <v>231</v>
      </c>
      <c r="I93" s="6" t="s">
        <v>30</v>
      </c>
      <c r="J93" s="7"/>
    </row>
    <row r="94" spans="1:10" hidden="1">
      <c r="A94" t="s">
        <v>232</v>
      </c>
      <c r="I94" s="6" t="s">
        <v>30</v>
      </c>
      <c r="J94" s="7"/>
    </row>
    <row r="95" spans="1:10" hidden="1">
      <c r="A95" t="s">
        <v>233</v>
      </c>
      <c r="I95" s="6" t="s">
        <v>31</v>
      </c>
      <c r="J95" s="7"/>
    </row>
    <row r="96" spans="1:10" hidden="1">
      <c r="A96" t="s">
        <v>234</v>
      </c>
      <c r="I96" s="6" t="s">
        <v>31</v>
      </c>
      <c r="J96" s="7"/>
    </row>
    <row r="97" spans="1:10" hidden="1">
      <c r="A97" t="s">
        <v>235</v>
      </c>
      <c r="I97" s="6" t="s">
        <v>31</v>
      </c>
      <c r="J97" s="7"/>
    </row>
    <row r="98" spans="1:10" hidden="1">
      <c r="A98" t="s">
        <v>236</v>
      </c>
      <c r="I98" s="6" t="s">
        <v>31</v>
      </c>
      <c r="J98" s="7"/>
    </row>
    <row r="99" spans="1:10" hidden="1">
      <c r="A99" t="s">
        <v>237</v>
      </c>
      <c r="I99" s="6" t="s">
        <v>31</v>
      </c>
      <c r="J99" s="7"/>
    </row>
    <row r="100" spans="1:10" hidden="1">
      <c r="A100" t="s">
        <v>238</v>
      </c>
      <c r="I100" s="6" t="s">
        <v>31</v>
      </c>
      <c r="J100" s="7"/>
    </row>
    <row r="101" spans="1:10" hidden="1">
      <c r="A101" t="s">
        <v>239</v>
      </c>
      <c r="I101" s="6" t="s">
        <v>31</v>
      </c>
      <c r="J101" s="7"/>
    </row>
    <row r="102" spans="1:10" hidden="1">
      <c r="A102" t="s">
        <v>240</v>
      </c>
      <c r="I102" s="6" t="s">
        <v>31</v>
      </c>
      <c r="J102" s="7"/>
    </row>
    <row r="103" spans="1:10" hidden="1">
      <c r="A103" t="s">
        <v>241</v>
      </c>
      <c r="I103" s="6" t="s">
        <v>31</v>
      </c>
      <c r="J103" s="7"/>
    </row>
    <row r="104" spans="1:10" hidden="1">
      <c r="A104" t="s">
        <v>242</v>
      </c>
      <c r="I104" s="6" t="s">
        <v>31</v>
      </c>
      <c r="J104" s="7"/>
    </row>
    <row r="105" spans="1:10" hidden="1">
      <c r="A105" t="s">
        <v>243</v>
      </c>
      <c r="I105" s="6" t="s">
        <v>31</v>
      </c>
      <c r="J105" s="7"/>
    </row>
    <row r="106" spans="1:10" hidden="1">
      <c r="A106" t="s">
        <v>244</v>
      </c>
      <c r="I106" s="6" t="s">
        <v>31</v>
      </c>
      <c r="J106" s="7"/>
    </row>
    <row r="107" spans="1:10" hidden="1">
      <c r="A107" t="s">
        <v>245</v>
      </c>
      <c r="I107" s="6" t="s">
        <v>32</v>
      </c>
      <c r="J107" s="7"/>
    </row>
    <row r="108" spans="1:10" hidden="1">
      <c r="A108" t="s">
        <v>246</v>
      </c>
      <c r="I108" s="6" t="s">
        <v>33</v>
      </c>
      <c r="J108" s="7"/>
    </row>
    <row r="109" spans="1:10" hidden="1">
      <c r="A109" t="s">
        <v>247</v>
      </c>
      <c r="I109" s="6" t="s">
        <v>33</v>
      </c>
      <c r="J109" s="7"/>
    </row>
    <row r="110" spans="1:10" hidden="1">
      <c r="A110" t="s">
        <v>248</v>
      </c>
      <c r="I110" s="6" t="s">
        <v>33</v>
      </c>
      <c r="J110" s="7"/>
    </row>
    <row r="111" spans="1:10" hidden="1">
      <c r="A111" t="s">
        <v>249</v>
      </c>
      <c r="I111" s="6" t="s">
        <v>33</v>
      </c>
      <c r="J111" s="7"/>
    </row>
    <row r="112" spans="1:10" hidden="1">
      <c r="A112" t="s">
        <v>250</v>
      </c>
      <c r="I112" s="6" t="s">
        <v>33</v>
      </c>
      <c r="J112" s="7"/>
    </row>
    <row r="113" spans="1:10" hidden="1">
      <c r="A113" t="s">
        <v>251</v>
      </c>
      <c r="I113" s="6" t="s">
        <v>33</v>
      </c>
      <c r="J113" s="7"/>
    </row>
    <row r="114" spans="1:10" hidden="1">
      <c r="A114" t="s">
        <v>252</v>
      </c>
      <c r="I114" s="6" t="s">
        <v>33</v>
      </c>
      <c r="J114" s="7"/>
    </row>
    <row r="115" spans="1:10" hidden="1">
      <c r="A115" t="s">
        <v>253</v>
      </c>
      <c r="I115" s="6" t="s">
        <v>34</v>
      </c>
      <c r="J115" s="7"/>
    </row>
    <row r="116" spans="1:10" hidden="1">
      <c r="A116" t="s">
        <v>254</v>
      </c>
      <c r="I116" s="6" t="s">
        <v>34</v>
      </c>
      <c r="J116" s="7"/>
    </row>
    <row r="117" spans="1:10" hidden="1">
      <c r="A117" t="s">
        <v>255</v>
      </c>
      <c r="I117" s="6" t="s">
        <v>34</v>
      </c>
      <c r="J117" s="7"/>
    </row>
    <row r="118" spans="1:10" hidden="1">
      <c r="A118" t="s">
        <v>256</v>
      </c>
      <c r="I118" s="6" t="s">
        <v>34</v>
      </c>
      <c r="J118" s="7"/>
    </row>
    <row r="119" spans="1:10" hidden="1">
      <c r="A119" t="s">
        <v>257</v>
      </c>
      <c r="I119" s="6" t="s">
        <v>34</v>
      </c>
      <c r="J119" s="7"/>
    </row>
    <row r="120" spans="1:10" hidden="1">
      <c r="A120" t="s">
        <v>258</v>
      </c>
      <c r="I120" s="6" t="s">
        <v>34</v>
      </c>
      <c r="J120" s="7"/>
    </row>
    <row r="121" spans="1:10" hidden="1">
      <c r="A121" t="s">
        <v>259</v>
      </c>
      <c r="I121" s="6" t="s">
        <v>35</v>
      </c>
      <c r="J121" s="7"/>
    </row>
    <row r="122" spans="1:10" hidden="1">
      <c r="A122" t="s">
        <v>260</v>
      </c>
      <c r="I122" s="6" t="s">
        <v>35</v>
      </c>
      <c r="J122" s="7"/>
    </row>
    <row r="123" spans="1:10" hidden="1">
      <c r="A123" t="s">
        <v>261</v>
      </c>
      <c r="I123" s="6" t="s">
        <v>35</v>
      </c>
      <c r="J123" s="7"/>
    </row>
    <row r="124" spans="1:10" hidden="1">
      <c r="A124" t="s">
        <v>262</v>
      </c>
      <c r="I124" s="6" t="s">
        <v>36</v>
      </c>
      <c r="J124" s="7"/>
    </row>
    <row r="125" spans="1:10" hidden="1">
      <c r="A125" t="s">
        <v>263</v>
      </c>
      <c r="I125" s="6" t="s">
        <v>36</v>
      </c>
      <c r="J125" s="7"/>
    </row>
    <row r="126" spans="1:10" hidden="1">
      <c r="A126" t="s">
        <v>264</v>
      </c>
      <c r="I126" s="6" t="s">
        <v>36</v>
      </c>
      <c r="J126" s="7"/>
    </row>
    <row r="127" spans="1:10" hidden="1">
      <c r="A127" t="s">
        <v>265</v>
      </c>
      <c r="I127" s="6" t="s">
        <v>36</v>
      </c>
      <c r="J127" s="7"/>
    </row>
    <row r="128" spans="1:10" hidden="1">
      <c r="A128" t="s">
        <v>266</v>
      </c>
      <c r="I128" s="6" t="s">
        <v>37</v>
      </c>
      <c r="J128" s="7"/>
    </row>
    <row r="129" spans="1:10" hidden="1">
      <c r="A129" t="s">
        <v>267</v>
      </c>
      <c r="I129" s="6" t="s">
        <v>37</v>
      </c>
      <c r="J129" s="7"/>
    </row>
    <row r="130" spans="1:10" hidden="1">
      <c r="A130" t="s">
        <v>268</v>
      </c>
      <c r="I130" s="6" t="s">
        <v>38</v>
      </c>
      <c r="J130" s="7"/>
    </row>
    <row r="131" spans="1:10" hidden="1">
      <c r="A131" t="s">
        <v>269</v>
      </c>
      <c r="I131" s="6" t="s">
        <v>38</v>
      </c>
      <c r="J131" s="7"/>
    </row>
    <row r="132" spans="1:10" hidden="1">
      <c r="A132" t="s">
        <v>270</v>
      </c>
      <c r="I132" s="6" t="s">
        <v>38</v>
      </c>
      <c r="J132" s="7"/>
    </row>
    <row r="133" spans="1:10" hidden="1">
      <c r="A133" t="s">
        <v>271</v>
      </c>
      <c r="I133" s="6" t="s">
        <v>38</v>
      </c>
      <c r="J133" s="7"/>
    </row>
    <row r="134" spans="1:10" hidden="1">
      <c r="A134" t="s">
        <v>272</v>
      </c>
      <c r="I134" s="6" t="s">
        <v>38</v>
      </c>
      <c r="J134" s="7"/>
    </row>
    <row r="135" spans="1:10" hidden="1">
      <c r="A135" t="s">
        <v>273</v>
      </c>
      <c r="I135" s="6" t="s">
        <v>38</v>
      </c>
      <c r="J135" s="7"/>
    </row>
    <row r="136" spans="1:10" hidden="1">
      <c r="A136" t="s">
        <v>274</v>
      </c>
      <c r="I136" s="6" t="s">
        <v>38</v>
      </c>
      <c r="J136" s="7"/>
    </row>
    <row r="137" spans="1:10" hidden="1">
      <c r="A137" t="s">
        <v>275</v>
      </c>
      <c r="I137" s="6" t="s">
        <v>38</v>
      </c>
      <c r="J137" s="7"/>
    </row>
    <row r="138" spans="1:10" hidden="1">
      <c r="A138" t="s">
        <v>276</v>
      </c>
      <c r="I138" s="6" t="s">
        <v>38</v>
      </c>
      <c r="J138" s="7"/>
    </row>
    <row r="139" spans="1:10" hidden="1">
      <c r="A139" t="s">
        <v>277</v>
      </c>
      <c r="I139" s="6" t="s">
        <v>38</v>
      </c>
      <c r="J139" s="7"/>
    </row>
    <row r="140" spans="1:10" hidden="1">
      <c r="A140" t="s">
        <v>278</v>
      </c>
      <c r="I140" s="6" t="s">
        <v>38</v>
      </c>
      <c r="J140" s="7"/>
    </row>
    <row r="141" spans="1:10" hidden="1">
      <c r="A141" t="s">
        <v>279</v>
      </c>
      <c r="I141" s="6" t="s">
        <v>38</v>
      </c>
      <c r="J141" s="7"/>
    </row>
    <row r="142" spans="1:10" hidden="1">
      <c r="A142" t="s">
        <v>280</v>
      </c>
      <c r="I142" s="6" t="s">
        <v>38</v>
      </c>
      <c r="J142" s="7"/>
    </row>
    <row r="143" spans="1:10" hidden="1">
      <c r="A143" t="s">
        <v>281</v>
      </c>
      <c r="I143" s="6" t="s">
        <v>38</v>
      </c>
      <c r="J143" s="7"/>
    </row>
    <row r="144" spans="1:10" hidden="1">
      <c r="A144" t="s">
        <v>282</v>
      </c>
      <c r="I144" s="6" t="s">
        <v>39</v>
      </c>
      <c r="J144" s="7"/>
    </row>
    <row r="145" spans="1:10" hidden="1">
      <c r="A145" t="s">
        <v>283</v>
      </c>
      <c r="I145" s="6" t="s">
        <v>39</v>
      </c>
      <c r="J145" s="7"/>
    </row>
    <row r="146" spans="1:10" hidden="1">
      <c r="A146" t="s">
        <v>284</v>
      </c>
      <c r="I146" s="6" t="s">
        <v>40</v>
      </c>
      <c r="J146" s="7"/>
    </row>
    <row r="147" spans="1:10" hidden="1">
      <c r="A147" t="s">
        <v>285</v>
      </c>
      <c r="I147" s="6" t="s">
        <v>40</v>
      </c>
      <c r="J147" s="7"/>
    </row>
    <row r="148" spans="1:10" hidden="1">
      <c r="A148" t="s">
        <v>286</v>
      </c>
      <c r="I148" s="6" t="s">
        <v>40</v>
      </c>
      <c r="J148" s="7"/>
    </row>
    <row r="149" spans="1:10" hidden="1">
      <c r="A149" t="s">
        <v>287</v>
      </c>
      <c r="I149" s="6" t="s">
        <v>40</v>
      </c>
      <c r="J149" s="7"/>
    </row>
    <row r="150" spans="1:10" hidden="1">
      <c r="A150" t="s">
        <v>288</v>
      </c>
      <c r="I150" s="6" t="s">
        <v>40</v>
      </c>
      <c r="J150" s="7"/>
    </row>
    <row r="151" spans="1:10" hidden="1">
      <c r="A151" t="s">
        <v>289</v>
      </c>
      <c r="I151" s="6" t="s">
        <v>40</v>
      </c>
      <c r="J151" s="7"/>
    </row>
    <row r="152" spans="1:10" hidden="1">
      <c r="A152" t="s">
        <v>290</v>
      </c>
      <c r="I152" s="6" t="s">
        <v>41</v>
      </c>
      <c r="J152" s="7"/>
    </row>
  </sheetData>
  <sheetProtection algorithmName="SHA-512" hashValue="ZLgLEiRcgbhF+gQJZLX8XRJlmXkI72uh/8FT1t6SrmX1E/dnYimbckMpRv17SsuAGnouhocLutaKMvPSzTBoBg==" saltValue="lqznJoN1tlTzyt0CAys1UQ==" spinCount="100000" sheet="1" formatCells="0" selectLockedCells="1"/>
  <mergeCells count="104">
    <mergeCell ref="I35:AL35"/>
    <mergeCell ref="AG26:AL26"/>
    <mergeCell ref="A27:H35"/>
    <mergeCell ref="I27:AL27"/>
    <mergeCell ref="I28:AL28"/>
    <mergeCell ref="I29:AL29"/>
    <mergeCell ref="I30:AL30"/>
    <mergeCell ref="I31:AL31"/>
    <mergeCell ref="I32:AL32"/>
    <mergeCell ref="I33:AL33"/>
    <mergeCell ref="I34:AL34"/>
    <mergeCell ref="D26:H26"/>
    <mergeCell ref="I26:L26"/>
    <mergeCell ref="M26:R26"/>
    <mergeCell ref="S26:V26"/>
    <mergeCell ref="W26:AB26"/>
    <mergeCell ref="AC26:AF26"/>
    <mergeCell ref="D25:H25"/>
    <mergeCell ref="I25:L25"/>
    <mergeCell ref="M25:R25"/>
    <mergeCell ref="S25:V25"/>
    <mergeCell ref="W25:AB25"/>
    <mergeCell ref="AC25:AF25"/>
    <mergeCell ref="AG25:AL25"/>
    <mergeCell ref="A23:H23"/>
    <mergeCell ref="I23:AF23"/>
    <mergeCell ref="AG23:AL23"/>
    <mergeCell ref="A24:C26"/>
    <mergeCell ref="D24:H24"/>
    <mergeCell ref="I24:L24"/>
    <mergeCell ref="M24:R24"/>
    <mergeCell ref="S24:V24"/>
    <mergeCell ref="W24:AB24"/>
    <mergeCell ref="AC24:AF24"/>
    <mergeCell ref="AG24:AL24"/>
    <mergeCell ref="AK15:AL15"/>
    <mergeCell ref="I16:AL16"/>
    <mergeCell ref="A22:H22"/>
    <mergeCell ref="I22:AL22"/>
    <mergeCell ref="I19:T19"/>
    <mergeCell ref="U19:AC19"/>
    <mergeCell ref="A15:H16"/>
    <mergeCell ref="I15:M15"/>
    <mergeCell ref="N15:P15"/>
    <mergeCell ref="Q15:R15"/>
    <mergeCell ref="S15:W15"/>
    <mergeCell ref="X15:Z15"/>
    <mergeCell ref="AA15:AB15"/>
    <mergeCell ref="AC15:AG15"/>
    <mergeCell ref="AH15:AJ15"/>
    <mergeCell ref="A17:H21"/>
    <mergeCell ref="I17:T17"/>
    <mergeCell ref="U17:AC17"/>
    <mergeCell ref="I18:T18"/>
    <mergeCell ref="U18:AC18"/>
    <mergeCell ref="I20:T20"/>
    <mergeCell ref="U20:AC20"/>
    <mergeCell ref="I21:AL21"/>
    <mergeCell ref="AD18:AL18"/>
    <mergeCell ref="I13:M13"/>
    <mergeCell ref="N13:W13"/>
    <mergeCell ref="X13:AB13"/>
    <mergeCell ref="A14:H14"/>
    <mergeCell ref="I14:R14"/>
    <mergeCell ref="S14:T14"/>
    <mergeCell ref="U14:AA14"/>
    <mergeCell ref="AB14:AD14"/>
    <mergeCell ref="AC13:AL13"/>
    <mergeCell ref="AE14:AF14"/>
    <mergeCell ref="AG14:AL14"/>
    <mergeCell ref="A2:H3"/>
    <mergeCell ref="I2:M2"/>
    <mergeCell ref="N2:AL2"/>
    <mergeCell ref="I3:AL3"/>
    <mergeCell ref="A4:D5"/>
    <mergeCell ref="E4:H4"/>
    <mergeCell ref="I4:AL4"/>
    <mergeCell ref="E5:H5"/>
    <mergeCell ref="I5:M5"/>
    <mergeCell ref="N5:AL5"/>
    <mergeCell ref="AD19:AL19"/>
    <mergeCell ref="AD20:AL20"/>
    <mergeCell ref="AD17:AL17"/>
    <mergeCell ref="A6:H6"/>
    <mergeCell ref="I6:AL6"/>
    <mergeCell ref="A9:H10"/>
    <mergeCell ref="J9:AL9"/>
    <mergeCell ref="I10:AL10"/>
    <mergeCell ref="A7:H8"/>
    <mergeCell ref="J7:AL7"/>
    <mergeCell ref="I8:AL8"/>
    <mergeCell ref="A12:H12"/>
    <mergeCell ref="I12:J12"/>
    <mergeCell ref="K12:Q12"/>
    <mergeCell ref="R12:S12"/>
    <mergeCell ref="T12:Z12"/>
    <mergeCell ref="AA12:AL12"/>
    <mergeCell ref="A11:H11"/>
    <mergeCell ref="I11:J11"/>
    <mergeCell ref="K11:Q11"/>
    <mergeCell ref="R11:S11"/>
    <mergeCell ref="T11:Z11"/>
    <mergeCell ref="AA11:AL11"/>
    <mergeCell ref="A13:H13"/>
  </mergeCells>
  <phoneticPr fontId="2"/>
  <dataValidations count="3">
    <dataValidation type="list" allowBlank="1" showInputMessage="1" showErrorMessage="1" promptTitle="ドロップダウンリスト ▼から選択できます " prompt="複数の分類に該当する場合は主たる(直近売上割合の大きい)分類を選択ください_x000a_※「日本産業分類」の最新分類に基づいて選択のこと_x000a_※募集要項の末尾に分類一覧リスト掲載" sqref="I4:AL4" xr:uid="{00000000-0002-0000-0000-000000000000}">
      <formula1>大分類</formula1>
    </dataValidation>
    <dataValidation type="list" allowBlank="1" showInputMessage="1" showErrorMessage="1" sqref="N5" xr:uid="{00000000-0002-0000-0000-000001000000}">
      <formula1>INDIRECT(I4)</formula1>
    </dataValidation>
    <dataValidation allowBlank="1" showInputMessage="1" showErrorMessage="1" prompt="本店所在地と同一の場合は、「同上」と記載でも構いません。" sqref="I10:AL10" xr:uid="{00000000-0002-0000-0000-000002000000}"/>
  </dataValidations>
  <pageMargins left="0.70866141732283472" right="0.70866141732283472" top="0.74803149606299213" bottom="0.74803149606299213" header="0.31496062992125984" footer="0.31496062992125984"/>
  <pageSetup paperSize="9" scale="76" orientation="portrait" cellComments="asDisplayed"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C5207-57FD-4800-AC62-0599CB06EF4E}">
  <dimension ref="A1:G29"/>
  <sheetViews>
    <sheetView showGridLines="0" view="pageBreakPreview" zoomScaleNormal="100" zoomScaleSheetLayoutView="100" workbookViewId="0">
      <selection activeCell="E6" sqref="E6"/>
    </sheetView>
  </sheetViews>
  <sheetFormatPr defaultRowHeight="13"/>
  <cols>
    <col min="1" max="1" width="2.453125" customWidth="1"/>
    <col min="2" max="2" width="3.453125" customWidth="1"/>
    <col min="3" max="3" width="22.08984375" customWidth="1"/>
    <col min="4" max="4" width="25.7265625" customWidth="1"/>
    <col min="5" max="5" width="21.1796875" customWidth="1"/>
    <col min="6" max="6" width="15.08984375" customWidth="1"/>
  </cols>
  <sheetData>
    <row r="1" spans="1:7" s="132" customFormat="1" ht="21" customHeight="1">
      <c r="A1" s="793" t="s">
        <v>464</v>
      </c>
      <c r="B1" s="794"/>
      <c r="C1" s="794"/>
      <c r="D1" s="795"/>
      <c r="E1" s="795"/>
      <c r="F1" s="796" t="s">
        <v>139</v>
      </c>
    </row>
    <row r="2" spans="1:7" ht="40" customHeight="1">
      <c r="A2" s="460" t="s">
        <v>325</v>
      </c>
      <c r="B2" s="460"/>
      <c r="C2" s="443" t="s">
        <v>465</v>
      </c>
      <c r="D2" s="797" t="s">
        <v>336</v>
      </c>
      <c r="E2" s="798" t="s">
        <v>466</v>
      </c>
      <c r="F2" s="444" t="s">
        <v>391</v>
      </c>
    </row>
    <row r="3" spans="1:7" ht="26.75" customHeight="1">
      <c r="A3" s="799" t="s">
        <v>467</v>
      </c>
      <c r="B3" s="134">
        <v>1</v>
      </c>
      <c r="C3" s="203"/>
      <c r="D3" s="800"/>
      <c r="E3" s="801"/>
      <c r="F3" s="445"/>
      <c r="G3" s="802"/>
    </row>
    <row r="4" spans="1:7" ht="26.75" customHeight="1">
      <c r="A4" s="799" t="s">
        <v>467</v>
      </c>
      <c r="B4" s="134">
        <v>2</v>
      </c>
      <c r="C4" s="203"/>
      <c r="D4" s="800"/>
      <c r="E4" s="803"/>
      <c r="F4" s="445"/>
      <c r="G4" s="802"/>
    </row>
    <row r="5" spans="1:7" ht="26.75" customHeight="1">
      <c r="A5" s="799" t="s">
        <v>467</v>
      </c>
      <c r="B5" s="134">
        <v>3</v>
      </c>
      <c r="C5" s="203"/>
      <c r="D5" s="800"/>
      <c r="E5" s="803"/>
      <c r="F5" s="445"/>
      <c r="G5" s="802"/>
    </row>
    <row r="6" spans="1:7" ht="26.75" customHeight="1">
      <c r="A6" s="799" t="s">
        <v>467</v>
      </c>
      <c r="B6" s="134">
        <v>4</v>
      </c>
      <c r="C6" s="203"/>
      <c r="D6" s="800"/>
      <c r="E6" s="803"/>
      <c r="F6" s="445"/>
      <c r="G6" s="802"/>
    </row>
    <row r="7" spans="1:7" ht="26.75" customHeight="1">
      <c r="A7" s="799" t="s">
        <v>467</v>
      </c>
      <c r="B7" s="134">
        <v>5</v>
      </c>
      <c r="C7" s="203"/>
      <c r="D7" s="800"/>
      <c r="E7" s="803"/>
      <c r="F7" s="445"/>
      <c r="G7" s="802"/>
    </row>
    <row r="8" spans="1:7" ht="26.75" customHeight="1">
      <c r="A8" s="799" t="s">
        <v>467</v>
      </c>
      <c r="B8" s="134">
        <v>6</v>
      </c>
      <c r="C8" s="203"/>
      <c r="D8" s="800"/>
      <c r="E8" s="803"/>
      <c r="F8" s="445"/>
      <c r="G8" s="802"/>
    </row>
    <row r="9" spans="1:7" ht="26.75" customHeight="1">
      <c r="A9" s="799" t="s">
        <v>467</v>
      </c>
      <c r="B9" s="134">
        <v>7</v>
      </c>
      <c r="C9" s="203"/>
      <c r="D9" s="800"/>
      <c r="E9" s="803"/>
      <c r="F9" s="445"/>
      <c r="G9" s="802"/>
    </row>
    <row r="10" spans="1:7" ht="26.75" customHeight="1">
      <c r="A10" s="799" t="s">
        <v>467</v>
      </c>
      <c r="B10" s="134">
        <v>8</v>
      </c>
      <c r="C10" s="203"/>
      <c r="D10" s="800"/>
      <c r="E10" s="803"/>
      <c r="F10" s="445"/>
      <c r="G10" s="802"/>
    </row>
    <row r="11" spans="1:7" ht="26.75" customHeight="1">
      <c r="A11" s="799" t="s">
        <v>467</v>
      </c>
      <c r="B11" s="134">
        <v>9</v>
      </c>
      <c r="C11" s="203"/>
      <c r="D11" s="800"/>
      <c r="E11" s="803"/>
      <c r="F11" s="445"/>
      <c r="G11" s="802"/>
    </row>
    <row r="12" spans="1:7" ht="26.75" customHeight="1">
      <c r="A12" s="799" t="s">
        <v>467</v>
      </c>
      <c r="B12" s="134">
        <v>10</v>
      </c>
      <c r="C12" s="203"/>
      <c r="D12" s="800"/>
      <c r="E12" s="803"/>
      <c r="F12" s="445"/>
      <c r="G12" s="802"/>
    </row>
    <row r="13" spans="1:7" ht="26.75" customHeight="1">
      <c r="A13" s="799" t="s">
        <v>467</v>
      </c>
      <c r="B13" s="134">
        <v>11</v>
      </c>
      <c r="C13" s="203"/>
      <c r="D13" s="800"/>
      <c r="E13" s="803"/>
      <c r="F13" s="445"/>
      <c r="G13" s="802"/>
    </row>
    <row r="14" spans="1:7" ht="26.75" customHeight="1">
      <c r="A14" s="799" t="s">
        <v>467</v>
      </c>
      <c r="B14" s="134">
        <v>12</v>
      </c>
      <c r="C14" s="203"/>
      <c r="D14" s="800"/>
      <c r="E14" s="803"/>
      <c r="F14" s="445"/>
      <c r="G14" s="802"/>
    </row>
    <row r="15" spans="1:7" ht="26.75" customHeight="1">
      <c r="A15" s="799" t="s">
        <v>467</v>
      </c>
      <c r="B15" s="134">
        <v>13</v>
      </c>
      <c r="C15" s="203"/>
      <c r="D15" s="800"/>
      <c r="E15" s="803"/>
      <c r="F15" s="445"/>
      <c r="G15" s="802"/>
    </row>
    <row r="16" spans="1:7" ht="26.75" customHeight="1">
      <c r="A16" s="799" t="s">
        <v>467</v>
      </c>
      <c r="B16" s="134">
        <v>14</v>
      </c>
      <c r="C16" s="203"/>
      <c r="D16" s="800"/>
      <c r="E16" s="803"/>
      <c r="F16" s="445"/>
      <c r="G16" s="802"/>
    </row>
    <row r="17" spans="1:7" ht="26.75" customHeight="1">
      <c r="A17" s="799" t="s">
        <v>467</v>
      </c>
      <c r="B17" s="134">
        <v>15</v>
      </c>
      <c r="C17" s="203"/>
      <c r="D17" s="800"/>
      <c r="E17" s="803"/>
      <c r="F17" s="445"/>
      <c r="G17" s="802"/>
    </row>
    <row r="18" spans="1:7" ht="26.75" customHeight="1">
      <c r="A18" s="799" t="s">
        <v>467</v>
      </c>
      <c r="B18" s="134">
        <v>16</v>
      </c>
      <c r="C18" s="203"/>
      <c r="D18" s="800"/>
      <c r="E18" s="803"/>
      <c r="F18" s="445"/>
      <c r="G18" s="802"/>
    </row>
    <row r="19" spans="1:7" ht="26.75" customHeight="1">
      <c r="A19" s="799" t="s">
        <v>467</v>
      </c>
      <c r="B19" s="134">
        <v>17</v>
      </c>
      <c r="C19" s="203"/>
      <c r="D19" s="800"/>
      <c r="E19" s="803"/>
      <c r="F19" s="445"/>
      <c r="G19" s="802"/>
    </row>
    <row r="20" spans="1:7" ht="26.75" customHeight="1">
      <c r="A20" s="799" t="s">
        <v>467</v>
      </c>
      <c r="B20" s="134">
        <v>18</v>
      </c>
      <c r="C20" s="203"/>
      <c r="D20" s="800"/>
      <c r="E20" s="803"/>
      <c r="F20" s="445"/>
      <c r="G20" s="802"/>
    </row>
    <row r="21" spans="1:7" ht="26.75" customHeight="1">
      <c r="A21" s="799" t="s">
        <v>467</v>
      </c>
      <c r="B21" s="134">
        <v>19</v>
      </c>
      <c r="C21" s="203"/>
      <c r="D21" s="800"/>
      <c r="E21" s="803"/>
      <c r="F21" s="445"/>
      <c r="G21" s="802"/>
    </row>
    <row r="22" spans="1:7" ht="26.75" customHeight="1">
      <c r="A22" s="799" t="s">
        <v>467</v>
      </c>
      <c r="B22" s="134">
        <v>20</v>
      </c>
      <c r="C22" s="203"/>
      <c r="D22" s="800"/>
      <c r="E22" s="803"/>
      <c r="F22" s="445"/>
      <c r="G22" s="802"/>
    </row>
    <row r="23" spans="1:7" ht="26.75" customHeight="1">
      <c r="A23" s="799" t="s">
        <v>467</v>
      </c>
      <c r="B23" s="134">
        <v>21</v>
      </c>
      <c r="C23" s="203"/>
      <c r="D23" s="800"/>
      <c r="E23" s="803"/>
      <c r="F23" s="445"/>
      <c r="G23" s="802"/>
    </row>
    <row r="24" spans="1:7" ht="26.75" customHeight="1">
      <c r="A24" s="799" t="s">
        <v>467</v>
      </c>
      <c r="B24" s="134">
        <v>22</v>
      </c>
      <c r="C24" s="203"/>
      <c r="D24" s="800"/>
      <c r="E24" s="803"/>
      <c r="F24" s="445"/>
      <c r="G24" s="802"/>
    </row>
    <row r="25" spans="1:7" ht="26.75" customHeight="1">
      <c r="A25" s="799" t="s">
        <v>467</v>
      </c>
      <c r="B25" s="134">
        <v>23</v>
      </c>
      <c r="C25" s="203"/>
      <c r="D25" s="800"/>
      <c r="E25" s="803"/>
      <c r="F25" s="445"/>
      <c r="G25" s="802"/>
    </row>
    <row r="26" spans="1:7" ht="26.75" customHeight="1">
      <c r="A26" s="799" t="s">
        <v>467</v>
      </c>
      <c r="B26" s="134">
        <v>24</v>
      </c>
      <c r="C26" s="203"/>
      <c r="D26" s="800"/>
      <c r="E26" s="803"/>
      <c r="F26" s="445"/>
      <c r="G26" s="802"/>
    </row>
    <row r="27" spans="1:7" ht="26.75" customHeight="1" thickBot="1">
      <c r="A27" s="799" t="s">
        <v>467</v>
      </c>
      <c r="B27" s="134">
        <v>25</v>
      </c>
      <c r="C27" s="203"/>
      <c r="D27" s="800"/>
      <c r="E27" s="803"/>
      <c r="F27" s="445"/>
      <c r="G27" s="802"/>
    </row>
    <row r="28" spans="1:7" ht="26.75" customHeight="1">
      <c r="A28" s="646" t="s">
        <v>9</v>
      </c>
      <c r="B28" s="647"/>
      <c r="C28" s="647"/>
      <c r="D28" s="647"/>
      <c r="E28" s="804">
        <f>SUM(E3:E27)</f>
        <v>0</v>
      </c>
      <c r="F28" s="805"/>
      <c r="G28" s="802"/>
    </row>
    <row r="29" spans="1:7" ht="26.75" customHeight="1">
      <c r="A29" s="806"/>
    </row>
  </sheetData>
  <sheetProtection algorithmName="SHA-512" hashValue="kfZAKqYr5GvfN90ZZWUgtbSQwzlz/OVRvz3b5AWCCoq5NERHNeXoXGuotzKZ3YPoeuTK0jd28MgKPCCJDipCIA==" saltValue="Xa1GWMfOIk55xApxErZVZw==" spinCount="100000" sheet="1" formatCells="0" insertColumns="0" insertRows="0" deleteColumns="0" deleteRows="0" selectLockedCells="1"/>
  <mergeCells count="2">
    <mergeCell ref="A2:B2"/>
    <mergeCell ref="A28:D28"/>
  </mergeCells>
  <phoneticPr fontId="2"/>
  <pageMargins left="0.70866141732283472" right="0.70866141732283472" top="0.74803149606299213" bottom="0.74803149606299213" header="0.31496062992125984" footer="0.31496062992125984"/>
  <pageSetup paperSize="9" scale="96" orientation="portrait"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T31"/>
  <sheetViews>
    <sheetView showGridLines="0" view="pageBreakPreview" zoomScaleNormal="100" zoomScaleSheetLayoutView="100" workbookViewId="0">
      <selection activeCell="R9" sqref="R9:X9"/>
    </sheetView>
  </sheetViews>
  <sheetFormatPr defaultRowHeight="13"/>
  <cols>
    <col min="1" max="9" width="2.81640625" customWidth="1"/>
    <col min="10" max="33" width="2.90625" customWidth="1"/>
    <col min="34" max="34" width="2.453125" customWidth="1"/>
    <col min="35" max="35" width="7.6328125" customWidth="1"/>
    <col min="36" max="36" width="10.6328125" customWidth="1"/>
  </cols>
  <sheetData>
    <row r="1" spans="1:46" ht="14">
      <c r="A1" s="105" t="s">
        <v>383</v>
      </c>
      <c r="B1" s="106"/>
      <c r="C1" s="106"/>
      <c r="D1" s="106"/>
      <c r="E1" s="106"/>
      <c r="F1" s="106"/>
      <c r="G1" s="106"/>
      <c r="H1" s="106"/>
      <c r="I1" s="106"/>
      <c r="J1" s="106"/>
      <c r="K1" s="106"/>
      <c r="L1" s="106"/>
      <c r="M1" s="106"/>
      <c r="N1" s="106"/>
      <c r="O1" s="106"/>
      <c r="P1" s="106"/>
      <c r="Q1" s="106"/>
      <c r="R1" s="142"/>
      <c r="S1" s="142"/>
      <c r="T1" s="142"/>
      <c r="U1" s="142"/>
      <c r="V1" s="142"/>
      <c r="W1" s="142"/>
      <c r="X1" s="143"/>
      <c r="Y1" s="142"/>
      <c r="Z1" s="142"/>
      <c r="AA1" s="142"/>
      <c r="AB1" s="142"/>
      <c r="AC1" s="142"/>
      <c r="AD1" s="142"/>
      <c r="AE1" s="142"/>
      <c r="AF1" s="142"/>
      <c r="AG1" s="142"/>
      <c r="AH1" s="106"/>
      <c r="AJ1" s="144"/>
      <c r="AK1" s="145"/>
      <c r="AL1" s="133"/>
    </row>
    <row r="2" spans="1:46" ht="16.5" customHeight="1" thickBot="1">
      <c r="A2" s="105"/>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J2" s="144"/>
      <c r="AK2" s="145"/>
      <c r="AL2" s="133"/>
    </row>
    <row r="3" spans="1:46" ht="16.5" customHeight="1">
      <c r="A3" s="146" t="s">
        <v>344</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8"/>
      <c r="AH3" s="106"/>
      <c r="AL3" s="133"/>
    </row>
    <row r="4" spans="1:46" ht="40.5" customHeight="1">
      <c r="A4" s="666" t="s">
        <v>345</v>
      </c>
      <c r="B4" s="667"/>
      <c r="C4" s="667"/>
      <c r="D4" s="667"/>
      <c r="E4" s="667"/>
      <c r="F4" s="667"/>
      <c r="G4" s="667"/>
      <c r="H4" s="667"/>
      <c r="I4" s="667"/>
      <c r="J4" s="668" t="s">
        <v>346</v>
      </c>
      <c r="K4" s="668"/>
      <c r="L4" s="668"/>
      <c r="M4" s="668"/>
      <c r="N4" s="668"/>
      <c r="O4" s="668"/>
      <c r="P4" s="668"/>
      <c r="Q4" s="668"/>
      <c r="R4" s="668" t="s">
        <v>347</v>
      </c>
      <c r="S4" s="668"/>
      <c r="T4" s="668"/>
      <c r="U4" s="668"/>
      <c r="V4" s="668"/>
      <c r="W4" s="668"/>
      <c r="X4" s="668"/>
      <c r="Y4" s="668"/>
      <c r="Z4" s="669" t="s">
        <v>348</v>
      </c>
      <c r="AA4" s="669"/>
      <c r="AB4" s="669"/>
      <c r="AC4" s="669"/>
      <c r="AD4" s="669"/>
      <c r="AE4" s="669"/>
      <c r="AF4" s="669"/>
      <c r="AG4" s="670"/>
      <c r="AH4" s="142"/>
    </row>
    <row r="5" spans="1:46" ht="27" customHeight="1">
      <c r="A5" s="671" t="s">
        <v>349</v>
      </c>
      <c r="B5" s="672"/>
      <c r="C5" s="673" t="s">
        <v>350</v>
      </c>
      <c r="D5" s="672"/>
      <c r="E5" s="672"/>
      <c r="F5" s="672"/>
      <c r="G5" s="672"/>
      <c r="H5" s="672"/>
      <c r="I5" s="674"/>
      <c r="J5" s="675">
        <f>ROUNDDOWN('８'!$L$44,0)</f>
        <v>0</v>
      </c>
      <c r="K5" s="676"/>
      <c r="L5" s="676"/>
      <c r="M5" s="676"/>
      <c r="N5" s="676"/>
      <c r="O5" s="676"/>
      <c r="P5" s="676"/>
      <c r="Q5" s="149" t="s">
        <v>301</v>
      </c>
      <c r="R5" s="675">
        <f>'８'!$I$44</f>
        <v>0</v>
      </c>
      <c r="S5" s="676"/>
      <c r="T5" s="676"/>
      <c r="U5" s="676"/>
      <c r="V5" s="676"/>
      <c r="W5" s="676"/>
      <c r="X5" s="676"/>
      <c r="Y5" s="149" t="s">
        <v>301</v>
      </c>
      <c r="Z5" s="677"/>
      <c r="AA5" s="677"/>
      <c r="AB5" s="677"/>
      <c r="AC5" s="677"/>
      <c r="AD5" s="677"/>
      <c r="AE5" s="677"/>
      <c r="AF5" s="677"/>
      <c r="AG5" s="150"/>
      <c r="AH5" s="142"/>
    </row>
    <row r="6" spans="1:46" ht="27" customHeight="1">
      <c r="A6" s="685" t="s">
        <v>351</v>
      </c>
      <c r="B6" s="686"/>
      <c r="C6" s="687" t="s">
        <v>352</v>
      </c>
      <c r="D6" s="686"/>
      <c r="E6" s="686"/>
      <c r="F6" s="686"/>
      <c r="G6" s="686"/>
      <c r="H6" s="686"/>
      <c r="I6" s="688"/>
      <c r="J6" s="689">
        <f>$R$6*1.1</f>
        <v>0</v>
      </c>
      <c r="K6" s="690"/>
      <c r="L6" s="690"/>
      <c r="M6" s="690"/>
      <c r="N6" s="690"/>
      <c r="O6" s="690"/>
      <c r="P6" s="690"/>
      <c r="Q6" s="151" t="s">
        <v>301</v>
      </c>
      <c r="R6" s="689">
        <f>'9'!G18</f>
        <v>0</v>
      </c>
      <c r="S6" s="690"/>
      <c r="T6" s="690"/>
      <c r="U6" s="690"/>
      <c r="V6" s="690"/>
      <c r="W6" s="690"/>
      <c r="X6" s="690"/>
      <c r="Y6" s="151" t="s">
        <v>301</v>
      </c>
      <c r="Z6" s="691"/>
      <c r="AA6" s="691"/>
      <c r="AB6" s="691"/>
      <c r="AC6" s="691"/>
      <c r="AD6" s="691"/>
      <c r="AE6" s="691"/>
      <c r="AF6" s="691"/>
      <c r="AG6" s="152"/>
      <c r="AH6" s="142"/>
    </row>
    <row r="7" spans="1:46" ht="27" customHeight="1">
      <c r="A7" s="678" t="s">
        <v>353</v>
      </c>
      <c r="B7" s="679"/>
      <c r="C7" s="680" t="s">
        <v>354</v>
      </c>
      <c r="D7" s="679"/>
      <c r="E7" s="679"/>
      <c r="F7" s="679"/>
      <c r="G7" s="679"/>
      <c r="H7" s="679"/>
      <c r="I7" s="681"/>
      <c r="J7" s="682">
        <f>$R$7*1.1</f>
        <v>0</v>
      </c>
      <c r="K7" s="683"/>
      <c r="L7" s="683"/>
      <c r="M7" s="683"/>
      <c r="N7" s="683"/>
      <c r="O7" s="683"/>
      <c r="P7" s="683"/>
      <c r="Q7" s="153" t="s">
        <v>301</v>
      </c>
      <c r="R7" s="682">
        <f>'9'!G32</f>
        <v>0</v>
      </c>
      <c r="S7" s="683"/>
      <c r="T7" s="683"/>
      <c r="U7" s="683"/>
      <c r="V7" s="683"/>
      <c r="W7" s="683"/>
      <c r="X7" s="683"/>
      <c r="Y7" s="153" t="s">
        <v>301</v>
      </c>
      <c r="Z7" s="684"/>
      <c r="AA7" s="684"/>
      <c r="AB7" s="684"/>
      <c r="AC7" s="684"/>
      <c r="AD7" s="684"/>
      <c r="AE7" s="684"/>
      <c r="AF7" s="684"/>
      <c r="AG7" s="154"/>
      <c r="AH7" s="142"/>
    </row>
    <row r="8" spans="1:46" ht="27" customHeight="1">
      <c r="A8" s="692" t="s">
        <v>355</v>
      </c>
      <c r="B8" s="693"/>
      <c r="C8" s="693"/>
      <c r="D8" s="693"/>
      <c r="E8" s="693"/>
      <c r="F8" s="693"/>
      <c r="G8" s="693"/>
      <c r="H8" s="693"/>
      <c r="I8" s="693"/>
      <c r="J8" s="694">
        <f>SUM(J5:P7)</f>
        <v>0</v>
      </c>
      <c r="K8" s="695"/>
      <c r="L8" s="695"/>
      <c r="M8" s="695"/>
      <c r="N8" s="695"/>
      <c r="O8" s="695"/>
      <c r="P8" s="695"/>
      <c r="Q8" s="155" t="s">
        <v>301</v>
      </c>
      <c r="R8" s="694">
        <f>SUM(R5:X7)</f>
        <v>0</v>
      </c>
      <c r="S8" s="695"/>
      <c r="T8" s="695"/>
      <c r="U8" s="695"/>
      <c r="V8" s="695"/>
      <c r="W8" s="695"/>
      <c r="X8" s="695"/>
      <c r="Y8" s="155" t="s">
        <v>301</v>
      </c>
      <c r="Z8" s="695">
        <f>IF(ROUNDDOWN($R$8*0.5,-3)&gt;=15000000,15000000,ROUNDDOWN($R$8*0.5,-3))</f>
        <v>0</v>
      </c>
      <c r="AA8" s="695"/>
      <c r="AB8" s="695"/>
      <c r="AC8" s="695"/>
      <c r="AD8" s="695"/>
      <c r="AE8" s="695"/>
      <c r="AF8" s="695"/>
      <c r="AG8" s="156" t="s">
        <v>301</v>
      </c>
      <c r="AH8" s="157" t="str">
        <f>IF($Z$8&gt;15000000,"＃","")</f>
        <v/>
      </c>
    </row>
    <row r="9" spans="1:46" ht="27" customHeight="1">
      <c r="A9" s="692" t="s">
        <v>356</v>
      </c>
      <c r="B9" s="693"/>
      <c r="C9" s="693"/>
      <c r="D9" s="693"/>
      <c r="E9" s="693"/>
      <c r="F9" s="693"/>
      <c r="G9" s="693"/>
      <c r="H9" s="693"/>
      <c r="I9" s="693"/>
      <c r="J9" s="807">
        <f>'10'!$E$28*1.1</f>
        <v>0</v>
      </c>
      <c r="K9" s="808"/>
      <c r="L9" s="808"/>
      <c r="M9" s="808"/>
      <c r="N9" s="808"/>
      <c r="O9" s="808"/>
      <c r="P9" s="808"/>
      <c r="Q9" s="155" t="s">
        <v>301</v>
      </c>
      <c r="R9" s="807">
        <f>'10'!$E$28</f>
        <v>0</v>
      </c>
      <c r="S9" s="808"/>
      <c r="T9" s="808"/>
      <c r="U9" s="808"/>
      <c r="V9" s="808"/>
      <c r="W9" s="808"/>
      <c r="X9" s="808"/>
      <c r="Y9" s="155"/>
      <c r="Z9" s="696"/>
      <c r="AA9" s="696"/>
      <c r="AB9" s="696"/>
      <c r="AC9" s="696"/>
      <c r="AD9" s="696"/>
      <c r="AE9" s="696"/>
      <c r="AF9" s="696"/>
      <c r="AG9" s="158"/>
      <c r="AH9" s="157"/>
      <c r="AI9" s="723" t="s">
        <v>392</v>
      </c>
      <c r="AJ9" s="723"/>
      <c r="AK9" s="723"/>
      <c r="AL9" s="723"/>
      <c r="AM9" s="723"/>
      <c r="AN9" s="723"/>
      <c r="AO9" s="723"/>
      <c r="AP9" s="723"/>
      <c r="AQ9" s="723"/>
      <c r="AR9" s="723"/>
      <c r="AS9" s="723"/>
      <c r="AT9" s="723"/>
    </row>
    <row r="10" spans="1:46" ht="27" customHeight="1" thickBot="1">
      <c r="A10" s="706" t="s">
        <v>357</v>
      </c>
      <c r="B10" s="707"/>
      <c r="C10" s="707"/>
      <c r="D10" s="707"/>
      <c r="E10" s="707"/>
      <c r="F10" s="707"/>
      <c r="G10" s="707"/>
      <c r="H10" s="707"/>
      <c r="I10" s="707"/>
      <c r="J10" s="708">
        <f>J8+J9</f>
        <v>0</v>
      </c>
      <c r="K10" s="709"/>
      <c r="L10" s="709"/>
      <c r="M10" s="709"/>
      <c r="N10" s="709"/>
      <c r="O10" s="709"/>
      <c r="P10" s="709"/>
      <c r="Q10" s="159" t="s">
        <v>301</v>
      </c>
      <c r="R10" s="710"/>
      <c r="S10" s="711"/>
      <c r="T10" s="711"/>
      <c r="U10" s="711"/>
      <c r="V10" s="711"/>
      <c r="W10" s="711"/>
      <c r="X10" s="711"/>
      <c r="Y10" s="160"/>
      <c r="Z10" s="712"/>
      <c r="AA10" s="712"/>
      <c r="AB10" s="712"/>
      <c r="AC10" s="712"/>
      <c r="AD10" s="712"/>
      <c r="AE10" s="712"/>
      <c r="AF10" s="712"/>
      <c r="AG10" s="161"/>
      <c r="AH10" s="142"/>
      <c r="AI10" s="723" t="s">
        <v>393</v>
      </c>
      <c r="AJ10" s="723"/>
      <c r="AK10" s="723"/>
      <c r="AL10" s="723"/>
      <c r="AM10" s="723"/>
      <c r="AN10" s="723"/>
      <c r="AO10" s="723"/>
      <c r="AP10" s="723"/>
      <c r="AQ10" s="723"/>
      <c r="AR10" s="723"/>
      <c r="AS10" s="723"/>
      <c r="AT10" s="723"/>
    </row>
    <row r="11" spans="1:46" ht="14.15" customHeight="1">
      <c r="A11" s="162" t="s">
        <v>358</v>
      </c>
      <c r="B11" s="162" t="s">
        <v>359</v>
      </c>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row>
    <row r="12" spans="1:46" ht="14.15" customHeight="1">
      <c r="A12" s="162"/>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row>
    <row r="13" spans="1:46" ht="15.75" customHeight="1" thickBot="1">
      <c r="A13" s="162"/>
      <c r="B13" s="164"/>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row>
    <row r="14" spans="1:46" ht="21">
      <c r="A14" s="146" t="s">
        <v>360</v>
      </c>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8"/>
      <c r="AH14" s="163"/>
    </row>
    <row r="15" spans="1:46" ht="40.5" customHeight="1">
      <c r="A15" s="713" t="s">
        <v>345</v>
      </c>
      <c r="B15" s="714"/>
      <c r="C15" s="714"/>
      <c r="D15" s="714"/>
      <c r="E15" s="714"/>
      <c r="F15" s="714"/>
      <c r="G15" s="714"/>
      <c r="H15" s="714"/>
      <c r="I15" s="714"/>
      <c r="J15" s="715" t="s">
        <v>361</v>
      </c>
      <c r="K15" s="715"/>
      <c r="L15" s="715"/>
      <c r="M15" s="715"/>
      <c r="N15" s="715"/>
      <c r="O15" s="715"/>
      <c r="P15" s="715"/>
      <c r="Q15" s="715"/>
      <c r="R15" s="716" t="s">
        <v>362</v>
      </c>
      <c r="S15" s="717"/>
      <c r="T15" s="717"/>
      <c r="U15" s="717"/>
      <c r="V15" s="717"/>
      <c r="W15" s="717"/>
      <c r="X15" s="717"/>
      <c r="Y15" s="718"/>
      <c r="Z15" s="716" t="s">
        <v>363</v>
      </c>
      <c r="AA15" s="717"/>
      <c r="AB15" s="717"/>
      <c r="AC15" s="717"/>
      <c r="AD15" s="717"/>
      <c r="AE15" s="717"/>
      <c r="AF15" s="717"/>
      <c r="AG15" s="719"/>
      <c r="AH15" s="142"/>
    </row>
    <row r="16" spans="1:46" ht="27" customHeight="1">
      <c r="A16" s="744" t="s">
        <v>364</v>
      </c>
      <c r="B16" s="745"/>
      <c r="C16" s="745"/>
      <c r="D16" s="745"/>
      <c r="E16" s="745"/>
      <c r="F16" s="745"/>
      <c r="G16" s="745"/>
      <c r="H16" s="745"/>
      <c r="I16" s="746"/>
      <c r="J16" s="747"/>
      <c r="K16" s="748"/>
      <c r="L16" s="748"/>
      <c r="M16" s="748"/>
      <c r="N16" s="748"/>
      <c r="O16" s="748"/>
      <c r="P16" s="748"/>
      <c r="Q16" s="351" t="s">
        <v>301</v>
      </c>
      <c r="R16" s="699"/>
      <c r="S16" s="700"/>
      <c r="T16" s="700"/>
      <c r="U16" s="700"/>
      <c r="V16" s="700"/>
      <c r="W16" s="700"/>
      <c r="X16" s="700"/>
      <c r="Y16" s="701"/>
      <c r="Z16" s="702"/>
      <c r="AA16" s="703"/>
      <c r="AB16" s="703"/>
      <c r="AC16" s="703"/>
      <c r="AD16" s="703"/>
      <c r="AE16" s="703"/>
      <c r="AF16" s="703"/>
      <c r="AG16" s="704"/>
      <c r="AH16" s="142"/>
      <c r="AI16" s="723" t="s">
        <v>365</v>
      </c>
      <c r="AJ16" s="723"/>
      <c r="AK16" s="723"/>
      <c r="AL16" s="723"/>
      <c r="AM16" s="723"/>
      <c r="AN16" s="723"/>
      <c r="AO16" s="723"/>
      <c r="AP16" s="723"/>
      <c r="AQ16" s="723"/>
      <c r="AR16" s="723"/>
      <c r="AS16" s="723"/>
      <c r="AT16" s="723"/>
    </row>
    <row r="17" spans="1:46" ht="27" customHeight="1">
      <c r="A17" s="741" t="s">
        <v>366</v>
      </c>
      <c r="B17" s="742"/>
      <c r="C17" s="742"/>
      <c r="D17" s="742"/>
      <c r="E17" s="742"/>
      <c r="F17" s="742"/>
      <c r="G17" s="742"/>
      <c r="H17" s="742"/>
      <c r="I17" s="743"/>
      <c r="J17" s="697"/>
      <c r="K17" s="698"/>
      <c r="L17" s="698"/>
      <c r="M17" s="698"/>
      <c r="N17" s="698"/>
      <c r="O17" s="698"/>
      <c r="P17" s="698"/>
      <c r="Q17" s="352" t="s">
        <v>301</v>
      </c>
      <c r="R17" s="699"/>
      <c r="S17" s="700"/>
      <c r="T17" s="700"/>
      <c r="U17" s="700"/>
      <c r="V17" s="700"/>
      <c r="W17" s="700"/>
      <c r="X17" s="700"/>
      <c r="Y17" s="701"/>
      <c r="Z17" s="702"/>
      <c r="AA17" s="703"/>
      <c r="AB17" s="703"/>
      <c r="AC17" s="703"/>
      <c r="AD17" s="703"/>
      <c r="AE17" s="703"/>
      <c r="AF17" s="703"/>
      <c r="AG17" s="704"/>
      <c r="AH17" s="142"/>
      <c r="AI17" s="705"/>
      <c r="AJ17" s="705"/>
      <c r="AK17" s="705"/>
      <c r="AL17" s="705"/>
      <c r="AM17" s="705"/>
      <c r="AN17" s="705"/>
      <c r="AO17" s="705"/>
      <c r="AP17" s="705"/>
      <c r="AQ17" s="705"/>
      <c r="AR17" s="705"/>
      <c r="AS17" s="705"/>
      <c r="AT17" s="705"/>
    </row>
    <row r="18" spans="1:46" ht="27" customHeight="1">
      <c r="A18" s="741" t="s">
        <v>367</v>
      </c>
      <c r="B18" s="742"/>
      <c r="C18" s="742"/>
      <c r="D18" s="742"/>
      <c r="E18" s="742"/>
      <c r="F18" s="742"/>
      <c r="G18" s="742"/>
      <c r="H18" s="742"/>
      <c r="I18" s="743"/>
      <c r="J18" s="697"/>
      <c r="K18" s="698"/>
      <c r="L18" s="698"/>
      <c r="M18" s="698"/>
      <c r="N18" s="698"/>
      <c r="O18" s="698"/>
      <c r="P18" s="698"/>
      <c r="Q18" s="352" t="s">
        <v>301</v>
      </c>
      <c r="R18" s="699"/>
      <c r="S18" s="700"/>
      <c r="T18" s="700"/>
      <c r="U18" s="700"/>
      <c r="V18" s="700"/>
      <c r="W18" s="700"/>
      <c r="X18" s="700"/>
      <c r="Y18" s="701"/>
      <c r="Z18" s="702"/>
      <c r="AA18" s="703"/>
      <c r="AB18" s="703"/>
      <c r="AC18" s="703"/>
      <c r="AD18" s="703"/>
      <c r="AE18" s="703"/>
      <c r="AF18" s="703"/>
      <c r="AG18" s="704"/>
      <c r="AH18" s="332"/>
    </row>
    <row r="19" spans="1:46" ht="27" customHeight="1" thickBot="1">
      <c r="A19" s="734" t="s">
        <v>368</v>
      </c>
      <c r="B19" s="735"/>
      <c r="C19" s="736"/>
      <c r="D19" s="165" t="s">
        <v>369</v>
      </c>
      <c r="E19" s="737"/>
      <c r="F19" s="737"/>
      <c r="G19" s="737"/>
      <c r="H19" s="737"/>
      <c r="I19" s="166" t="s">
        <v>370</v>
      </c>
      <c r="J19" s="738"/>
      <c r="K19" s="739"/>
      <c r="L19" s="739"/>
      <c r="M19" s="739"/>
      <c r="N19" s="739"/>
      <c r="O19" s="739"/>
      <c r="P19" s="739"/>
      <c r="Q19" s="353" t="s">
        <v>301</v>
      </c>
      <c r="R19" s="702"/>
      <c r="S19" s="703"/>
      <c r="T19" s="703"/>
      <c r="U19" s="703"/>
      <c r="V19" s="703"/>
      <c r="W19" s="703"/>
      <c r="X19" s="703"/>
      <c r="Y19" s="740"/>
      <c r="Z19" s="702"/>
      <c r="AA19" s="703"/>
      <c r="AB19" s="703"/>
      <c r="AC19" s="703"/>
      <c r="AD19" s="703"/>
      <c r="AE19" s="703"/>
      <c r="AF19" s="703"/>
      <c r="AG19" s="704"/>
      <c r="AH19" s="142"/>
      <c r="AI19" s="723"/>
      <c r="AJ19" s="723"/>
      <c r="AK19" s="723"/>
      <c r="AL19" s="723"/>
      <c r="AM19" s="723"/>
      <c r="AN19" s="723"/>
      <c r="AO19" s="723"/>
      <c r="AP19" s="723"/>
      <c r="AQ19" s="723"/>
      <c r="AR19" s="723"/>
      <c r="AS19" s="723"/>
      <c r="AT19" s="723"/>
    </row>
    <row r="20" spans="1:46" ht="27" customHeight="1" thickBot="1">
      <c r="A20" s="724" t="s">
        <v>9</v>
      </c>
      <c r="B20" s="725"/>
      <c r="C20" s="725"/>
      <c r="D20" s="725"/>
      <c r="E20" s="725"/>
      <c r="F20" s="725"/>
      <c r="G20" s="725"/>
      <c r="H20" s="725"/>
      <c r="I20" s="725"/>
      <c r="J20" s="726">
        <f>SUM(J16:P19)</f>
        <v>0</v>
      </c>
      <c r="K20" s="727"/>
      <c r="L20" s="727"/>
      <c r="M20" s="727"/>
      <c r="N20" s="727"/>
      <c r="O20" s="727"/>
      <c r="P20" s="727"/>
      <c r="Q20" s="354" t="s">
        <v>301</v>
      </c>
      <c r="R20" s="728" t="s">
        <v>406</v>
      </c>
      <c r="S20" s="729"/>
      <c r="T20" s="729"/>
      <c r="U20" s="729"/>
      <c r="V20" s="729"/>
      <c r="W20" s="729"/>
      <c r="X20" s="729"/>
      <c r="Y20" s="730"/>
      <c r="Z20" s="731"/>
      <c r="AA20" s="732"/>
      <c r="AB20" s="732"/>
      <c r="AC20" s="732"/>
      <c r="AD20" s="732"/>
      <c r="AE20" s="732"/>
      <c r="AF20" s="732"/>
      <c r="AG20" s="733"/>
      <c r="AH20" s="142"/>
      <c r="AI20" s="723" t="s">
        <v>371</v>
      </c>
      <c r="AJ20" s="723"/>
      <c r="AK20" s="723"/>
      <c r="AL20" s="723"/>
      <c r="AM20" s="723"/>
      <c r="AN20" s="723"/>
      <c r="AO20" s="723"/>
      <c r="AP20" s="723"/>
      <c r="AQ20" s="723"/>
      <c r="AR20" s="723"/>
      <c r="AS20" s="723"/>
      <c r="AT20" s="723"/>
    </row>
    <row r="21" spans="1:46" ht="19.5" customHeight="1">
      <c r="A21" s="355"/>
      <c r="B21" s="355"/>
      <c r="C21" s="355"/>
      <c r="D21" s="355"/>
      <c r="E21" s="355"/>
      <c r="F21" s="355"/>
      <c r="G21" s="355"/>
      <c r="H21" s="355"/>
      <c r="I21" s="355"/>
      <c r="J21" s="355"/>
      <c r="K21" s="355"/>
      <c r="L21" s="355"/>
      <c r="M21" s="355"/>
      <c r="N21" s="355"/>
      <c r="O21" s="355"/>
      <c r="P21" s="355"/>
      <c r="Q21" s="355"/>
      <c r="R21" s="355"/>
      <c r="S21" s="355"/>
      <c r="T21" s="355"/>
      <c r="U21" s="355"/>
      <c r="V21" s="355"/>
      <c r="W21" s="355"/>
      <c r="X21" s="355"/>
      <c r="Y21" s="355"/>
      <c r="Z21" s="355"/>
      <c r="AA21" s="355"/>
      <c r="AB21" s="355"/>
      <c r="AC21" s="355"/>
      <c r="AD21" s="355"/>
      <c r="AE21" s="355"/>
      <c r="AF21" s="355"/>
      <c r="AG21" s="355"/>
      <c r="AH21" s="142"/>
    </row>
    <row r="22" spans="1:46" ht="13" customHeight="1">
      <c r="A22" s="720" t="s">
        <v>372</v>
      </c>
      <c r="B22" s="721"/>
      <c r="C22" s="356"/>
      <c r="D22" s="722" t="s">
        <v>373</v>
      </c>
      <c r="E22" s="722"/>
      <c r="F22" s="722"/>
      <c r="G22" s="722"/>
      <c r="H22" s="722"/>
      <c r="I22" s="722"/>
      <c r="J22" s="722"/>
      <c r="K22" s="722"/>
      <c r="L22" s="722"/>
      <c r="M22" s="722"/>
      <c r="N22" s="722"/>
      <c r="O22" s="722"/>
      <c r="P22" s="722"/>
      <c r="Q22" s="722"/>
      <c r="R22" s="722"/>
      <c r="S22" s="722"/>
      <c r="T22" s="722"/>
      <c r="U22" s="722"/>
      <c r="V22" s="722"/>
      <c r="W22" s="722"/>
      <c r="X22" s="722"/>
      <c r="Y22" s="722"/>
      <c r="Z22" s="722"/>
      <c r="AA22" s="722"/>
      <c r="AB22" s="722"/>
      <c r="AC22" s="722"/>
      <c r="AD22" s="722"/>
      <c r="AE22" s="722"/>
      <c r="AF22" s="722"/>
      <c r="AG22" s="722"/>
      <c r="AH22" s="722"/>
    </row>
    <row r="23" spans="1:46" ht="13" customHeight="1">
      <c r="A23" s="357"/>
      <c r="B23" s="357"/>
      <c r="C23" s="357"/>
      <c r="D23" s="722"/>
      <c r="E23" s="722"/>
      <c r="F23" s="722"/>
      <c r="G23" s="722"/>
      <c r="H23" s="722"/>
      <c r="I23" s="722"/>
      <c r="J23" s="722"/>
      <c r="K23" s="722"/>
      <c r="L23" s="722"/>
      <c r="M23" s="722"/>
      <c r="N23" s="722"/>
      <c r="O23" s="722"/>
      <c r="P23" s="722"/>
      <c r="Q23" s="722"/>
      <c r="R23" s="722"/>
      <c r="S23" s="722"/>
      <c r="T23" s="722"/>
      <c r="U23" s="722"/>
      <c r="V23" s="722"/>
      <c r="W23" s="722"/>
      <c r="X23" s="722"/>
      <c r="Y23" s="722"/>
      <c r="Z23" s="722"/>
      <c r="AA23" s="722"/>
      <c r="AB23" s="722"/>
      <c r="AC23" s="722"/>
      <c r="AD23" s="722"/>
      <c r="AE23" s="722"/>
      <c r="AF23" s="722"/>
      <c r="AG23" s="722"/>
      <c r="AH23" s="722"/>
    </row>
    <row r="24" spans="1:46" ht="13" customHeight="1">
      <c r="A24" s="357"/>
      <c r="B24" s="357"/>
      <c r="C24" s="357"/>
      <c r="D24" s="357"/>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c r="AH24" s="142"/>
    </row>
    <row r="25" spans="1:46" ht="13" customHeight="1">
      <c r="A25" s="720" t="s">
        <v>374</v>
      </c>
      <c r="B25" s="721"/>
      <c r="C25" s="357"/>
      <c r="D25" s="722" t="s">
        <v>375</v>
      </c>
      <c r="E25" s="722"/>
      <c r="F25" s="722"/>
      <c r="G25" s="722"/>
      <c r="H25" s="722"/>
      <c r="I25" s="722"/>
      <c r="J25" s="722"/>
      <c r="K25" s="722"/>
      <c r="L25" s="722"/>
      <c r="M25" s="722"/>
      <c r="N25" s="722"/>
      <c r="O25" s="722"/>
      <c r="P25" s="722"/>
      <c r="Q25" s="722"/>
      <c r="R25" s="722"/>
      <c r="S25" s="722"/>
      <c r="T25" s="722"/>
      <c r="U25" s="722"/>
      <c r="V25" s="722"/>
      <c r="W25" s="722"/>
      <c r="X25" s="722"/>
      <c r="Y25" s="722"/>
      <c r="Z25" s="722"/>
      <c r="AA25" s="722"/>
      <c r="AB25" s="722"/>
      <c r="AC25" s="722"/>
      <c r="AD25" s="722"/>
      <c r="AE25" s="722"/>
      <c r="AF25" s="722"/>
      <c r="AG25" s="722"/>
      <c r="AH25" s="722"/>
    </row>
    <row r="26" spans="1:46" ht="13" customHeight="1">
      <c r="A26" s="357"/>
      <c r="B26" s="357"/>
      <c r="C26" s="357"/>
      <c r="D26" s="722"/>
      <c r="E26" s="722"/>
      <c r="F26" s="722"/>
      <c r="G26" s="722"/>
      <c r="H26" s="722"/>
      <c r="I26" s="722"/>
      <c r="J26" s="722"/>
      <c r="K26" s="722"/>
      <c r="L26" s="722"/>
      <c r="M26" s="722"/>
      <c r="N26" s="722"/>
      <c r="O26" s="722"/>
      <c r="P26" s="722"/>
      <c r="Q26" s="722"/>
      <c r="R26" s="722"/>
      <c r="S26" s="722"/>
      <c r="T26" s="722"/>
      <c r="U26" s="722"/>
      <c r="V26" s="722"/>
      <c r="W26" s="722"/>
      <c r="X26" s="722"/>
      <c r="Y26" s="722"/>
      <c r="Z26" s="722"/>
      <c r="AA26" s="722"/>
      <c r="AB26" s="722"/>
      <c r="AC26" s="722"/>
      <c r="AD26" s="722"/>
      <c r="AE26" s="722"/>
      <c r="AF26" s="722"/>
      <c r="AG26" s="722"/>
      <c r="AH26" s="722"/>
    </row>
    <row r="27" spans="1:46" ht="13" customHeight="1">
      <c r="A27" s="357"/>
      <c r="B27" s="357"/>
      <c r="C27" s="357"/>
      <c r="D27" s="356"/>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7"/>
      <c r="AC27" s="357"/>
      <c r="AD27" s="357"/>
      <c r="AE27" s="357"/>
      <c r="AF27" s="357"/>
      <c r="AG27" s="357"/>
      <c r="AH27" s="142"/>
    </row>
    <row r="28" spans="1:46" ht="13" customHeight="1">
      <c r="A28" s="720" t="s">
        <v>376</v>
      </c>
      <c r="B28" s="721"/>
      <c r="C28" s="357"/>
      <c r="D28" s="722" t="s">
        <v>377</v>
      </c>
      <c r="E28" s="722"/>
      <c r="F28" s="722"/>
      <c r="G28" s="722"/>
      <c r="H28" s="722"/>
      <c r="I28" s="722"/>
      <c r="J28" s="722"/>
      <c r="K28" s="722"/>
      <c r="L28" s="722"/>
      <c r="M28" s="722"/>
      <c r="N28" s="722"/>
      <c r="O28" s="722"/>
      <c r="P28" s="722"/>
      <c r="Q28" s="722"/>
      <c r="R28" s="722"/>
      <c r="S28" s="722"/>
      <c r="T28" s="722"/>
      <c r="U28" s="722"/>
      <c r="V28" s="722"/>
      <c r="W28" s="722"/>
      <c r="X28" s="722"/>
      <c r="Y28" s="722"/>
      <c r="Z28" s="722"/>
      <c r="AA28" s="722"/>
      <c r="AB28" s="722"/>
      <c r="AC28" s="722"/>
      <c r="AD28" s="722"/>
      <c r="AE28" s="722"/>
      <c r="AF28" s="722"/>
      <c r="AG28" s="722"/>
      <c r="AH28" s="722"/>
    </row>
    <row r="29" spans="1:46" ht="13" customHeight="1">
      <c r="A29" s="357"/>
      <c r="B29" s="357"/>
      <c r="C29" s="357"/>
      <c r="D29" s="722"/>
      <c r="E29" s="722"/>
      <c r="F29" s="722"/>
      <c r="G29" s="722"/>
      <c r="H29" s="722"/>
      <c r="I29" s="722"/>
      <c r="J29" s="722"/>
      <c r="K29" s="722"/>
      <c r="L29" s="722"/>
      <c r="M29" s="722"/>
      <c r="N29" s="722"/>
      <c r="O29" s="722"/>
      <c r="P29" s="722"/>
      <c r="Q29" s="722"/>
      <c r="R29" s="722"/>
      <c r="S29" s="722"/>
      <c r="T29" s="722"/>
      <c r="U29" s="722"/>
      <c r="V29" s="722"/>
      <c r="W29" s="722"/>
      <c r="X29" s="722"/>
      <c r="Y29" s="722"/>
      <c r="Z29" s="722"/>
      <c r="AA29" s="722"/>
      <c r="AB29" s="722"/>
      <c r="AC29" s="722"/>
      <c r="AD29" s="722"/>
      <c r="AE29" s="722"/>
      <c r="AF29" s="722"/>
      <c r="AG29" s="722"/>
      <c r="AH29" s="722"/>
    </row>
    <row r="30" spans="1:46" ht="13" customHeight="1">
      <c r="A30" s="142"/>
      <c r="B30" s="142"/>
      <c r="C30" s="142"/>
      <c r="D30" s="358" t="s">
        <v>378</v>
      </c>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row>
    <row r="31" spans="1:46" ht="13" customHeight="1">
      <c r="AH31" s="120"/>
    </row>
  </sheetData>
  <sheetProtection algorithmName="SHA-512" hashValue="Ncm2JsXwTPANRBElgAgYFaWwLWoELQ1KwoiSx1jFh69jGTxhdm18lcSR32sY4y2CGi6uJ1PXOzJYLb9oOnZuVQ==" saltValue="VlF9Ap8Nt2xLtL8xNEuK0w==" spinCount="100000" sheet="1" formatCells="0" formatColumns="0" formatRows="0" insertColumns="0" insertRows="0" deleteColumns="0" deleteRows="0" selectLockedCells="1"/>
  <mergeCells count="68">
    <mergeCell ref="AI9:AT9"/>
    <mergeCell ref="AI10:AT10"/>
    <mergeCell ref="A22:B22"/>
    <mergeCell ref="D22:AH23"/>
    <mergeCell ref="A25:B25"/>
    <mergeCell ref="D25:AH26"/>
    <mergeCell ref="A18:I18"/>
    <mergeCell ref="J18:P18"/>
    <mergeCell ref="R18:Y18"/>
    <mergeCell ref="Z18:AG18"/>
    <mergeCell ref="A16:I16"/>
    <mergeCell ref="J16:P16"/>
    <mergeCell ref="R16:Y16"/>
    <mergeCell ref="Z16:AG16"/>
    <mergeCell ref="AI16:AT16"/>
    <mergeCell ref="A17:I17"/>
    <mergeCell ref="A28:B28"/>
    <mergeCell ref="D28:AH29"/>
    <mergeCell ref="AI19:AT19"/>
    <mergeCell ref="A20:I20"/>
    <mergeCell ref="J20:P20"/>
    <mergeCell ref="R20:Y20"/>
    <mergeCell ref="Z20:AG20"/>
    <mergeCell ref="AI20:AT20"/>
    <mergeCell ref="A19:C19"/>
    <mergeCell ref="E19:H19"/>
    <mergeCell ref="J19:P19"/>
    <mergeCell ref="R19:Y19"/>
    <mergeCell ref="Z19:AG19"/>
    <mergeCell ref="J17:P17"/>
    <mergeCell ref="R17:Y17"/>
    <mergeCell ref="Z17:AG17"/>
    <mergeCell ref="AI17:AT17"/>
    <mergeCell ref="A10:I10"/>
    <mergeCell ref="J10:P10"/>
    <mergeCell ref="R10:X10"/>
    <mergeCell ref="Z10:AF10"/>
    <mergeCell ref="A15:I15"/>
    <mergeCell ref="J15:Q15"/>
    <mergeCell ref="R15:Y15"/>
    <mergeCell ref="Z15:AG15"/>
    <mergeCell ref="A8:I8"/>
    <mergeCell ref="J8:P8"/>
    <mergeCell ref="R8:X8"/>
    <mergeCell ref="Z8:AF8"/>
    <mergeCell ref="A9:I9"/>
    <mergeCell ref="J9:P9"/>
    <mergeCell ref="R9:X9"/>
    <mergeCell ref="Z9:AF9"/>
    <mergeCell ref="A6:B6"/>
    <mergeCell ref="C6:I6"/>
    <mergeCell ref="J6:P6"/>
    <mergeCell ref="R6:X6"/>
    <mergeCell ref="Z6:AF6"/>
    <mergeCell ref="A7:B7"/>
    <mergeCell ref="C7:I7"/>
    <mergeCell ref="J7:P7"/>
    <mergeCell ref="R7:X7"/>
    <mergeCell ref="Z7:AF7"/>
    <mergeCell ref="A4:I4"/>
    <mergeCell ref="J4:Q4"/>
    <mergeCell ref="R4:Y4"/>
    <mergeCell ref="Z4:AG4"/>
    <mergeCell ref="A5:B5"/>
    <mergeCell ref="C5:I5"/>
    <mergeCell ref="J5:P5"/>
    <mergeCell ref="R5:X5"/>
    <mergeCell ref="Z5:AF5"/>
  </mergeCells>
  <phoneticPr fontId="2"/>
  <pageMargins left="0.70866141732283472" right="0.70866141732283472" top="0.74803149606299213" bottom="0.74803149606299213" header="0.31496062992125984" footer="0.31496062992125984"/>
  <pageSetup paperSize="9" scale="92" orientation="portrait" cellComments="asDisplayed"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I13"/>
  <sheetViews>
    <sheetView showGridLines="0" view="pageBreakPreview" zoomScaleNormal="100" zoomScaleSheetLayoutView="100" workbookViewId="0">
      <selection activeCell="A2" sqref="A2"/>
    </sheetView>
  </sheetViews>
  <sheetFormatPr defaultColWidth="8.81640625" defaultRowHeight="13"/>
  <cols>
    <col min="1" max="35" width="3" style="373" customWidth="1"/>
    <col min="36" max="16384" width="8.81640625" style="373"/>
  </cols>
  <sheetData>
    <row r="1" spans="1:35" ht="14">
      <c r="A1" s="385" t="s">
        <v>421</v>
      </c>
      <c r="B1" s="384"/>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3"/>
    </row>
    <row r="2" spans="1:35">
      <c r="A2" s="382" t="s">
        <v>420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0"/>
    </row>
    <row r="3" spans="1:35">
      <c r="A3" s="382" t="s">
        <v>419</v>
      </c>
      <c r="B3" s="381"/>
      <c r="C3" s="381"/>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0"/>
    </row>
    <row r="4" spans="1:35">
      <c r="A4" s="382" t="s">
        <v>418</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0"/>
    </row>
    <row r="5" spans="1:35" ht="20.399999999999999" customHeight="1">
      <c r="A5" s="379" t="s">
        <v>417</v>
      </c>
      <c r="B5" s="378"/>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7"/>
    </row>
    <row r="6" spans="1:35" ht="54" customHeight="1">
      <c r="A6" s="760" t="s">
        <v>416</v>
      </c>
      <c r="B6" s="464"/>
      <c r="C6" s="464"/>
      <c r="D6" s="464"/>
      <c r="E6" s="464"/>
      <c r="F6" s="464"/>
      <c r="G6" s="464"/>
      <c r="H6" s="761"/>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3"/>
    </row>
    <row r="7" spans="1:35" ht="20" customHeight="1">
      <c r="A7" s="749" t="s">
        <v>415</v>
      </c>
      <c r="B7" s="750"/>
      <c r="C7" s="750"/>
      <c r="D7" s="750"/>
      <c r="E7" s="750"/>
      <c r="F7" s="750"/>
      <c r="G7" s="750"/>
      <c r="H7" s="750"/>
      <c r="I7" s="750"/>
      <c r="J7" s="750"/>
      <c r="K7" s="750"/>
      <c r="L7" s="750"/>
      <c r="M7" s="750"/>
      <c r="N7" s="750"/>
      <c r="O7" s="750"/>
      <c r="P7" s="750"/>
      <c r="Q7" s="750"/>
      <c r="R7" s="750"/>
      <c r="S7" s="750"/>
      <c r="T7" s="750"/>
      <c r="U7" s="750"/>
      <c r="V7" s="750"/>
      <c r="W7" s="750"/>
      <c r="X7" s="750"/>
      <c r="Y7" s="750"/>
      <c r="Z7" s="750"/>
      <c r="AA7" s="750"/>
      <c r="AB7" s="750"/>
      <c r="AC7" s="750"/>
      <c r="AD7" s="750"/>
      <c r="AE7" s="750"/>
      <c r="AF7" s="750"/>
      <c r="AG7" s="750"/>
      <c r="AH7" s="750"/>
      <c r="AI7" s="751"/>
    </row>
    <row r="8" spans="1:35" ht="409.5" customHeight="1">
      <c r="A8" s="764"/>
      <c r="B8" s="765"/>
      <c r="C8" s="765"/>
      <c r="D8" s="765"/>
      <c r="E8" s="765"/>
      <c r="F8" s="765"/>
      <c r="G8" s="765"/>
      <c r="H8" s="765"/>
      <c r="I8" s="765"/>
      <c r="J8" s="765"/>
      <c r="K8" s="765"/>
      <c r="L8" s="765"/>
      <c r="M8" s="765"/>
      <c r="N8" s="765"/>
      <c r="O8" s="765"/>
      <c r="P8" s="765"/>
      <c r="Q8" s="765"/>
      <c r="R8" s="765"/>
      <c r="S8" s="765"/>
      <c r="T8" s="765"/>
      <c r="U8" s="765"/>
      <c r="V8" s="765"/>
      <c r="W8" s="765"/>
      <c r="X8" s="765"/>
      <c r="Y8" s="765"/>
      <c r="Z8" s="765"/>
      <c r="AA8" s="765"/>
      <c r="AB8" s="765"/>
      <c r="AC8" s="765"/>
      <c r="AD8" s="765"/>
      <c r="AE8" s="765"/>
      <c r="AF8" s="765"/>
      <c r="AG8" s="765"/>
      <c r="AH8" s="765"/>
      <c r="AI8" s="766"/>
    </row>
    <row r="9" spans="1:35" ht="20" customHeight="1">
      <c r="A9" s="376" t="s">
        <v>414</v>
      </c>
      <c r="B9" s="375"/>
      <c r="C9" s="375"/>
      <c r="D9" s="375"/>
      <c r="E9" s="375"/>
      <c r="F9" s="375"/>
      <c r="G9" s="375"/>
      <c r="H9" s="375"/>
      <c r="I9" s="375"/>
      <c r="J9" s="375"/>
      <c r="K9" s="375"/>
      <c r="L9" s="375"/>
      <c r="M9" s="375"/>
      <c r="N9" s="375"/>
      <c r="O9" s="375"/>
      <c r="P9" s="375"/>
      <c r="Q9" s="375"/>
      <c r="R9" s="375"/>
      <c r="S9" s="375"/>
      <c r="T9" s="375"/>
      <c r="U9" s="375"/>
      <c r="V9" s="375"/>
      <c r="W9" s="375"/>
      <c r="X9" s="375"/>
      <c r="Y9" s="375"/>
      <c r="Z9" s="375"/>
      <c r="AA9" s="375"/>
      <c r="AB9" s="375"/>
      <c r="AC9" s="375"/>
      <c r="AD9" s="375"/>
      <c r="AE9" s="375"/>
      <c r="AF9" s="375"/>
      <c r="AG9" s="375"/>
      <c r="AH9" s="375"/>
      <c r="AI9" s="374"/>
    </row>
    <row r="10" spans="1:35" ht="54" customHeight="1">
      <c r="A10" s="760" t="s">
        <v>413</v>
      </c>
      <c r="B10" s="464"/>
      <c r="C10" s="464"/>
      <c r="D10" s="464"/>
      <c r="E10" s="464"/>
      <c r="F10" s="464"/>
      <c r="G10" s="464"/>
      <c r="H10" s="761"/>
      <c r="I10" s="762"/>
      <c r="J10" s="762"/>
      <c r="K10" s="762"/>
      <c r="L10" s="762"/>
      <c r="M10" s="762"/>
      <c r="N10" s="762"/>
      <c r="O10" s="762"/>
      <c r="P10" s="762"/>
      <c r="Q10" s="762"/>
      <c r="R10" s="762"/>
      <c r="S10" s="762"/>
      <c r="T10" s="762"/>
      <c r="U10" s="762"/>
      <c r="V10" s="762"/>
      <c r="W10" s="762"/>
      <c r="X10" s="762"/>
      <c r="Y10" s="762"/>
      <c r="Z10" s="762"/>
      <c r="AA10" s="762"/>
      <c r="AB10" s="762"/>
      <c r="AC10" s="762"/>
      <c r="AD10" s="762"/>
      <c r="AE10" s="762"/>
      <c r="AF10" s="762"/>
      <c r="AG10" s="762"/>
      <c r="AH10" s="762"/>
      <c r="AI10" s="763"/>
    </row>
    <row r="11" spans="1:35" ht="20" customHeight="1">
      <c r="A11" s="749" t="s">
        <v>412</v>
      </c>
      <c r="B11" s="750"/>
      <c r="C11" s="750"/>
      <c r="D11" s="750"/>
      <c r="E11" s="750"/>
      <c r="F11" s="750"/>
      <c r="G11" s="750"/>
      <c r="H11" s="750"/>
      <c r="I11" s="750"/>
      <c r="J11" s="750"/>
      <c r="K11" s="750"/>
      <c r="L11" s="750"/>
      <c r="M11" s="750"/>
      <c r="N11" s="750"/>
      <c r="O11" s="750"/>
      <c r="P11" s="750"/>
      <c r="Q11" s="750"/>
      <c r="R11" s="750"/>
      <c r="S11" s="750"/>
      <c r="T11" s="750"/>
      <c r="U11" s="750"/>
      <c r="V11" s="750"/>
      <c r="W11" s="750"/>
      <c r="X11" s="750"/>
      <c r="Y11" s="750"/>
      <c r="Z11" s="750"/>
      <c r="AA11" s="750"/>
      <c r="AB11" s="750"/>
      <c r="AC11" s="750"/>
      <c r="AD11" s="750"/>
      <c r="AE11" s="750"/>
      <c r="AF11" s="750"/>
      <c r="AG11" s="750"/>
      <c r="AH11" s="750"/>
      <c r="AI11" s="751"/>
    </row>
    <row r="12" spans="1:35" ht="409.5" customHeight="1" thickBot="1">
      <c r="A12" s="752"/>
      <c r="B12" s="753"/>
      <c r="C12" s="753"/>
      <c r="D12" s="753"/>
      <c r="E12" s="753"/>
      <c r="F12" s="753"/>
      <c r="G12" s="753"/>
      <c r="H12" s="753"/>
      <c r="I12" s="753"/>
      <c r="J12" s="753"/>
      <c r="K12" s="753"/>
      <c r="L12" s="753"/>
      <c r="M12" s="753"/>
      <c r="N12" s="753"/>
      <c r="O12" s="753"/>
      <c r="P12" s="753"/>
      <c r="Q12" s="753"/>
      <c r="R12" s="753"/>
      <c r="S12" s="753"/>
      <c r="T12" s="753"/>
      <c r="U12" s="753"/>
      <c r="V12" s="753"/>
      <c r="W12" s="753"/>
      <c r="X12" s="753"/>
      <c r="Y12" s="753"/>
      <c r="Z12" s="753"/>
      <c r="AA12" s="753"/>
      <c r="AB12" s="753"/>
      <c r="AC12" s="753"/>
      <c r="AD12" s="753"/>
      <c r="AE12" s="753"/>
      <c r="AF12" s="753"/>
      <c r="AG12" s="753"/>
      <c r="AH12" s="753"/>
      <c r="AI12" s="754"/>
    </row>
    <row r="13" spans="1:35" ht="92" customHeight="1" thickBot="1">
      <c r="A13" s="755" t="s">
        <v>411</v>
      </c>
      <c r="B13" s="756"/>
      <c r="C13" s="756"/>
      <c r="D13" s="756"/>
      <c r="E13" s="756"/>
      <c r="F13" s="756"/>
      <c r="G13" s="756"/>
      <c r="H13" s="757"/>
      <c r="I13" s="758"/>
      <c r="J13" s="758"/>
      <c r="K13" s="758"/>
      <c r="L13" s="758"/>
      <c r="M13" s="758"/>
      <c r="N13" s="758"/>
      <c r="O13" s="758"/>
      <c r="P13" s="758"/>
      <c r="Q13" s="758"/>
      <c r="R13" s="758"/>
      <c r="S13" s="758"/>
      <c r="T13" s="758"/>
      <c r="U13" s="758"/>
      <c r="V13" s="758"/>
      <c r="W13" s="758"/>
      <c r="X13" s="758"/>
      <c r="Y13" s="758"/>
      <c r="Z13" s="758"/>
      <c r="AA13" s="758"/>
      <c r="AB13" s="758"/>
      <c r="AC13" s="758"/>
      <c r="AD13" s="758"/>
      <c r="AE13" s="758"/>
      <c r="AF13" s="758"/>
      <c r="AG13" s="758"/>
      <c r="AH13" s="758"/>
      <c r="AI13" s="759"/>
    </row>
  </sheetData>
  <sheetProtection formatCells="0" formatColumns="0" formatRows="0" insertColumns="0" insertRows="0" deleteColumns="0" deleteRows="0" selectLockedCells="1"/>
  <mergeCells count="10">
    <mergeCell ref="A11:AI11"/>
    <mergeCell ref="A12:AI12"/>
    <mergeCell ref="A13:G13"/>
    <mergeCell ref="H13:AI13"/>
    <mergeCell ref="A6:G6"/>
    <mergeCell ref="H6:AI6"/>
    <mergeCell ref="A7:AI7"/>
    <mergeCell ref="A8:AI8"/>
    <mergeCell ref="A10:G10"/>
    <mergeCell ref="H10:AI10"/>
  </mergeCells>
  <phoneticPr fontId="2"/>
  <pageMargins left="0.7" right="0.7" top="0.75" bottom="0.75" header="0.3" footer="0.3"/>
  <pageSetup paperSize="9" scale="6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S27"/>
  <sheetViews>
    <sheetView showGridLines="0" view="pageBreakPreview" topLeftCell="A27" zoomScaleNormal="100" zoomScaleSheetLayoutView="100" workbookViewId="0">
      <selection activeCell="H49" sqref="H49"/>
    </sheetView>
  </sheetViews>
  <sheetFormatPr defaultRowHeight="13"/>
  <cols>
    <col min="1" max="1" width="3" customWidth="1"/>
    <col min="2" max="2" width="5.36328125" customWidth="1"/>
    <col min="3" max="3" width="25.6328125" customWidth="1"/>
    <col min="4" max="4" width="11.1796875" customWidth="1"/>
    <col min="5" max="5" width="10.453125" customWidth="1"/>
    <col min="6" max="6" width="10.36328125" customWidth="1"/>
    <col min="7" max="7" width="10.81640625" customWidth="1"/>
    <col min="8" max="8" width="16.54296875" customWidth="1"/>
    <col min="9" max="9" width="58.54296875" customWidth="1"/>
    <col min="10" max="10" width="2.1796875" customWidth="1"/>
    <col min="11" max="11" width="37" customWidth="1"/>
    <col min="19" max="19" width="8.81640625" hidden="1" customWidth="1"/>
  </cols>
  <sheetData>
    <row r="1" spans="2:19" ht="13.5" thickBot="1">
      <c r="S1" s="373" t="s">
        <v>461</v>
      </c>
    </row>
    <row r="2" spans="2:19" ht="25.5" customHeight="1" thickBot="1">
      <c r="B2" s="770" t="s">
        <v>461</v>
      </c>
      <c r="C2" s="771"/>
      <c r="D2" s="771"/>
      <c r="E2" s="771"/>
      <c r="F2" s="772"/>
      <c r="H2" s="415"/>
      <c r="I2" s="773" t="str">
        <f>IF(B2=S2,"（注意）ポータブル電源、発電機等は、被災下において「平時の営業」を行うことを想定したものではありません。
事業継続を目的として稼働させる必要のない分の消費電力、緊急事態での最低限必要な消費電力では無く、日常での業務と同程度を消費電力と考えている場合は対象外となります。
","（注意）最低限必要な保管データ量のNAS等を選択してください。予備機等は対象外となります。")</f>
        <v>（注意）最低限必要な保管データ量のNAS等を選択してください。予備機等は対象外となります。</v>
      </c>
      <c r="S2" t="s">
        <v>427</v>
      </c>
    </row>
    <row r="3" spans="2:19" ht="12.5" customHeight="1">
      <c r="B3" s="416"/>
      <c r="C3" s="416"/>
      <c r="D3" s="416"/>
      <c r="E3" s="416"/>
      <c r="F3" s="416"/>
      <c r="H3" s="415"/>
      <c r="I3" s="773"/>
      <c r="S3" t="s">
        <v>426</v>
      </c>
    </row>
    <row r="4" spans="2:19" ht="25.5" customHeight="1">
      <c r="B4" s="416"/>
      <c r="C4" s="416"/>
      <c r="D4" s="416"/>
      <c r="E4" s="416"/>
      <c r="F4" s="416"/>
      <c r="G4" s="415"/>
      <c r="H4" s="415"/>
      <c r="I4" s="773"/>
    </row>
    <row r="5" spans="2:19" ht="20" customHeight="1">
      <c r="B5" t="str">
        <f>IF(B2=S2,"１）必要電力量","１）保管データ量")</f>
        <v>１）保管データ量</v>
      </c>
      <c r="I5" s="774"/>
    </row>
    <row r="6" spans="2:19" ht="31" customHeight="1">
      <c r="B6" s="397"/>
      <c r="C6" s="399" t="str">
        <f>IF(B2=S2,"(想定使用)物品","(想定使用)データ内容")</f>
        <v>(想定使用)データ内容</v>
      </c>
      <c r="D6" s="414" t="str">
        <f>IF(B2=S2,"消費電力（W）","データ量（GB)")</f>
        <v>データ量（GB)</v>
      </c>
      <c r="E6" s="414" t="str">
        <f>IF(B2=S2,"１日の稼働時間","　")</f>
        <v>　</v>
      </c>
      <c r="F6" s="414" t="str">
        <f>IF(B2=S2,"(想定使用)日数","　")</f>
        <v>　</v>
      </c>
      <c r="G6" s="414" t="str">
        <f>IF(B2=S2,"(想定使用)数量","　")</f>
        <v>　</v>
      </c>
      <c r="H6" s="414" t="str">
        <f>IF(B2=S2,"必要電力（合計）","必要GB（合計）")</f>
        <v>必要GB（合計）</v>
      </c>
      <c r="I6" s="397" t="s">
        <v>391</v>
      </c>
    </row>
    <row r="7" spans="2:19" ht="20" customHeight="1">
      <c r="B7" s="391">
        <v>1</v>
      </c>
      <c r="C7" s="395"/>
      <c r="D7" s="412"/>
      <c r="E7" s="411"/>
      <c r="F7" s="413"/>
      <c r="G7" s="409"/>
      <c r="H7" s="407">
        <f t="shared" ref="H7:H14" si="0">IF($B$2=$S$2,D7*E7*F7*G7,D7)</f>
        <v>0</v>
      </c>
      <c r="I7" s="388"/>
    </row>
    <row r="8" spans="2:19" ht="20" customHeight="1">
      <c r="B8" s="391">
        <v>2</v>
      </c>
      <c r="C8" s="395"/>
      <c r="D8" s="412"/>
      <c r="E8" s="411"/>
      <c r="F8" s="410"/>
      <c r="G8" s="409"/>
      <c r="H8" s="407">
        <f t="shared" si="0"/>
        <v>0</v>
      </c>
      <c r="I8" s="388"/>
    </row>
    <row r="9" spans="2:19" ht="20" customHeight="1">
      <c r="B9" s="391">
        <v>3</v>
      </c>
      <c r="C9" s="395"/>
      <c r="D9" s="412"/>
      <c r="E9" s="411"/>
      <c r="F9" s="410"/>
      <c r="G9" s="409"/>
      <c r="H9" s="407">
        <f t="shared" si="0"/>
        <v>0</v>
      </c>
      <c r="I9" s="388"/>
    </row>
    <row r="10" spans="2:19" ht="20" customHeight="1">
      <c r="B10" s="391">
        <v>4</v>
      </c>
      <c r="C10" s="395"/>
      <c r="D10" s="412"/>
      <c r="E10" s="411"/>
      <c r="F10" s="410"/>
      <c r="G10" s="409"/>
      <c r="H10" s="407">
        <f t="shared" si="0"/>
        <v>0</v>
      </c>
      <c r="I10" s="388"/>
    </row>
    <row r="11" spans="2:19" ht="20" customHeight="1">
      <c r="B11" s="391">
        <v>5</v>
      </c>
      <c r="C11" s="395"/>
      <c r="D11" s="412"/>
      <c r="E11" s="411"/>
      <c r="F11" s="410"/>
      <c r="G11" s="409"/>
      <c r="H11" s="407">
        <f t="shared" si="0"/>
        <v>0</v>
      </c>
      <c r="I11" s="388"/>
    </row>
    <row r="12" spans="2:19" ht="20" customHeight="1">
      <c r="B12" s="391">
        <v>6</v>
      </c>
      <c r="C12" s="395"/>
      <c r="D12" s="412"/>
      <c r="E12" s="411"/>
      <c r="F12" s="410"/>
      <c r="G12" s="409"/>
      <c r="H12" s="407">
        <f t="shared" si="0"/>
        <v>0</v>
      </c>
      <c r="I12" s="388"/>
    </row>
    <row r="13" spans="2:19" ht="20" customHeight="1">
      <c r="B13" s="391">
        <v>7</v>
      </c>
      <c r="C13" s="395"/>
      <c r="D13" s="412"/>
      <c r="E13" s="411"/>
      <c r="F13" s="410"/>
      <c r="G13" s="409"/>
      <c r="H13" s="407">
        <f t="shared" si="0"/>
        <v>0</v>
      </c>
      <c r="I13" s="388"/>
    </row>
    <row r="14" spans="2:19" ht="20" customHeight="1">
      <c r="B14" s="391">
        <v>8</v>
      </c>
      <c r="C14" s="395"/>
      <c r="D14" s="412"/>
      <c r="E14" s="411"/>
      <c r="F14" s="410"/>
      <c r="G14" s="409"/>
      <c r="H14" s="407">
        <f t="shared" si="0"/>
        <v>0</v>
      </c>
      <c r="I14" s="388"/>
    </row>
    <row r="15" spans="2:19" ht="20" customHeight="1">
      <c r="B15" s="392" t="s">
        <v>9</v>
      </c>
      <c r="C15" s="391"/>
      <c r="D15" s="408"/>
      <c r="E15" s="397"/>
      <c r="F15" s="397"/>
      <c r="G15" s="397"/>
      <c r="H15" s="407">
        <f>SUM(H7:H14)</f>
        <v>0</v>
      </c>
      <c r="I15" s="388"/>
    </row>
    <row r="16" spans="2:19" ht="20" customHeight="1"/>
    <row r="17" spans="2:9" ht="20" customHeight="1">
      <c r="B17" t="str">
        <f>IF(B2=S2,"２）ポータブル電源容量","２）NAS・クラウドサービス保管データ量")</f>
        <v>２）NAS・クラウドサービス保管データ量</v>
      </c>
    </row>
    <row r="18" spans="2:9" ht="20" customHeight="1">
      <c r="B18" s="391"/>
      <c r="C18" s="399" t="str">
        <f>IF(B2=S2,"機種名","機種名（クラウド名）")</f>
        <v>機種名（クラウド名）</v>
      </c>
      <c r="D18" s="399" t="str">
        <f>IF(B2=S2,"定格出力","　")</f>
        <v>　</v>
      </c>
      <c r="E18" s="399" t="str">
        <f>IF(B2=S2,"容量（Wh）","容量（GB)")</f>
        <v>容量（GB)</v>
      </c>
      <c r="F18" s="399" t="s">
        <v>425</v>
      </c>
      <c r="G18" s="775" t="str">
        <f>IF(B2=S2,"合計容量（Wh）","合計容量（GB)")</f>
        <v>合計容量（GB)</v>
      </c>
      <c r="H18" s="776"/>
      <c r="I18" s="397" t="s">
        <v>391</v>
      </c>
    </row>
    <row r="19" spans="2:9" ht="20" customHeight="1">
      <c r="B19" s="391">
        <v>1</v>
      </c>
      <c r="C19" s="395"/>
      <c r="D19" s="406"/>
      <c r="E19" s="404"/>
      <c r="F19" s="393"/>
      <c r="G19" s="768">
        <f>E19*F19</f>
        <v>0</v>
      </c>
      <c r="H19" s="769"/>
      <c r="I19" s="388"/>
    </row>
    <row r="20" spans="2:9" ht="20" customHeight="1">
      <c r="B20" s="391">
        <v>2</v>
      </c>
      <c r="C20" s="395"/>
      <c r="D20" s="405"/>
      <c r="E20" s="404"/>
      <c r="F20" s="393"/>
      <c r="G20" s="768">
        <f>E20*F20</f>
        <v>0</v>
      </c>
      <c r="H20" s="769"/>
      <c r="I20" s="388"/>
    </row>
    <row r="21" spans="2:9" ht="20" customHeight="1">
      <c r="B21" s="392" t="s">
        <v>9</v>
      </c>
      <c r="C21" s="391"/>
      <c r="D21" s="390"/>
      <c r="E21" s="403"/>
      <c r="F21" s="402"/>
      <c r="G21" s="768">
        <f>SUM(G19:H20)</f>
        <v>0</v>
      </c>
      <c r="H21" s="769"/>
      <c r="I21" s="388"/>
    </row>
    <row r="22" spans="2:9" ht="20" customHeight="1"/>
    <row r="23" spans="2:9" ht="20" customHeight="1">
      <c r="B23" t="str">
        <f>IF(B2=S2,"３）ソーラーパネル・発電機出力","　")</f>
        <v>　</v>
      </c>
    </row>
    <row r="24" spans="2:9" ht="20" customHeight="1">
      <c r="B24" s="401"/>
      <c r="C24" s="399" t="str">
        <f>IF(B2=S2,"機種名","　")</f>
        <v>　</v>
      </c>
      <c r="D24" s="400"/>
      <c r="E24" s="399" t="str">
        <f>IF(B2=S2,"出力","　")</f>
        <v>　</v>
      </c>
      <c r="F24" s="398" t="str">
        <f>IF(B2=S2,"数量","　")</f>
        <v>　</v>
      </c>
      <c r="G24" s="767" t="str">
        <f>IF(B2=S2,"合計出力（Wh）","　")</f>
        <v>　</v>
      </c>
      <c r="H24" s="767"/>
      <c r="I24" s="397" t="str">
        <f>IF(B2=S2,"備考","　")</f>
        <v>　</v>
      </c>
    </row>
    <row r="25" spans="2:9" ht="20" customHeight="1">
      <c r="B25" s="391">
        <v>1</v>
      </c>
      <c r="C25" s="395"/>
      <c r="D25" s="390"/>
      <c r="E25" s="396"/>
      <c r="F25" s="393"/>
      <c r="G25" s="768" t="str">
        <f>IF($B$2=$S$2,E25*F25,"　")</f>
        <v>　</v>
      </c>
      <c r="H25" s="769"/>
      <c r="I25" s="388"/>
    </row>
    <row r="26" spans="2:9" ht="20" customHeight="1">
      <c r="B26" s="391">
        <v>2</v>
      </c>
      <c r="C26" s="395"/>
      <c r="D26" s="390"/>
      <c r="E26" s="394"/>
      <c r="F26" s="393"/>
      <c r="G26" s="768" t="str">
        <f>IF($B$2=$S$2,E26*F26,"　")</f>
        <v>　</v>
      </c>
      <c r="H26" s="769"/>
      <c r="I26" s="388"/>
    </row>
    <row r="27" spans="2:9" ht="20" customHeight="1">
      <c r="B27" s="392" t="s">
        <v>9</v>
      </c>
      <c r="C27" s="391"/>
      <c r="D27" s="390"/>
      <c r="E27" s="390"/>
      <c r="F27" s="389"/>
      <c r="G27" s="768">
        <f>SUM(G25:H26)</f>
        <v>0</v>
      </c>
      <c r="H27" s="769"/>
      <c r="I27" s="388"/>
    </row>
  </sheetData>
  <sheetProtection algorithmName="SHA-512" hashValue="u09fV4vqI+eJtnMqE0e3QWt5dq97Z543XpzxbdSBvPUfZOXJ2RliZaqjR0Z+oBHIgrQoUhvpHsI13pmxF4NdCg==" saltValue="N5aiXCEyypQVlzz3HqAvRg==" spinCount="100000" sheet="1" objects="1" scenarios="1"/>
  <protectedRanges>
    <protectedRange sqref="B2:B4" name="範囲8"/>
    <protectedRange sqref="I19:I21" name="範囲4"/>
    <protectedRange sqref="C19:F20" name="範囲3"/>
    <protectedRange sqref="I7:I15" name="範囲2"/>
    <protectedRange sqref="C7:G14" name="範囲1"/>
    <protectedRange sqref="C25:C26" name="範囲5"/>
    <protectedRange sqref="E25:F26" name="範囲6"/>
    <protectedRange sqref="I25:I27" name="範囲7"/>
  </protectedRanges>
  <mergeCells count="10">
    <mergeCell ref="I2:I5"/>
    <mergeCell ref="G18:H18"/>
    <mergeCell ref="G19:H19"/>
    <mergeCell ref="G20:H20"/>
    <mergeCell ref="G21:H21"/>
    <mergeCell ref="G24:H24"/>
    <mergeCell ref="G25:H25"/>
    <mergeCell ref="G26:H26"/>
    <mergeCell ref="G27:H27"/>
    <mergeCell ref="B2:F2"/>
  </mergeCells>
  <phoneticPr fontId="2"/>
  <conditionalFormatting sqref="B24:I27">
    <cfRule type="expression" dxfId="2" priority="1">
      <formula>$B$2=$S$3</formula>
    </cfRule>
  </conditionalFormatting>
  <conditionalFormatting sqref="D18:D21">
    <cfRule type="expression" dxfId="1" priority="4">
      <formula>$S$3=$B$2</formula>
    </cfRule>
  </conditionalFormatting>
  <conditionalFormatting sqref="E6:G15">
    <cfRule type="expression" dxfId="0" priority="2">
      <formula>$S$3=$B$2</formula>
    </cfRule>
    <cfRule type="expression" priority="3">
      <formula>$S$3</formula>
    </cfRule>
  </conditionalFormatting>
  <dataValidations count="1">
    <dataValidation type="list" allowBlank="1" showInputMessage="1" showErrorMessage="1" sqref="B2:F2" xr:uid="{00000000-0002-0000-0B00-000000000000}">
      <formula1>$S$1:$S$3</formula1>
    </dataValidation>
  </dataValidations>
  <pageMargins left="0.7" right="0.7" top="0.75" bottom="0.75" header="0.3" footer="0.3"/>
  <pageSetup paperSize="9" scale="87"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
  <sheetViews>
    <sheetView showGridLines="0" topLeftCell="A48" workbookViewId="0">
      <selection activeCell="K9" sqref="K9"/>
    </sheetView>
  </sheetViews>
  <sheetFormatPr defaultRowHeight="13"/>
  <sheetData>
    <row r="1" spans="1:1" ht="19">
      <c r="A1" s="387" t="s">
        <v>424</v>
      </c>
    </row>
    <row r="2" spans="1:1" ht="19">
      <c r="A2" s="386" t="s">
        <v>423</v>
      </c>
    </row>
  </sheetData>
  <phoneticPr fontId="2"/>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B3"/>
  <sheetViews>
    <sheetView workbookViewId="0">
      <selection activeCell="BY10" sqref="BY10"/>
    </sheetView>
  </sheetViews>
  <sheetFormatPr defaultRowHeight="13"/>
  <cols>
    <col min="35" max="35" width="9.81640625" customWidth="1"/>
  </cols>
  <sheetData>
    <row r="1" spans="1:80" s="265" customFormat="1" ht="61.5" customHeight="1">
      <c r="A1" s="228"/>
      <c r="B1" s="229"/>
      <c r="C1" s="230"/>
      <c r="D1" s="231"/>
      <c r="E1" s="232"/>
      <c r="F1" s="232"/>
      <c r="G1" s="233"/>
      <c r="H1" s="234"/>
      <c r="I1" s="235"/>
      <c r="J1" s="781" t="s">
        <v>396</v>
      </c>
      <c r="K1" s="782"/>
      <c r="L1" s="236"/>
      <c r="M1" s="236"/>
      <c r="N1" s="232"/>
      <c r="O1" s="783" t="s">
        <v>48</v>
      </c>
      <c r="P1" s="784"/>
      <c r="Q1" s="784"/>
      <c r="R1" s="785"/>
      <c r="S1" s="777"/>
      <c r="T1" s="786"/>
      <c r="U1" s="786"/>
      <c r="V1" s="786"/>
      <c r="W1" s="786"/>
      <c r="X1" s="786"/>
      <c r="Y1" s="778"/>
      <c r="Z1" s="237"/>
      <c r="AA1" s="238"/>
      <c r="AB1" s="237"/>
      <c r="AC1" s="239"/>
      <c r="AD1" s="781"/>
      <c r="AE1" s="782"/>
      <c r="AF1" s="240"/>
      <c r="AG1" s="241"/>
      <c r="AH1" s="242"/>
      <c r="AI1" s="238"/>
      <c r="AJ1" s="243" t="s">
        <v>77</v>
      </c>
      <c r="AK1" s="244"/>
      <c r="AL1" s="245"/>
      <c r="AM1" s="245"/>
      <c r="AN1" s="246"/>
      <c r="AO1" s="247"/>
      <c r="AP1" s="248"/>
      <c r="AQ1" s="248"/>
      <c r="AR1" s="248"/>
      <c r="AS1" s="249"/>
      <c r="AT1" s="250"/>
      <c r="AU1" s="251"/>
      <c r="AV1" s="252"/>
      <c r="AW1" s="787"/>
      <c r="AX1" s="788"/>
      <c r="AY1" s="789"/>
      <c r="AZ1" s="790"/>
      <c r="BA1" s="791"/>
      <c r="BB1" s="791"/>
      <c r="BC1" s="792"/>
      <c r="BD1" s="253" t="s">
        <v>49</v>
      </c>
      <c r="BE1" s="254"/>
      <c r="BF1" s="254"/>
      <c r="BG1" s="255"/>
      <c r="BH1" s="777"/>
      <c r="BI1" s="778"/>
      <c r="BJ1" s="779"/>
      <c r="BK1" s="780"/>
      <c r="BL1" s="256" t="s">
        <v>50</v>
      </c>
      <c r="BM1" s="257"/>
      <c r="BN1" s="258"/>
      <c r="BO1" s="256" t="s">
        <v>51</v>
      </c>
      <c r="BP1" s="259"/>
      <c r="BQ1" s="258"/>
      <c r="BR1" s="256" t="s">
        <v>52</v>
      </c>
      <c r="BS1" s="257"/>
      <c r="BT1" s="258"/>
      <c r="BU1" s="260"/>
      <c r="BV1" s="260"/>
      <c r="BW1" s="261"/>
      <c r="BX1" s="260"/>
      <c r="BY1" s="262"/>
      <c r="BZ1" s="262"/>
      <c r="CA1" s="263"/>
      <c r="CB1" s="264"/>
    </row>
    <row r="2" spans="1:80" s="265" customFormat="1" ht="36">
      <c r="A2" s="266" t="s">
        <v>84</v>
      </c>
      <c r="B2" s="267" t="s">
        <v>53</v>
      </c>
      <c r="C2" s="268"/>
      <c r="D2" s="269"/>
      <c r="E2" s="270"/>
      <c r="F2" s="270"/>
      <c r="G2" s="271" t="s">
        <v>106</v>
      </c>
      <c r="H2" s="272"/>
      <c r="I2" s="273" t="s">
        <v>54</v>
      </c>
      <c r="J2" s="270" t="s">
        <v>111</v>
      </c>
      <c r="K2" s="270" t="s">
        <v>110</v>
      </c>
      <c r="L2" s="270" t="s">
        <v>55</v>
      </c>
      <c r="M2" s="270" t="s">
        <v>109</v>
      </c>
      <c r="N2" s="270" t="s">
        <v>78</v>
      </c>
      <c r="O2" s="274" t="s">
        <v>56</v>
      </c>
      <c r="P2" s="274" t="s">
        <v>57</v>
      </c>
      <c r="Q2" s="274" t="s">
        <v>58</v>
      </c>
      <c r="R2" s="274" t="s">
        <v>397</v>
      </c>
      <c r="S2" s="275"/>
      <c r="T2" s="275"/>
      <c r="U2" s="275"/>
      <c r="V2" s="275"/>
      <c r="W2" s="275"/>
      <c r="X2" s="275"/>
      <c r="Y2" s="275"/>
      <c r="Z2" s="276"/>
      <c r="AA2" s="277"/>
      <c r="AB2" s="276"/>
      <c r="AC2" s="276"/>
      <c r="AD2" s="270"/>
      <c r="AE2" s="270"/>
      <c r="AF2" s="270"/>
      <c r="AG2" s="270"/>
      <c r="AH2" s="270"/>
      <c r="AI2" s="278"/>
      <c r="AJ2" s="279"/>
      <c r="AK2" s="270"/>
      <c r="AL2" s="270"/>
      <c r="AM2" s="270"/>
      <c r="AN2" s="270"/>
      <c r="AO2" s="280"/>
      <c r="AP2" s="281"/>
      <c r="AQ2" s="281"/>
      <c r="AR2" s="281"/>
      <c r="AS2" s="281"/>
      <c r="AT2" s="282"/>
      <c r="AU2" s="282"/>
      <c r="AV2" s="283"/>
      <c r="AW2" s="284"/>
      <c r="AX2" s="284"/>
      <c r="AY2" s="284"/>
      <c r="AZ2" s="272"/>
      <c r="BA2" s="234"/>
      <c r="BB2" s="234"/>
      <c r="BC2" s="234"/>
      <c r="BD2" s="285" t="s">
        <v>66</v>
      </c>
      <c r="BE2" s="285" t="s">
        <v>398</v>
      </c>
      <c r="BF2" s="285" t="s">
        <v>94</v>
      </c>
      <c r="BG2" s="286" t="s">
        <v>67</v>
      </c>
      <c r="BH2" s="287"/>
      <c r="BI2" s="287"/>
      <c r="BJ2" s="288"/>
      <c r="BK2" s="289"/>
      <c r="BL2" s="290" t="s">
        <v>68</v>
      </c>
      <c r="BM2" s="290" t="s">
        <v>69</v>
      </c>
      <c r="BN2" s="290" t="s">
        <v>70</v>
      </c>
      <c r="BO2" s="290" t="s">
        <v>71</v>
      </c>
      <c r="BP2" s="290" t="s">
        <v>72</v>
      </c>
      <c r="BQ2" s="290" t="s">
        <v>73</v>
      </c>
      <c r="BR2" s="290" t="s">
        <v>74</v>
      </c>
      <c r="BS2" s="290" t="s">
        <v>75</v>
      </c>
      <c r="BT2" s="291" t="s">
        <v>76</v>
      </c>
      <c r="BU2" s="292"/>
      <c r="BV2" s="292"/>
      <c r="BW2" s="293"/>
      <c r="BX2" s="292"/>
      <c r="BY2" s="294"/>
      <c r="BZ2" s="294"/>
      <c r="CA2" s="295"/>
      <c r="CB2" s="296"/>
    </row>
    <row r="3" spans="1:80">
      <c r="B3">
        <f>'1'!I3</f>
        <v>0</v>
      </c>
      <c r="G3">
        <f>'1'!N5</f>
        <v>0</v>
      </c>
      <c r="I3" s="39">
        <f>'1'!I14</f>
        <v>0</v>
      </c>
      <c r="J3">
        <f>'1'!J7</f>
        <v>0</v>
      </c>
      <c r="K3">
        <f>'1'!I8</f>
        <v>0</v>
      </c>
      <c r="L3">
        <f>YEAR('1'!K12)</f>
        <v>1900</v>
      </c>
      <c r="M3">
        <f>'1'!N13</f>
        <v>0</v>
      </c>
      <c r="N3">
        <f>'1'!AC13</f>
        <v>0</v>
      </c>
      <c r="O3" s="297">
        <f>'1'!AB14</f>
        <v>0</v>
      </c>
      <c r="P3" s="297">
        <f>'1'!N15</f>
        <v>0</v>
      </c>
      <c r="Q3" s="297">
        <f>'1'!X15</f>
        <v>0</v>
      </c>
      <c r="R3" s="297">
        <f>'1'!AH15</f>
        <v>0</v>
      </c>
      <c r="AJ3">
        <f>'6'!A14</f>
        <v>0</v>
      </c>
      <c r="BD3" s="39">
        <f>'11'!J10</f>
        <v>0</v>
      </c>
      <c r="BE3" s="39">
        <f>'11'!R8</f>
        <v>0</v>
      </c>
      <c r="BF3" s="39">
        <f>'11'!J9</f>
        <v>0</v>
      </c>
      <c r="BG3" s="39">
        <f>'11'!Z8</f>
        <v>0</v>
      </c>
      <c r="BL3" s="297">
        <f>'1'!M24</f>
        <v>0</v>
      </c>
      <c r="BM3" s="297">
        <f>'1'!W24</f>
        <v>0</v>
      </c>
      <c r="BN3" s="297">
        <f>'1'!AG24</f>
        <v>0</v>
      </c>
      <c r="BO3" s="297">
        <f>'1'!M25</f>
        <v>0</v>
      </c>
      <c r="BP3" s="297">
        <f>'1'!W25</f>
        <v>0</v>
      </c>
      <c r="BQ3" s="297">
        <f>'1'!AG25</f>
        <v>0</v>
      </c>
      <c r="BR3" s="297">
        <f>'1'!M26</f>
        <v>0</v>
      </c>
      <c r="BS3" s="297">
        <f>'1'!W26</f>
        <v>0</v>
      </c>
      <c r="BT3" s="297">
        <f>'1'!AG26</f>
        <v>0</v>
      </c>
    </row>
  </sheetData>
  <mergeCells count="8">
    <mergeCell ref="BH1:BI1"/>
    <mergeCell ref="BJ1:BK1"/>
    <mergeCell ref="J1:K1"/>
    <mergeCell ref="O1:R1"/>
    <mergeCell ref="S1:Y1"/>
    <mergeCell ref="AD1:AE1"/>
    <mergeCell ref="AW1:AY1"/>
    <mergeCell ref="AZ1:BC1"/>
  </mergeCells>
  <phoneticPr fontId="2"/>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U4"/>
  <sheetViews>
    <sheetView workbookViewId="0">
      <selection activeCell="A4" sqref="A4"/>
    </sheetView>
  </sheetViews>
  <sheetFormatPr defaultRowHeight="13"/>
  <sheetData>
    <row r="1" spans="1:73" s="10" customFormat="1" ht="19">
      <c r="A1" s="9" t="s">
        <v>44</v>
      </c>
      <c r="AK1" s="11"/>
      <c r="AW1" s="46"/>
    </row>
    <row r="2" spans="1:73" ht="61.5" customHeight="1">
      <c r="A2" s="12"/>
      <c r="B2" s="86" t="s">
        <v>45</v>
      </c>
      <c r="C2" s="13"/>
      <c r="D2" s="14"/>
      <c r="E2" s="15"/>
      <c r="F2" s="16" t="s">
        <v>46</v>
      </c>
      <c r="G2" s="17"/>
      <c r="H2" s="18"/>
      <c r="I2" s="44" t="s">
        <v>47</v>
      </c>
      <c r="J2" s="45"/>
      <c r="K2" s="19"/>
      <c r="L2" s="18"/>
      <c r="M2" s="15"/>
      <c r="N2" s="20" t="s">
        <v>48</v>
      </c>
      <c r="O2" s="21"/>
      <c r="P2" s="21"/>
      <c r="Q2" s="22" t="s">
        <v>95</v>
      </c>
      <c r="R2" s="23"/>
      <c r="S2" s="23"/>
      <c r="T2" s="23"/>
      <c r="U2" s="23"/>
      <c r="V2" s="24"/>
      <c r="W2" s="25" t="s">
        <v>107</v>
      </c>
      <c r="X2" s="84"/>
      <c r="Y2" s="25"/>
      <c r="Z2" s="25"/>
      <c r="AA2" s="44" t="s">
        <v>97</v>
      </c>
      <c r="AB2" s="79"/>
      <c r="AC2" s="81" t="s">
        <v>108</v>
      </c>
      <c r="AD2" s="80"/>
      <c r="AE2" s="41"/>
      <c r="AF2" s="42"/>
      <c r="AG2" s="15" t="s">
        <v>77</v>
      </c>
      <c r="AH2" s="44" t="s">
        <v>81</v>
      </c>
      <c r="AI2" s="70"/>
      <c r="AJ2" s="45"/>
      <c r="AK2" s="65" t="s">
        <v>82</v>
      </c>
      <c r="AL2" s="66"/>
      <c r="AM2" s="66"/>
      <c r="AN2" s="67"/>
      <c r="AO2" s="62" t="s">
        <v>83</v>
      </c>
      <c r="AP2" s="26"/>
      <c r="AQ2" s="40" t="s">
        <v>113</v>
      </c>
      <c r="AR2" s="71"/>
      <c r="AS2" s="71"/>
      <c r="AT2" s="73"/>
      <c r="AU2" s="74"/>
      <c r="AV2" s="74"/>
      <c r="AW2" s="75"/>
      <c r="AX2" s="22" t="s">
        <v>49</v>
      </c>
      <c r="AY2" s="23"/>
      <c r="AZ2" s="23"/>
      <c r="BA2" s="23"/>
      <c r="BB2" s="37"/>
      <c r="BC2" s="38"/>
      <c r="BD2" s="82"/>
      <c r="BE2" s="27" t="s">
        <v>50</v>
      </c>
      <c r="BF2" s="28"/>
      <c r="BG2" s="29"/>
      <c r="BH2" s="27" t="s">
        <v>51</v>
      </c>
      <c r="BI2" s="28"/>
      <c r="BJ2" s="29"/>
      <c r="BK2" s="27" t="s">
        <v>52</v>
      </c>
      <c r="BL2" s="28"/>
      <c r="BM2" s="29"/>
      <c r="BN2" s="30"/>
      <c r="BO2" s="30"/>
      <c r="BP2" s="31"/>
      <c r="BQ2" s="30"/>
      <c r="BR2" s="30"/>
      <c r="BS2" s="30"/>
      <c r="BT2" s="32"/>
      <c r="BU2" s="33"/>
    </row>
    <row r="3" spans="1:73" ht="52">
      <c r="A3" s="53" t="s">
        <v>84</v>
      </c>
      <c r="B3" s="61" t="s">
        <v>53</v>
      </c>
      <c r="C3" s="87"/>
      <c r="D3" s="54"/>
      <c r="E3" s="55"/>
      <c r="F3" s="56" t="s">
        <v>106</v>
      </c>
      <c r="G3" s="57" t="s">
        <v>46</v>
      </c>
      <c r="H3" s="55" t="s">
        <v>54</v>
      </c>
      <c r="I3" s="55" t="s">
        <v>111</v>
      </c>
      <c r="J3" s="55" t="s">
        <v>110</v>
      </c>
      <c r="K3" s="55" t="s">
        <v>55</v>
      </c>
      <c r="L3" s="55" t="s">
        <v>109</v>
      </c>
      <c r="M3" s="51" t="s">
        <v>78</v>
      </c>
      <c r="N3" s="58" t="s">
        <v>56</v>
      </c>
      <c r="O3" s="58" t="s">
        <v>57</v>
      </c>
      <c r="P3" s="58" t="s">
        <v>58</v>
      </c>
      <c r="Q3" s="59" t="s">
        <v>85</v>
      </c>
      <c r="R3" s="59" t="s">
        <v>96</v>
      </c>
      <c r="S3" s="59" t="s">
        <v>79</v>
      </c>
      <c r="T3" s="59" t="s">
        <v>59</v>
      </c>
      <c r="U3" s="59" t="s">
        <v>112</v>
      </c>
      <c r="V3" s="59" t="s">
        <v>60</v>
      </c>
      <c r="W3" s="60" t="s">
        <v>105</v>
      </c>
      <c r="X3" s="85" t="s">
        <v>86</v>
      </c>
      <c r="Y3" s="60" t="s">
        <v>87</v>
      </c>
      <c r="Z3" s="60" t="s">
        <v>61</v>
      </c>
      <c r="AA3" s="55" t="s">
        <v>80</v>
      </c>
      <c r="AB3" s="55" t="s">
        <v>98</v>
      </c>
      <c r="AC3" s="55" t="s">
        <v>62</v>
      </c>
      <c r="AD3" s="55" t="s">
        <v>63</v>
      </c>
      <c r="AE3" s="55" t="s">
        <v>64</v>
      </c>
      <c r="AF3" s="55" t="s">
        <v>65</v>
      </c>
      <c r="AG3" s="51"/>
      <c r="AH3" s="55" t="s">
        <v>99</v>
      </c>
      <c r="AI3" s="55" t="s">
        <v>100</v>
      </c>
      <c r="AJ3" s="55" t="s">
        <v>101</v>
      </c>
      <c r="AK3" s="68" t="s">
        <v>88</v>
      </c>
      <c r="AL3" s="69" t="s">
        <v>89</v>
      </c>
      <c r="AM3" s="69" t="s">
        <v>90</v>
      </c>
      <c r="AN3" s="69" t="s">
        <v>91</v>
      </c>
      <c r="AO3" s="63" t="s">
        <v>92</v>
      </c>
      <c r="AP3" s="64" t="s">
        <v>93</v>
      </c>
      <c r="AQ3" s="72" t="s">
        <v>102</v>
      </c>
      <c r="AR3" s="72" t="s">
        <v>103</v>
      </c>
      <c r="AS3" s="72" t="s">
        <v>104</v>
      </c>
      <c r="AT3" s="76"/>
      <c r="AU3" s="76"/>
      <c r="AV3" s="76"/>
      <c r="AW3" s="76"/>
      <c r="AX3" s="47" t="s">
        <v>66</v>
      </c>
      <c r="AY3" s="47" t="s">
        <v>114</v>
      </c>
      <c r="AZ3" s="48" t="s">
        <v>94</v>
      </c>
      <c r="BA3" s="77" t="s">
        <v>67</v>
      </c>
      <c r="BB3" s="78"/>
      <c r="BC3" s="78"/>
      <c r="BD3" s="83"/>
      <c r="BE3" s="49" t="s">
        <v>68</v>
      </c>
      <c r="BF3" s="49" t="s">
        <v>69</v>
      </c>
      <c r="BG3" s="49" t="s">
        <v>70</v>
      </c>
      <c r="BH3" s="49" t="s">
        <v>71</v>
      </c>
      <c r="BI3" s="49" t="s">
        <v>72</v>
      </c>
      <c r="BJ3" s="49" t="s">
        <v>73</v>
      </c>
      <c r="BK3" s="49" t="s">
        <v>74</v>
      </c>
      <c r="BL3" s="49" t="s">
        <v>75</v>
      </c>
      <c r="BM3" s="50" t="s">
        <v>76</v>
      </c>
      <c r="BN3" s="34"/>
      <c r="BO3" s="34"/>
      <c r="BP3" s="35"/>
      <c r="BQ3" s="34"/>
      <c r="BR3" s="34"/>
      <c r="BS3" s="34"/>
      <c r="BT3" s="36"/>
      <c r="BU3" s="52"/>
    </row>
    <row r="4" spans="1:73">
      <c r="B4" t="e">
        <f>#REF!</f>
        <v>#REF!</v>
      </c>
      <c r="F4" t="e">
        <f>#REF!</f>
        <v>#REF!</v>
      </c>
      <c r="H4" s="39" t="e">
        <f>#REF!</f>
        <v>#REF!</v>
      </c>
      <c r="I4" t="e">
        <f>#REF!</f>
        <v>#REF!</v>
      </c>
      <c r="J4" t="e">
        <f>#REF!</f>
        <v>#REF!</v>
      </c>
      <c r="K4" t="e">
        <f>#REF!</f>
        <v>#REF!</v>
      </c>
      <c r="L4" t="e">
        <f>#REF!</f>
        <v>#REF!</v>
      </c>
      <c r="M4" t="e">
        <f>#REF!</f>
        <v>#REF!</v>
      </c>
      <c r="N4" t="e">
        <f>#REF!</f>
        <v>#REF!</v>
      </c>
      <c r="O4" t="e">
        <f>#REF!</f>
        <v>#REF!</v>
      </c>
      <c r="P4" t="e">
        <f>#REF!</f>
        <v>#REF!</v>
      </c>
      <c r="Q4" t="e">
        <f>#REF!</f>
        <v>#REF!</v>
      </c>
      <c r="R4" t="e">
        <f>#REF!</f>
        <v>#REF!</v>
      </c>
      <c r="S4" t="e">
        <f>#REF!</f>
        <v>#REF!</v>
      </c>
      <c r="T4" t="e">
        <f>#REF!</f>
        <v>#REF!</v>
      </c>
      <c r="U4" t="e">
        <f>#REF!</f>
        <v>#REF!</v>
      </c>
      <c r="V4" t="e">
        <f>#REF!</f>
        <v>#REF!</v>
      </c>
      <c r="AA4" s="43" t="e">
        <f>#REF!</f>
        <v>#REF!</v>
      </c>
      <c r="AB4" s="43" t="e">
        <f>#REF!</f>
        <v>#REF!</v>
      </c>
      <c r="AC4" s="43" t="e">
        <f>#REF!</f>
        <v>#REF!</v>
      </c>
      <c r="AD4" s="43" t="e">
        <f>#REF!</f>
        <v>#REF!</v>
      </c>
      <c r="AE4" s="43" t="e">
        <f>#REF!</f>
        <v>#REF!</v>
      </c>
      <c r="AF4" s="43" t="e">
        <f>#REF!</f>
        <v>#REF!</v>
      </c>
      <c r="AG4" t="e">
        <f>#REF!</f>
        <v>#REF!</v>
      </c>
      <c r="AX4" s="39" t="e">
        <f>ROUND(#REF!,0)</f>
        <v>#REF!</v>
      </c>
      <c r="AY4" s="39" t="e">
        <f>ROUND(#REF!,0)</f>
        <v>#REF!</v>
      </c>
      <c r="AZ4" s="39" t="e">
        <f>#REF!</f>
        <v>#REF!</v>
      </c>
      <c r="BA4" s="39" t="e">
        <f>#REF!</f>
        <v>#REF!</v>
      </c>
      <c r="BE4" s="39" t="e">
        <f>#REF!</f>
        <v>#REF!</v>
      </c>
      <c r="BF4" s="39" t="e">
        <f>#REF!</f>
        <v>#REF!</v>
      </c>
      <c r="BG4" s="39" t="e">
        <f>#REF!</f>
        <v>#REF!</v>
      </c>
      <c r="BH4" s="39" t="e">
        <f>#REF!</f>
        <v>#REF!</v>
      </c>
      <c r="BI4" s="39" t="e">
        <f>#REF!</f>
        <v>#REF!</v>
      </c>
      <c r="BJ4" s="39" t="e">
        <f>#REF!</f>
        <v>#REF!</v>
      </c>
      <c r="BK4" s="39" t="e">
        <f>#REF!</f>
        <v>#REF!</v>
      </c>
      <c r="BL4" s="39" t="e">
        <f>#REF!</f>
        <v>#REF!</v>
      </c>
      <c r="BM4" s="39" t="e">
        <f>#REF!</f>
        <v>#REF!</v>
      </c>
    </row>
  </sheetData>
  <phoneticPr fontId="2"/>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42"/>
  <sheetViews>
    <sheetView showGridLines="0" view="pageBreakPreview" topLeftCell="A34" zoomScaleNormal="100" zoomScaleSheetLayoutView="100" workbookViewId="0">
      <selection activeCell="C4" sqref="C4:F4"/>
    </sheetView>
  </sheetViews>
  <sheetFormatPr defaultRowHeight="13"/>
  <cols>
    <col min="1" max="1" width="9.08984375" customWidth="1"/>
    <col min="2" max="2" width="11.36328125" bestFit="1" customWidth="1"/>
    <col min="3" max="3" width="3.90625" customWidth="1"/>
    <col min="4" max="4" width="12.1796875" customWidth="1"/>
    <col min="5" max="5" width="22.08984375" customWidth="1"/>
    <col min="6" max="6" width="5.6328125" customWidth="1"/>
    <col min="9" max="9" width="24.6328125" customWidth="1"/>
    <col min="10" max="10" width="5.6328125" customWidth="1"/>
    <col min="13" max="29" width="0" hidden="1" customWidth="1"/>
  </cols>
  <sheetData>
    <row r="1" spans="1:29" ht="14">
      <c r="A1" s="105" t="s">
        <v>385</v>
      </c>
      <c r="B1" s="106"/>
      <c r="C1" s="106"/>
      <c r="D1" s="106"/>
      <c r="E1" s="106"/>
      <c r="F1" s="106"/>
      <c r="G1" s="106"/>
      <c r="H1" s="106"/>
      <c r="I1" s="106"/>
      <c r="J1" s="106"/>
    </row>
    <row r="2" spans="1:29" ht="43" customHeight="1">
      <c r="A2" s="552" t="s">
        <v>386</v>
      </c>
      <c r="B2" s="553"/>
      <c r="C2" s="553"/>
      <c r="D2" s="553"/>
      <c r="E2" s="553"/>
      <c r="F2" s="553"/>
      <c r="G2" s="553"/>
      <c r="H2" s="553"/>
      <c r="I2" s="553"/>
      <c r="J2" s="553"/>
    </row>
    <row r="3" spans="1:29">
      <c r="A3" s="106"/>
      <c r="B3" s="106"/>
      <c r="C3" s="106"/>
      <c r="D3" s="106"/>
      <c r="E3" s="106"/>
      <c r="F3" s="106"/>
      <c r="G3" s="106"/>
      <c r="H3" s="106"/>
      <c r="I3" s="106"/>
      <c r="J3" s="106"/>
    </row>
    <row r="4" spans="1:29" ht="13" customHeight="1">
      <c r="A4" s="472" t="s">
        <v>291</v>
      </c>
      <c r="B4" s="107" t="s">
        <v>292</v>
      </c>
      <c r="C4" s="554"/>
      <c r="D4" s="555"/>
      <c r="E4" s="555"/>
      <c r="F4" s="555"/>
      <c r="G4" s="472" t="s">
        <v>2</v>
      </c>
      <c r="H4" s="107" t="s">
        <v>292</v>
      </c>
      <c r="I4" s="554"/>
      <c r="J4" s="555"/>
    </row>
    <row r="5" spans="1:29" ht="25" customHeight="1">
      <c r="A5" s="472"/>
      <c r="B5" s="108" t="s">
        <v>1</v>
      </c>
      <c r="C5" s="556"/>
      <c r="D5" s="556"/>
      <c r="E5" s="556"/>
      <c r="F5" s="556"/>
      <c r="G5" s="472"/>
      <c r="H5" s="108" t="s">
        <v>5</v>
      </c>
      <c r="I5" s="556"/>
      <c r="J5" s="556"/>
      <c r="M5" t="s">
        <v>160</v>
      </c>
      <c r="N5" t="s">
        <v>161</v>
      </c>
      <c r="O5" t="s">
        <v>162</v>
      </c>
      <c r="P5" t="s">
        <v>163</v>
      </c>
      <c r="Q5" t="s">
        <v>164</v>
      </c>
      <c r="R5" t="s">
        <v>165</v>
      </c>
      <c r="S5" t="s">
        <v>166</v>
      </c>
      <c r="T5" t="s">
        <v>167</v>
      </c>
      <c r="U5" t="s">
        <v>168</v>
      </c>
      <c r="V5" t="s">
        <v>169</v>
      </c>
      <c r="W5" t="s">
        <v>170</v>
      </c>
      <c r="X5" t="s">
        <v>171</v>
      </c>
      <c r="Y5" t="s">
        <v>172</v>
      </c>
      <c r="Z5" t="s">
        <v>173</v>
      </c>
      <c r="AA5" t="s">
        <v>174</v>
      </c>
      <c r="AB5" t="s">
        <v>176</v>
      </c>
      <c r="AC5" t="s">
        <v>175</v>
      </c>
    </row>
    <row r="6" spans="1:29" ht="25" customHeight="1">
      <c r="A6" s="472"/>
      <c r="B6" s="104" t="s">
        <v>293</v>
      </c>
      <c r="C6" s="557"/>
      <c r="D6" s="557"/>
      <c r="E6" s="557"/>
      <c r="F6" s="557"/>
      <c r="G6" s="472"/>
      <c r="H6" s="104" t="s">
        <v>43</v>
      </c>
      <c r="I6" s="557"/>
      <c r="J6" s="557"/>
      <c r="M6" t="s">
        <v>177</v>
      </c>
      <c r="N6" t="s">
        <v>178</v>
      </c>
      <c r="O6" t="s">
        <v>181</v>
      </c>
      <c r="P6" t="s">
        <v>205</v>
      </c>
      <c r="Q6" t="s">
        <v>209</v>
      </c>
      <c r="R6" t="s">
        <v>225</v>
      </c>
      <c r="S6" t="s">
        <v>233</v>
      </c>
      <c r="T6" t="s">
        <v>245</v>
      </c>
      <c r="U6" t="s">
        <v>246</v>
      </c>
      <c r="V6" t="s">
        <v>253</v>
      </c>
      <c r="W6" t="s">
        <v>259</v>
      </c>
      <c r="X6" t="s">
        <v>262</v>
      </c>
      <c r="Y6" t="s">
        <v>266</v>
      </c>
      <c r="Z6" t="s">
        <v>268</v>
      </c>
      <c r="AA6" t="s">
        <v>282</v>
      </c>
      <c r="AB6" t="s">
        <v>284</v>
      </c>
      <c r="AC6" t="s">
        <v>290</v>
      </c>
    </row>
    <row r="7" spans="1:29" ht="20" customHeight="1">
      <c r="A7" s="472"/>
      <c r="B7" s="104" t="s">
        <v>294</v>
      </c>
      <c r="C7" s="558"/>
      <c r="D7" s="558"/>
      <c r="E7" s="558"/>
      <c r="F7" s="558"/>
      <c r="G7" s="104" t="s">
        <v>295</v>
      </c>
      <c r="H7" s="557"/>
      <c r="I7" s="557"/>
      <c r="J7" s="557"/>
      <c r="N7" t="s">
        <v>179</v>
      </c>
      <c r="O7" t="s">
        <v>182</v>
      </c>
      <c r="P7" t="s">
        <v>206</v>
      </c>
      <c r="Q7" t="s">
        <v>210</v>
      </c>
      <c r="R7" t="s">
        <v>226</v>
      </c>
      <c r="S7" t="s">
        <v>234</v>
      </c>
      <c r="U7" t="s">
        <v>247</v>
      </c>
      <c r="V7" t="s">
        <v>254</v>
      </c>
      <c r="W7" t="s">
        <v>260</v>
      </c>
      <c r="X7" t="s">
        <v>263</v>
      </c>
      <c r="Y7" t="s">
        <v>267</v>
      </c>
      <c r="Z7" t="s">
        <v>269</v>
      </c>
      <c r="AA7" t="s">
        <v>283</v>
      </c>
      <c r="AB7" t="s">
        <v>285</v>
      </c>
    </row>
    <row r="8" spans="1:29" ht="25" customHeight="1">
      <c r="A8" s="472"/>
      <c r="B8" s="109" t="s">
        <v>296</v>
      </c>
      <c r="C8" s="110" t="s">
        <v>0</v>
      </c>
      <c r="D8" s="170"/>
      <c r="E8" s="559"/>
      <c r="F8" s="560"/>
      <c r="G8" s="560"/>
      <c r="H8" s="560"/>
      <c r="I8" s="560"/>
      <c r="J8" s="560"/>
      <c r="N8" t="s">
        <v>180</v>
      </c>
      <c r="O8" t="s">
        <v>183</v>
      </c>
      <c r="P8" t="s">
        <v>207</v>
      </c>
      <c r="Q8" t="s">
        <v>211</v>
      </c>
      <c r="R8" t="s">
        <v>227</v>
      </c>
      <c r="S8" t="s">
        <v>235</v>
      </c>
      <c r="U8" t="s">
        <v>248</v>
      </c>
      <c r="V8" t="s">
        <v>255</v>
      </c>
      <c r="W8" t="s">
        <v>261</v>
      </c>
      <c r="X8" t="s">
        <v>264</v>
      </c>
      <c r="Z8" t="s">
        <v>270</v>
      </c>
      <c r="AB8" t="s">
        <v>286</v>
      </c>
    </row>
    <row r="9" spans="1:29" ht="25" customHeight="1">
      <c r="A9" s="472"/>
      <c r="B9" s="109" t="s">
        <v>297</v>
      </c>
      <c r="C9" s="110" t="s">
        <v>0</v>
      </c>
      <c r="D9" s="111"/>
      <c r="E9" s="561"/>
      <c r="F9" s="560"/>
      <c r="G9" s="560"/>
      <c r="H9" s="560"/>
      <c r="I9" s="560"/>
      <c r="J9" s="560"/>
      <c r="O9" t="s">
        <v>184</v>
      </c>
      <c r="P9" t="s">
        <v>208</v>
      </c>
      <c r="Q9" t="s">
        <v>212</v>
      </c>
      <c r="R9" t="s">
        <v>228</v>
      </c>
      <c r="S9" t="s">
        <v>236</v>
      </c>
      <c r="U9" t="s">
        <v>249</v>
      </c>
      <c r="V9" t="s">
        <v>256</v>
      </c>
      <c r="X9" t="s">
        <v>265</v>
      </c>
      <c r="Z9" t="s">
        <v>271</v>
      </c>
      <c r="AB9" t="s">
        <v>287</v>
      </c>
    </row>
    <row r="10" spans="1:29" ht="13" customHeight="1">
      <c r="A10" s="472"/>
      <c r="B10" s="472" t="s">
        <v>298</v>
      </c>
      <c r="C10" s="562" t="s">
        <v>292</v>
      </c>
      <c r="D10" s="563"/>
      <c r="E10" s="554"/>
      <c r="F10" s="555"/>
      <c r="G10" s="564" t="s">
        <v>299</v>
      </c>
      <c r="H10" s="565"/>
      <c r="I10" s="568"/>
      <c r="J10" s="569"/>
      <c r="O10" t="s">
        <v>185</v>
      </c>
      <c r="Q10" t="s">
        <v>213</v>
      </c>
      <c r="R10" t="s">
        <v>229</v>
      </c>
      <c r="S10" t="s">
        <v>237</v>
      </c>
      <c r="U10" t="s">
        <v>250</v>
      </c>
      <c r="V10" t="s">
        <v>257</v>
      </c>
      <c r="Z10" t="s">
        <v>272</v>
      </c>
      <c r="AB10" t="s">
        <v>288</v>
      </c>
    </row>
    <row r="11" spans="1:29" ht="25" customHeight="1">
      <c r="A11" s="472"/>
      <c r="B11" s="472"/>
      <c r="C11" s="572" t="s">
        <v>5</v>
      </c>
      <c r="D11" s="572"/>
      <c r="E11" s="556"/>
      <c r="F11" s="556"/>
      <c r="G11" s="566"/>
      <c r="H11" s="567"/>
      <c r="I11" s="570"/>
      <c r="J11" s="571"/>
      <c r="O11" t="s">
        <v>186</v>
      </c>
      <c r="Q11" t="s">
        <v>214</v>
      </c>
      <c r="R11" t="s">
        <v>230</v>
      </c>
      <c r="S11" t="s">
        <v>238</v>
      </c>
      <c r="U11" t="s">
        <v>251</v>
      </c>
      <c r="V11" t="s">
        <v>258</v>
      </c>
      <c r="Z11" t="s">
        <v>273</v>
      </c>
      <c r="AB11" t="s">
        <v>289</v>
      </c>
    </row>
    <row r="12" spans="1:29" ht="13" customHeight="1">
      <c r="A12" s="472"/>
      <c r="B12" s="472"/>
      <c r="C12" s="472" t="s">
        <v>300</v>
      </c>
      <c r="D12" s="472"/>
      <c r="E12" s="573"/>
      <c r="F12" s="574"/>
      <c r="G12" s="574"/>
      <c r="H12" s="574"/>
      <c r="I12" s="574"/>
      <c r="J12" s="575"/>
      <c r="O12" t="s">
        <v>187</v>
      </c>
      <c r="Q12" t="s">
        <v>215</v>
      </c>
      <c r="R12" t="s">
        <v>231</v>
      </c>
      <c r="S12" t="s">
        <v>239</v>
      </c>
      <c r="U12" t="s">
        <v>252</v>
      </c>
      <c r="Z12" t="s">
        <v>274</v>
      </c>
    </row>
    <row r="13" spans="1:29" ht="25" customHeight="1">
      <c r="A13" s="472"/>
      <c r="B13" s="104" t="s">
        <v>3</v>
      </c>
      <c r="C13" s="576"/>
      <c r="D13" s="576"/>
      <c r="E13" s="576"/>
      <c r="F13" s="104" t="s">
        <v>395</v>
      </c>
      <c r="G13" s="472" t="s">
        <v>130</v>
      </c>
      <c r="H13" s="472"/>
      <c r="I13" s="171"/>
      <c r="J13" s="104" t="s">
        <v>131</v>
      </c>
      <c r="O13" t="s">
        <v>188</v>
      </c>
      <c r="Q13" t="s">
        <v>216</v>
      </c>
      <c r="R13" t="s">
        <v>232</v>
      </c>
      <c r="S13" t="s">
        <v>240</v>
      </c>
      <c r="Z13" t="s">
        <v>275</v>
      </c>
    </row>
    <row r="14" spans="1:29" ht="25" customHeight="1">
      <c r="A14" s="472"/>
      <c r="B14" s="104" t="s">
        <v>129</v>
      </c>
      <c r="C14" s="577"/>
      <c r="D14" s="557"/>
      <c r="E14" s="557"/>
      <c r="F14" s="557"/>
      <c r="G14" s="104" t="s">
        <v>302</v>
      </c>
      <c r="H14" s="577"/>
      <c r="I14" s="557"/>
      <c r="J14" s="557"/>
      <c r="O14" t="s">
        <v>189</v>
      </c>
      <c r="Q14" t="s">
        <v>217</v>
      </c>
      <c r="S14" t="s">
        <v>241</v>
      </c>
      <c r="Z14" t="s">
        <v>276</v>
      </c>
    </row>
    <row r="15" spans="1:29" ht="25" customHeight="1">
      <c r="A15" s="472"/>
      <c r="B15" s="104" t="s">
        <v>303</v>
      </c>
      <c r="C15" s="560"/>
      <c r="D15" s="560"/>
      <c r="E15" s="560"/>
      <c r="F15" s="560"/>
      <c r="G15" s="560"/>
      <c r="H15" s="560"/>
      <c r="I15" s="560"/>
      <c r="J15" s="560"/>
      <c r="O15" t="s">
        <v>190</v>
      </c>
      <c r="Q15" t="s">
        <v>218</v>
      </c>
      <c r="S15" t="s">
        <v>242</v>
      </c>
      <c r="Z15" t="s">
        <v>277</v>
      </c>
    </row>
    <row r="16" spans="1:29" ht="30" customHeight="1">
      <c r="A16" s="472"/>
      <c r="B16" s="546" t="s">
        <v>304</v>
      </c>
      <c r="C16" s="547"/>
      <c r="D16" s="547"/>
      <c r="E16" s="548"/>
      <c r="F16" s="446"/>
      <c r="G16" s="447"/>
      <c r="H16" s="447"/>
      <c r="I16" s="447"/>
      <c r="J16" s="448"/>
      <c r="O16" t="s">
        <v>191</v>
      </c>
      <c r="Q16" t="s">
        <v>219</v>
      </c>
      <c r="S16" t="s">
        <v>243</v>
      </c>
      <c r="Z16" t="s">
        <v>278</v>
      </c>
    </row>
    <row r="17" spans="1:26" ht="13" customHeight="1">
      <c r="A17" s="472" t="s">
        <v>305</v>
      </c>
      <c r="B17" s="107" t="s">
        <v>292</v>
      </c>
      <c r="C17" s="554"/>
      <c r="D17" s="554"/>
      <c r="E17" s="554"/>
      <c r="F17" s="554"/>
      <c r="G17" s="472" t="s">
        <v>2</v>
      </c>
      <c r="H17" s="107" t="s">
        <v>292</v>
      </c>
      <c r="I17" s="554"/>
      <c r="J17" s="554"/>
      <c r="O17" t="s">
        <v>192</v>
      </c>
      <c r="Q17" t="s">
        <v>220</v>
      </c>
      <c r="S17" t="s">
        <v>244</v>
      </c>
      <c r="Z17" t="s">
        <v>279</v>
      </c>
    </row>
    <row r="18" spans="1:26" ht="25" customHeight="1">
      <c r="A18" s="472"/>
      <c r="B18" s="108" t="s">
        <v>1</v>
      </c>
      <c r="C18" s="578"/>
      <c r="D18" s="578"/>
      <c r="E18" s="578"/>
      <c r="F18" s="578"/>
      <c r="G18" s="472"/>
      <c r="H18" s="108" t="s">
        <v>5</v>
      </c>
      <c r="I18" s="578"/>
      <c r="J18" s="578"/>
      <c r="O18" t="s">
        <v>193</v>
      </c>
      <c r="Q18" t="s">
        <v>221</v>
      </c>
      <c r="Z18" t="s">
        <v>280</v>
      </c>
    </row>
    <row r="19" spans="1:26" ht="25" customHeight="1">
      <c r="A19" s="472"/>
      <c r="B19" s="104" t="s">
        <v>293</v>
      </c>
      <c r="C19" s="579"/>
      <c r="D19" s="579"/>
      <c r="E19" s="579"/>
      <c r="F19" s="579"/>
      <c r="G19" s="472"/>
      <c r="H19" s="104" t="s">
        <v>43</v>
      </c>
      <c r="I19" s="579"/>
      <c r="J19" s="579"/>
      <c r="O19" t="s">
        <v>194</v>
      </c>
      <c r="Q19" t="s">
        <v>222</v>
      </c>
      <c r="Z19" t="s">
        <v>281</v>
      </c>
    </row>
    <row r="20" spans="1:26" ht="20" customHeight="1">
      <c r="A20" s="472"/>
      <c r="B20" s="104" t="s">
        <v>294</v>
      </c>
      <c r="C20" s="584"/>
      <c r="D20" s="584"/>
      <c r="E20" s="584"/>
      <c r="F20" s="584"/>
      <c r="G20" s="104" t="s">
        <v>295</v>
      </c>
      <c r="H20" s="579"/>
      <c r="I20" s="579"/>
      <c r="J20" s="579"/>
      <c r="O20" t="s">
        <v>195</v>
      </c>
      <c r="Q20" t="s">
        <v>223</v>
      </c>
    </row>
    <row r="21" spans="1:26" ht="25" customHeight="1">
      <c r="A21" s="472"/>
      <c r="B21" s="109" t="s">
        <v>296</v>
      </c>
      <c r="C21" s="110" t="s">
        <v>0</v>
      </c>
      <c r="D21" s="111"/>
      <c r="E21" s="551"/>
      <c r="F21" s="585"/>
      <c r="G21" s="585"/>
      <c r="H21" s="585"/>
      <c r="I21" s="585"/>
      <c r="J21" s="585"/>
      <c r="O21" t="s">
        <v>196</v>
      </c>
      <c r="Q21" t="s">
        <v>224</v>
      </c>
    </row>
    <row r="22" spans="1:26" ht="25" customHeight="1">
      <c r="A22" s="472"/>
      <c r="B22" s="109" t="s">
        <v>297</v>
      </c>
      <c r="C22" s="110" t="s">
        <v>0</v>
      </c>
      <c r="D22" s="111"/>
      <c r="E22" s="551"/>
      <c r="F22" s="585"/>
      <c r="G22" s="585"/>
      <c r="H22" s="585"/>
      <c r="I22" s="585"/>
      <c r="J22" s="585"/>
      <c r="O22" t="s">
        <v>197</v>
      </c>
    </row>
    <row r="23" spans="1:26" ht="13" customHeight="1">
      <c r="A23" s="472"/>
      <c r="B23" s="472" t="s">
        <v>298</v>
      </c>
      <c r="C23" s="562" t="s">
        <v>292</v>
      </c>
      <c r="D23" s="563"/>
      <c r="E23" s="554"/>
      <c r="F23" s="554"/>
      <c r="G23" s="564" t="s">
        <v>299</v>
      </c>
      <c r="H23" s="565"/>
      <c r="I23" s="580"/>
      <c r="J23" s="581"/>
      <c r="O23" t="s">
        <v>198</v>
      </c>
    </row>
    <row r="24" spans="1:26" ht="25" customHeight="1">
      <c r="A24" s="472"/>
      <c r="B24" s="472"/>
      <c r="C24" s="572" t="s">
        <v>5</v>
      </c>
      <c r="D24" s="572"/>
      <c r="E24" s="578"/>
      <c r="F24" s="578"/>
      <c r="G24" s="566"/>
      <c r="H24" s="567"/>
      <c r="I24" s="582"/>
      <c r="J24" s="583"/>
      <c r="O24" t="s">
        <v>199</v>
      </c>
    </row>
    <row r="25" spans="1:26" ht="13" customHeight="1">
      <c r="A25" s="472"/>
      <c r="B25" s="472"/>
      <c r="C25" s="472" t="s">
        <v>300</v>
      </c>
      <c r="D25" s="472"/>
      <c r="E25" s="573"/>
      <c r="F25" s="574"/>
      <c r="G25" s="574"/>
      <c r="H25" s="574"/>
      <c r="I25" s="574"/>
      <c r="J25" s="575"/>
      <c r="O25" t="s">
        <v>200</v>
      </c>
    </row>
    <row r="26" spans="1:26" ht="25" customHeight="1">
      <c r="A26" s="472"/>
      <c r="B26" s="104" t="s">
        <v>3</v>
      </c>
      <c r="C26" s="586"/>
      <c r="D26" s="586"/>
      <c r="E26" s="586"/>
      <c r="F26" s="104" t="s">
        <v>395</v>
      </c>
      <c r="G26" s="472" t="s">
        <v>130</v>
      </c>
      <c r="H26" s="472"/>
      <c r="I26" s="112"/>
      <c r="J26" s="104" t="s">
        <v>131</v>
      </c>
      <c r="O26" t="s">
        <v>201</v>
      </c>
    </row>
    <row r="27" spans="1:26" ht="25" customHeight="1">
      <c r="A27" s="472"/>
      <c r="B27" s="104" t="s">
        <v>129</v>
      </c>
      <c r="C27" s="579"/>
      <c r="D27" s="579"/>
      <c r="E27" s="579"/>
      <c r="F27" s="579"/>
      <c r="G27" s="104" t="s">
        <v>302</v>
      </c>
      <c r="H27" s="579"/>
      <c r="I27" s="579"/>
      <c r="J27" s="579"/>
      <c r="O27" t="s">
        <v>202</v>
      </c>
    </row>
    <row r="28" spans="1:26" ht="25" customHeight="1">
      <c r="A28" s="472"/>
      <c r="B28" s="104" t="s">
        <v>303</v>
      </c>
      <c r="C28" s="585"/>
      <c r="D28" s="585"/>
      <c r="E28" s="585"/>
      <c r="F28" s="585"/>
      <c r="G28" s="585"/>
      <c r="H28" s="585"/>
      <c r="I28" s="585"/>
      <c r="J28" s="585"/>
      <c r="O28" t="s">
        <v>203</v>
      </c>
    </row>
    <row r="29" spans="1:26" ht="30" customHeight="1">
      <c r="A29" s="472"/>
      <c r="B29" s="546" t="s">
        <v>304</v>
      </c>
      <c r="C29" s="547"/>
      <c r="D29" s="547"/>
      <c r="E29" s="548"/>
      <c r="F29" s="549"/>
      <c r="G29" s="550"/>
      <c r="H29" s="550"/>
      <c r="I29" s="550"/>
      <c r="J29" s="551"/>
      <c r="O29" t="s">
        <v>204</v>
      </c>
    </row>
    <row r="30" spans="1:26" ht="13" customHeight="1">
      <c r="A30" s="472" t="s">
        <v>306</v>
      </c>
      <c r="B30" s="107" t="s">
        <v>292</v>
      </c>
      <c r="C30" s="554"/>
      <c r="D30" s="554"/>
      <c r="E30" s="554"/>
      <c r="F30" s="554"/>
      <c r="G30" s="472" t="s">
        <v>2</v>
      </c>
      <c r="H30" s="107" t="s">
        <v>292</v>
      </c>
      <c r="I30" s="554"/>
      <c r="J30" s="554"/>
    </row>
    <row r="31" spans="1:26" ht="25" customHeight="1">
      <c r="A31" s="472"/>
      <c r="B31" s="108" t="s">
        <v>1</v>
      </c>
      <c r="C31" s="578"/>
      <c r="D31" s="578"/>
      <c r="E31" s="578"/>
      <c r="F31" s="578"/>
      <c r="G31" s="472"/>
      <c r="H31" s="108" t="s">
        <v>5</v>
      </c>
      <c r="I31" s="578"/>
      <c r="J31" s="578"/>
    </row>
    <row r="32" spans="1:26" ht="25" customHeight="1">
      <c r="A32" s="472"/>
      <c r="B32" s="104" t="s">
        <v>293</v>
      </c>
      <c r="C32" s="579"/>
      <c r="D32" s="579"/>
      <c r="E32" s="579"/>
      <c r="F32" s="579"/>
      <c r="G32" s="472"/>
      <c r="H32" s="104" t="s">
        <v>43</v>
      </c>
      <c r="I32" s="579"/>
      <c r="J32" s="579"/>
    </row>
    <row r="33" spans="1:10" ht="20" customHeight="1">
      <c r="A33" s="472"/>
      <c r="B33" s="104" t="s">
        <v>294</v>
      </c>
      <c r="C33" s="584"/>
      <c r="D33" s="584"/>
      <c r="E33" s="584"/>
      <c r="F33" s="584"/>
      <c r="G33" s="104" t="s">
        <v>295</v>
      </c>
      <c r="H33" s="579"/>
      <c r="I33" s="579"/>
      <c r="J33" s="579"/>
    </row>
    <row r="34" spans="1:10" ht="25" customHeight="1">
      <c r="A34" s="472"/>
      <c r="B34" s="109" t="s">
        <v>296</v>
      </c>
      <c r="C34" s="110" t="s">
        <v>0</v>
      </c>
      <c r="D34" s="111"/>
      <c r="E34" s="551"/>
      <c r="F34" s="585"/>
      <c r="G34" s="585"/>
      <c r="H34" s="585"/>
      <c r="I34" s="585"/>
      <c r="J34" s="585"/>
    </row>
    <row r="35" spans="1:10" ht="25" customHeight="1">
      <c r="A35" s="472"/>
      <c r="B35" s="109" t="s">
        <v>297</v>
      </c>
      <c r="C35" s="110" t="s">
        <v>0</v>
      </c>
      <c r="D35" s="111"/>
      <c r="E35" s="551"/>
      <c r="F35" s="585"/>
      <c r="G35" s="585"/>
      <c r="H35" s="585"/>
      <c r="I35" s="585"/>
      <c r="J35" s="585"/>
    </row>
    <row r="36" spans="1:10" ht="13" customHeight="1">
      <c r="A36" s="472"/>
      <c r="B36" s="472" t="s">
        <v>298</v>
      </c>
      <c r="C36" s="562" t="s">
        <v>292</v>
      </c>
      <c r="D36" s="563"/>
      <c r="E36" s="554"/>
      <c r="F36" s="554"/>
      <c r="G36" s="564" t="s">
        <v>299</v>
      </c>
      <c r="H36" s="565"/>
      <c r="I36" s="580"/>
      <c r="J36" s="581"/>
    </row>
    <row r="37" spans="1:10" ht="25" customHeight="1">
      <c r="A37" s="472"/>
      <c r="B37" s="472"/>
      <c r="C37" s="572" t="s">
        <v>5</v>
      </c>
      <c r="D37" s="572"/>
      <c r="E37" s="578"/>
      <c r="F37" s="578"/>
      <c r="G37" s="566"/>
      <c r="H37" s="567"/>
      <c r="I37" s="582"/>
      <c r="J37" s="583"/>
    </row>
    <row r="38" spans="1:10" ht="13" customHeight="1">
      <c r="A38" s="472"/>
      <c r="B38" s="472"/>
      <c r="C38" s="472" t="s">
        <v>300</v>
      </c>
      <c r="D38" s="472"/>
      <c r="E38" s="573"/>
      <c r="F38" s="574"/>
      <c r="G38" s="574"/>
      <c r="H38" s="574"/>
      <c r="I38" s="574"/>
      <c r="J38" s="575"/>
    </row>
    <row r="39" spans="1:10" ht="25" customHeight="1">
      <c r="A39" s="472"/>
      <c r="B39" s="104" t="s">
        <v>3</v>
      </c>
      <c r="C39" s="586"/>
      <c r="D39" s="586"/>
      <c r="E39" s="586"/>
      <c r="F39" s="104" t="s">
        <v>395</v>
      </c>
      <c r="G39" s="472" t="s">
        <v>130</v>
      </c>
      <c r="H39" s="472"/>
      <c r="I39" s="112"/>
      <c r="J39" s="104" t="s">
        <v>131</v>
      </c>
    </row>
    <row r="40" spans="1:10" ht="25" customHeight="1">
      <c r="A40" s="472"/>
      <c r="B40" s="104" t="s">
        <v>129</v>
      </c>
      <c r="C40" s="579"/>
      <c r="D40" s="579"/>
      <c r="E40" s="579"/>
      <c r="F40" s="579"/>
      <c r="G40" s="104" t="s">
        <v>302</v>
      </c>
      <c r="H40" s="579"/>
      <c r="I40" s="579"/>
      <c r="J40" s="579"/>
    </row>
    <row r="41" spans="1:10" ht="25" customHeight="1">
      <c r="A41" s="472"/>
      <c r="B41" s="104" t="s">
        <v>303</v>
      </c>
      <c r="C41" s="585"/>
      <c r="D41" s="585"/>
      <c r="E41" s="585"/>
      <c r="F41" s="585"/>
      <c r="G41" s="585"/>
      <c r="H41" s="585"/>
      <c r="I41" s="585"/>
      <c r="J41" s="585"/>
    </row>
    <row r="42" spans="1:10" ht="30" customHeight="1">
      <c r="A42" s="472"/>
      <c r="B42" s="546" t="s">
        <v>304</v>
      </c>
      <c r="C42" s="547"/>
      <c r="D42" s="547"/>
      <c r="E42" s="548"/>
      <c r="F42" s="549"/>
      <c r="G42" s="550"/>
      <c r="H42" s="550"/>
      <c r="I42" s="550"/>
      <c r="J42" s="551"/>
    </row>
  </sheetData>
  <sheetProtection algorithmName="SHA-512" hashValue="HgjMhDbdcCbP8/cvmqNgCIc2NHHP6PQ9uUUP/sZWwc0mJGhn7zloqzLZavpheqNZEBs98hB3NocuIX6JsEhUXw==" saltValue="qUc7aDtR+ZvoUz/6vNJ5Nw==" spinCount="100000" sheet="1" selectLockedCells="1"/>
  <mergeCells count="85">
    <mergeCell ref="C41:J41"/>
    <mergeCell ref="E38:J38"/>
    <mergeCell ref="C39:E39"/>
    <mergeCell ref="G39:H39"/>
    <mergeCell ref="C40:F40"/>
    <mergeCell ref="H40:J40"/>
    <mergeCell ref="E34:J34"/>
    <mergeCell ref="C27:F27"/>
    <mergeCell ref="H27:J27"/>
    <mergeCell ref="C28:J28"/>
    <mergeCell ref="I31:J31"/>
    <mergeCell ref="C32:F32"/>
    <mergeCell ref="I32:J32"/>
    <mergeCell ref="C33:F33"/>
    <mergeCell ref="H33:J33"/>
    <mergeCell ref="B29:E29"/>
    <mergeCell ref="F29:J29"/>
    <mergeCell ref="C26:E26"/>
    <mergeCell ref="G26:H26"/>
    <mergeCell ref="A30:A42"/>
    <mergeCell ref="C30:F30"/>
    <mergeCell ref="G30:G32"/>
    <mergeCell ref="E35:J35"/>
    <mergeCell ref="B36:B38"/>
    <mergeCell ref="C36:D36"/>
    <mergeCell ref="E36:F36"/>
    <mergeCell ref="G36:H37"/>
    <mergeCell ref="I36:J37"/>
    <mergeCell ref="C37:D37"/>
    <mergeCell ref="E37:F37"/>
    <mergeCell ref="C38:D38"/>
    <mergeCell ref="I30:J30"/>
    <mergeCell ref="C31:F31"/>
    <mergeCell ref="E22:J22"/>
    <mergeCell ref="C24:D24"/>
    <mergeCell ref="E24:F24"/>
    <mergeCell ref="C25:D25"/>
    <mergeCell ref="E25:J25"/>
    <mergeCell ref="A17:A29"/>
    <mergeCell ref="C17:F17"/>
    <mergeCell ref="G17:G19"/>
    <mergeCell ref="I17:J17"/>
    <mergeCell ref="C18:F18"/>
    <mergeCell ref="I18:J18"/>
    <mergeCell ref="C19:F19"/>
    <mergeCell ref="B23:B25"/>
    <mergeCell ref="C23:D23"/>
    <mergeCell ref="E23:F23"/>
    <mergeCell ref="G23:H24"/>
    <mergeCell ref="I23:J24"/>
    <mergeCell ref="I19:J19"/>
    <mergeCell ref="C20:F20"/>
    <mergeCell ref="H20:J20"/>
    <mergeCell ref="E21:J21"/>
    <mergeCell ref="C13:E13"/>
    <mergeCell ref="G13:H13"/>
    <mergeCell ref="C14:F14"/>
    <mergeCell ref="H14:J14"/>
    <mergeCell ref="C15:J15"/>
    <mergeCell ref="E9:J9"/>
    <mergeCell ref="B10:B12"/>
    <mergeCell ref="C10:D10"/>
    <mergeCell ref="E10:F10"/>
    <mergeCell ref="G10:H11"/>
    <mergeCell ref="I10:J11"/>
    <mergeCell ref="C11:D11"/>
    <mergeCell ref="E11:F11"/>
    <mergeCell ref="C12:D12"/>
    <mergeCell ref="E12:J12"/>
    <mergeCell ref="B42:E42"/>
    <mergeCell ref="F42:J42"/>
    <mergeCell ref="A2:J2"/>
    <mergeCell ref="A4:A16"/>
    <mergeCell ref="C4:F4"/>
    <mergeCell ref="G4:G6"/>
    <mergeCell ref="I4:J4"/>
    <mergeCell ref="C5:F5"/>
    <mergeCell ref="I5:J5"/>
    <mergeCell ref="C6:F6"/>
    <mergeCell ref="I6:J6"/>
    <mergeCell ref="C7:F7"/>
    <mergeCell ref="B16:E16"/>
    <mergeCell ref="F16:J16"/>
    <mergeCell ref="H7:J7"/>
    <mergeCell ref="E8:J8"/>
  </mergeCells>
  <phoneticPr fontId="2"/>
  <dataValidations count="6">
    <dataValidation allowBlank="1" showInputMessage="1" showErrorMessage="1" prompt="本店所在地と同一の場合は「同上」と記載でも構いません" sqref="D9:J9 D22:J22 D35:J35" xr:uid="{00000000-0002-0000-0100-000000000000}"/>
    <dataValidation type="list" allowBlank="1" showInputMessage="1" showErrorMessage="1" prompt="プルダウンから選択してください" sqref="C6:F6 C19:F19 C32:F32" xr:uid="{00000000-0002-0000-0100-000001000000}">
      <formula1>"中小企業者,中小企業団体,個人事業主"</formula1>
    </dataValidation>
    <dataValidation type="list" allowBlank="1" showInputMessage="1" showErrorMessage="1" prompt="分類より先にプルダウンで選択してください" sqref="C14:F14 C27:F27 C40:F40" xr:uid="{00000000-0002-0000-0100-000002000000}">
      <formula1>大分類</formula1>
    </dataValidation>
    <dataValidation type="list" allowBlank="1" showInputMessage="1" showErrorMessage="1" sqref="H40:J40" xr:uid="{00000000-0002-0000-0100-000003000000}">
      <formula1>INDIRECT($C$40)</formula1>
    </dataValidation>
    <dataValidation type="list" allowBlank="1" showInputMessage="1" showErrorMessage="1" sqref="H27:J27" xr:uid="{00000000-0002-0000-0100-000004000000}">
      <formula1>INDIRECT($C$27)</formula1>
    </dataValidation>
    <dataValidation type="list" allowBlank="1" showInputMessage="1" showErrorMessage="1" sqref="H14:J14" xr:uid="{00000000-0002-0000-0100-000005000000}">
      <formula1>INDIRECT($C$14)</formula1>
    </dataValidation>
  </dataValidations>
  <pageMargins left="0.7" right="0.7" top="0.75" bottom="0.75" header="0.3" footer="0.3"/>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7"/>
  <sheetViews>
    <sheetView showGridLines="0" view="pageBreakPreview" zoomScale="120" zoomScaleNormal="100" zoomScaleSheetLayoutView="120" workbookViewId="0">
      <selection activeCell="A3" sqref="A3:AE3"/>
    </sheetView>
  </sheetViews>
  <sheetFormatPr defaultRowHeight="13"/>
  <cols>
    <col min="1" max="16" width="4.54296875" customWidth="1"/>
    <col min="17" max="17" width="4.81640625" customWidth="1"/>
    <col min="18" max="31" width="4.54296875" customWidth="1"/>
  </cols>
  <sheetData>
    <row r="1" spans="1:31" ht="14">
      <c r="A1" s="172" t="s">
        <v>394</v>
      </c>
      <c r="B1" s="173"/>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4"/>
    </row>
    <row r="2" spans="1:31">
      <c r="A2" s="175" t="s">
        <v>307</v>
      </c>
      <c r="B2" s="113"/>
      <c r="C2" s="114"/>
      <c r="D2" s="114"/>
      <c r="E2" s="114"/>
      <c r="F2" s="115"/>
      <c r="G2" s="114"/>
      <c r="H2" s="114"/>
      <c r="I2" s="115"/>
      <c r="J2" s="114"/>
      <c r="K2" s="114"/>
      <c r="L2" s="115"/>
      <c r="M2" s="116"/>
      <c r="N2" s="116"/>
      <c r="O2" s="116"/>
      <c r="P2" s="116"/>
      <c r="Q2" s="116"/>
      <c r="R2" s="117"/>
      <c r="S2" s="117"/>
      <c r="T2" s="117"/>
      <c r="U2" s="117"/>
      <c r="V2" s="117"/>
      <c r="W2" s="117"/>
      <c r="X2" s="117"/>
      <c r="Y2" s="117"/>
      <c r="Z2" s="117"/>
      <c r="AA2" s="117"/>
      <c r="AB2" s="117"/>
      <c r="AC2" s="117"/>
      <c r="AD2" s="117"/>
      <c r="AE2" s="176"/>
    </row>
    <row r="3" spans="1:31" s="97" customFormat="1" ht="409.5" customHeight="1">
      <c r="A3" s="587"/>
      <c r="B3" s="588"/>
      <c r="C3" s="588"/>
      <c r="D3" s="588"/>
      <c r="E3" s="588"/>
      <c r="F3" s="588"/>
      <c r="G3" s="588"/>
      <c r="H3" s="588"/>
      <c r="I3" s="588"/>
      <c r="J3" s="588"/>
      <c r="K3" s="588"/>
      <c r="L3" s="588"/>
      <c r="M3" s="588"/>
      <c r="N3" s="588"/>
      <c r="O3" s="588"/>
      <c r="P3" s="588"/>
      <c r="Q3" s="588"/>
      <c r="R3" s="588"/>
      <c r="S3" s="588"/>
      <c r="T3" s="588"/>
      <c r="U3" s="588"/>
      <c r="V3" s="588"/>
      <c r="W3" s="588"/>
      <c r="X3" s="588"/>
      <c r="Y3" s="588"/>
      <c r="Z3" s="588"/>
      <c r="AA3" s="588"/>
      <c r="AB3" s="588"/>
      <c r="AC3" s="588"/>
      <c r="AD3" s="588"/>
      <c r="AE3" s="589"/>
    </row>
    <row r="4" spans="1:31">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row>
    <row r="5" spans="1:31">
      <c r="A5" s="119"/>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row>
    <row r="6" spans="1:3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row>
    <row r="7" spans="1:31">
      <c r="A7" s="120"/>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row>
  </sheetData>
  <sheetProtection formatCells="0" formatColumns="0" formatRows="0" insertColumns="0" insertRows="0" deleteColumns="0" deleteRows="0" selectLockedCells="1"/>
  <mergeCells count="1">
    <mergeCell ref="A3:AE3"/>
  </mergeCells>
  <phoneticPr fontId="2"/>
  <pageMargins left="0.70866141732283472" right="0.70866141732283472" top="0.74803149606299213" bottom="0.74803149606299213" header="0.31496062992125984" footer="0.31496062992125984"/>
  <pageSetup paperSize="9" scale="94" fitToHeight="0"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6"/>
  <sheetViews>
    <sheetView showGridLines="0" view="pageBreakPreview" zoomScaleNormal="100" zoomScaleSheetLayoutView="100" workbookViewId="0">
      <pane xSplit="1" ySplit="8" topLeftCell="B9" activePane="bottomRight" state="frozen"/>
      <selection pane="topRight" activeCell="B1" sqref="B1"/>
      <selection pane="bottomLeft" activeCell="A6" sqref="A6"/>
      <selection pane="bottomRight" activeCell="E6" sqref="E6:G6"/>
    </sheetView>
  </sheetViews>
  <sheetFormatPr defaultColWidth="8.81640625" defaultRowHeight="13"/>
  <cols>
    <col min="1" max="1" width="5.81640625" style="98" customWidth="1"/>
    <col min="2" max="2" width="20.81640625" style="99" customWidth="1"/>
    <col min="3" max="3" width="29.6328125" style="99" customWidth="1"/>
    <col min="4" max="4" width="18.1796875" style="99" customWidth="1"/>
    <col min="5" max="5" width="14.08984375" style="97" customWidth="1"/>
    <col min="6" max="6" width="11.36328125" style="97" customWidth="1"/>
    <col min="7" max="16384" width="8.81640625" style="97"/>
  </cols>
  <sheetData>
    <row r="1" spans="1:7" ht="14" customHeight="1">
      <c r="A1" s="299" t="s">
        <v>380</v>
      </c>
      <c r="B1" s="300"/>
      <c r="C1" s="300"/>
      <c r="D1" s="300"/>
      <c r="E1" s="106"/>
      <c r="F1" s="106"/>
      <c r="G1" s="106"/>
    </row>
    <row r="2" spans="1:7" ht="18" customHeight="1">
      <c r="A2" s="142" t="s">
        <v>157</v>
      </c>
      <c r="B2" s="301"/>
      <c r="C2" s="301"/>
      <c r="D2" s="301"/>
      <c r="E2" s="301"/>
      <c r="F2" s="301"/>
      <c r="G2" s="301"/>
    </row>
    <row r="3" spans="1:7" ht="18" customHeight="1">
      <c r="A3" s="142" t="s">
        <v>158</v>
      </c>
      <c r="B3" s="301"/>
      <c r="C3" s="301"/>
      <c r="D3" s="301"/>
      <c r="E3" s="301"/>
      <c r="F3" s="301"/>
      <c r="G3" s="301"/>
    </row>
    <row r="4" spans="1:7" s="167" customFormat="1" ht="18" customHeight="1">
      <c r="A4" s="162" t="s">
        <v>388</v>
      </c>
      <c r="B4" s="302"/>
      <c r="C4" s="302"/>
      <c r="D4" s="302"/>
      <c r="E4" s="303"/>
      <c r="F4" s="302"/>
      <c r="G4" s="302"/>
    </row>
    <row r="5" spans="1:7" s="167" customFormat="1" ht="18" customHeight="1">
      <c r="A5" s="162" t="s">
        <v>159</v>
      </c>
      <c r="B5" s="302"/>
      <c r="C5" s="302"/>
      <c r="D5" s="302"/>
      <c r="E5" s="302"/>
      <c r="F5" s="302"/>
      <c r="G5" s="302"/>
    </row>
    <row r="6" spans="1:7" s="167" customFormat="1" ht="18" customHeight="1">
      <c r="A6" s="162"/>
      <c r="B6" s="302"/>
      <c r="C6" s="302"/>
      <c r="D6" s="298" t="s">
        <v>387</v>
      </c>
      <c r="E6" s="557"/>
      <c r="F6" s="557"/>
      <c r="G6" s="557"/>
    </row>
    <row r="7" spans="1:7" s="167" customFormat="1" ht="9.5" customHeight="1">
      <c r="A7" s="162"/>
      <c r="B7" s="302"/>
      <c r="C7" s="302"/>
      <c r="D7" s="304"/>
      <c r="E7" s="305"/>
      <c r="F7" s="305"/>
      <c r="G7" s="305"/>
    </row>
    <row r="8" spans="1:7" ht="27" customHeight="1">
      <c r="A8" s="306" t="s">
        <v>119</v>
      </c>
      <c r="B8" s="307" t="s">
        <v>120</v>
      </c>
      <c r="C8" s="306" t="s">
        <v>42</v>
      </c>
      <c r="D8" s="306" t="s">
        <v>43</v>
      </c>
      <c r="E8" s="306" t="s">
        <v>121</v>
      </c>
      <c r="F8" s="308" t="s">
        <v>122</v>
      </c>
      <c r="G8" s="309" t="s">
        <v>123</v>
      </c>
    </row>
    <row r="9" spans="1:7" ht="27" customHeight="1">
      <c r="A9" s="95">
        <f>ROW()-ROW(株主名簿[[#Headers],[No.]])</f>
        <v>1</v>
      </c>
      <c r="B9" s="94"/>
      <c r="C9" s="177"/>
      <c r="D9" s="177"/>
      <c r="E9" s="178"/>
      <c r="F9" s="96" t="str">
        <f>IFERROR((株主名簿[[#This Row],[持ち株数]]/株主名簿[[#Totals],[持ち株数]]),"")</f>
        <v/>
      </c>
      <c r="G9" s="181"/>
    </row>
    <row r="10" spans="1:7" ht="27" customHeight="1">
      <c r="A10" s="95">
        <f>ROW()-ROW(株主名簿[[#Headers],[No.]])</f>
        <v>2</v>
      </c>
      <c r="B10" s="94"/>
      <c r="C10" s="177"/>
      <c r="D10" s="177"/>
      <c r="E10" s="178"/>
      <c r="F10" s="96" t="str">
        <f>IFERROR((株主名簿[[#This Row],[持ち株数]]/株主名簿[[#Totals],[持ち株数]]),"")</f>
        <v/>
      </c>
      <c r="G10" s="181"/>
    </row>
    <row r="11" spans="1:7" ht="27" customHeight="1">
      <c r="A11" s="95">
        <f>ROW()-ROW(株主名簿[[#Headers],[No.]])</f>
        <v>3</v>
      </c>
      <c r="B11" s="94"/>
      <c r="C11" s="177"/>
      <c r="D11" s="177"/>
      <c r="E11" s="178"/>
      <c r="F11" s="96" t="str">
        <f>IFERROR((株主名簿[[#This Row],[持ち株数]]/株主名簿[[#Totals],[持ち株数]]),"")</f>
        <v/>
      </c>
      <c r="G11" s="181"/>
    </row>
    <row r="12" spans="1:7" ht="27" customHeight="1">
      <c r="A12" s="95">
        <f>ROW()-ROW(株主名簿[[#Headers],[No.]])</f>
        <v>4</v>
      </c>
      <c r="B12" s="94"/>
      <c r="C12" s="177"/>
      <c r="D12" s="177"/>
      <c r="E12" s="178"/>
      <c r="F12" s="96" t="str">
        <f>IFERROR((株主名簿[[#This Row],[持ち株数]]/株主名簿[[#Totals],[持ち株数]]),"")</f>
        <v/>
      </c>
      <c r="G12" s="181"/>
    </row>
    <row r="13" spans="1:7" ht="27" customHeight="1">
      <c r="A13" s="95">
        <f>ROW()-ROW(株主名簿[[#Headers],[No.]])</f>
        <v>5</v>
      </c>
      <c r="B13" s="94"/>
      <c r="C13" s="177"/>
      <c r="D13" s="177"/>
      <c r="E13" s="178"/>
      <c r="F13" s="96" t="str">
        <f>IFERROR((株主名簿[[#This Row],[持ち株数]]/株主名簿[[#Totals],[持ち株数]]),"")</f>
        <v/>
      </c>
      <c r="G13" s="182"/>
    </row>
    <row r="14" spans="1:7" ht="27" customHeight="1">
      <c r="A14" s="95">
        <f>ROW()-ROW(株主名簿[[#Headers],[No.]])</f>
        <v>6</v>
      </c>
      <c r="B14" s="179"/>
      <c r="C14" s="177"/>
      <c r="D14" s="177"/>
      <c r="E14" s="178"/>
      <c r="F14" s="96" t="str">
        <f>IFERROR((株主名簿[[#This Row],[持ち株数]]/株主名簿[[#Totals],[持ち株数]]),"")</f>
        <v/>
      </c>
      <c r="G14" s="182"/>
    </row>
    <row r="15" spans="1:7" ht="27" customHeight="1">
      <c r="A15" s="95">
        <f>ROW()-ROW(株主名簿[[#Headers],[No.]])</f>
        <v>7</v>
      </c>
      <c r="B15" s="179"/>
      <c r="C15" s="177"/>
      <c r="D15" s="177"/>
      <c r="E15" s="178"/>
      <c r="F15" s="96" t="str">
        <f>IFERROR((株主名簿[[#This Row],[持ち株数]]/株主名簿[[#Totals],[持ち株数]]),"")</f>
        <v/>
      </c>
      <c r="G15" s="182"/>
    </row>
    <row r="16" spans="1:7" ht="27" customHeight="1">
      <c r="A16" s="95">
        <f>ROW()-ROW(株主名簿[[#Headers],[No.]])</f>
        <v>8</v>
      </c>
      <c r="B16" s="179"/>
      <c r="C16" s="177"/>
      <c r="D16" s="177"/>
      <c r="E16" s="178"/>
      <c r="F16" s="96" t="str">
        <f>IFERROR((株主名簿[[#This Row],[持ち株数]]/株主名簿[[#Totals],[持ち株数]]),"")</f>
        <v/>
      </c>
      <c r="G16" s="182"/>
    </row>
    <row r="17" spans="1:7" ht="27" customHeight="1">
      <c r="A17" s="95">
        <f>ROW()-ROW(株主名簿[[#Headers],[No.]])</f>
        <v>9</v>
      </c>
      <c r="B17" s="179"/>
      <c r="C17" s="177"/>
      <c r="D17" s="177"/>
      <c r="E17" s="178"/>
      <c r="F17" s="96" t="str">
        <f>IFERROR((株主名簿[[#This Row],[持ち株数]]/株主名簿[[#Totals],[持ち株数]]),"")</f>
        <v/>
      </c>
      <c r="G17" s="182"/>
    </row>
    <row r="18" spans="1:7" ht="27" customHeight="1">
      <c r="A18" s="95">
        <f>ROW()-ROW(株主名簿[[#Headers],[No.]])</f>
        <v>10</v>
      </c>
      <c r="B18" s="179"/>
      <c r="C18" s="177"/>
      <c r="D18" s="177"/>
      <c r="E18" s="178"/>
      <c r="F18" s="96" t="str">
        <f>IFERROR((株主名簿[[#This Row],[持ち株数]]/株主名簿[[#Totals],[持ち株数]]),"")</f>
        <v/>
      </c>
      <c r="G18" s="182"/>
    </row>
    <row r="19" spans="1:7" ht="27" customHeight="1">
      <c r="A19" s="95">
        <f>ROW()-ROW(株主名簿[[#Headers],[No.]])</f>
        <v>11</v>
      </c>
      <c r="B19" s="179"/>
      <c r="C19" s="177"/>
      <c r="D19" s="177"/>
      <c r="E19" s="178"/>
      <c r="F19" s="96" t="str">
        <f>IFERROR((株主名簿[[#This Row],[持ち株数]]/株主名簿[[#Totals],[持ち株数]]),"")</f>
        <v/>
      </c>
      <c r="G19" s="182"/>
    </row>
    <row r="20" spans="1:7" ht="27" customHeight="1">
      <c r="A20" s="95">
        <f>ROW()-ROW(株主名簿[[#Headers],[No.]])</f>
        <v>12</v>
      </c>
      <c r="B20" s="179"/>
      <c r="C20" s="177"/>
      <c r="D20" s="177"/>
      <c r="E20" s="178"/>
      <c r="F20" s="96" t="str">
        <f>IFERROR((株主名簿[[#This Row],[持ち株数]]/株主名簿[[#Totals],[持ち株数]]),"")</f>
        <v/>
      </c>
      <c r="G20" s="182"/>
    </row>
    <row r="21" spans="1:7" ht="27" customHeight="1">
      <c r="A21" s="95">
        <f>ROW()-ROW(株主名簿[[#Headers],[No.]])</f>
        <v>13</v>
      </c>
      <c r="B21" s="179"/>
      <c r="C21" s="177"/>
      <c r="D21" s="177"/>
      <c r="E21" s="178"/>
      <c r="F21" s="96" t="str">
        <f>IFERROR((株主名簿[[#This Row],[持ち株数]]/株主名簿[[#Totals],[持ち株数]]),"")</f>
        <v/>
      </c>
      <c r="G21" s="182"/>
    </row>
    <row r="22" spans="1:7" ht="27" customHeight="1">
      <c r="A22" s="95">
        <f>ROW()-ROW(株主名簿[[#Headers],[No.]])</f>
        <v>14</v>
      </c>
      <c r="B22" s="179"/>
      <c r="C22" s="177"/>
      <c r="D22" s="177"/>
      <c r="E22" s="178"/>
      <c r="F22" s="96" t="str">
        <f>IFERROR((株主名簿[[#This Row],[持ち株数]]/株主名簿[[#Totals],[持ち株数]]),"")</f>
        <v/>
      </c>
      <c r="G22" s="182"/>
    </row>
    <row r="23" spans="1:7" ht="27" customHeight="1">
      <c r="A23" s="95">
        <f>ROW()-ROW(株主名簿[[#Headers],[No.]])</f>
        <v>15</v>
      </c>
      <c r="B23" s="179"/>
      <c r="C23" s="177"/>
      <c r="D23" s="177"/>
      <c r="E23" s="178"/>
      <c r="F23" s="96" t="str">
        <f>IFERROR((株主名簿[[#This Row],[持ち株数]]/株主名簿[[#Totals],[持ち株数]]),"")</f>
        <v/>
      </c>
      <c r="G23" s="182"/>
    </row>
    <row r="24" spans="1:7" ht="27" customHeight="1">
      <c r="A24" s="310">
        <f>ROW()-ROW(株主名簿[[#Headers],[No.]])</f>
        <v>16</v>
      </c>
      <c r="B24" s="311" t="s">
        <v>124</v>
      </c>
      <c r="C24" s="312"/>
      <c r="D24" s="313"/>
      <c r="E24" s="180"/>
      <c r="F24" s="96" t="str">
        <f>IFERROR((株主名簿[[#This Row],[持ち株数]]/株主名簿[[#Totals],[持ち株数]]),"")</f>
        <v/>
      </c>
      <c r="G24" s="314"/>
    </row>
    <row r="25" spans="1:7" ht="27" customHeight="1">
      <c r="A25" s="315"/>
      <c r="B25" s="222" t="s">
        <v>9</v>
      </c>
      <c r="C25" s="316" t="s">
        <v>125</v>
      </c>
      <c r="D25" s="317"/>
      <c r="E25" s="318">
        <f>SUBTOTAL(109,株主名簿[持ち株数])</f>
        <v>0</v>
      </c>
      <c r="F25" s="319">
        <f>SUBTOTAL(109,株主名簿[持ち株比率
（％）])</f>
        <v>0</v>
      </c>
      <c r="G25" s="320"/>
    </row>
    <row r="26" spans="1:7" ht="27" customHeight="1">
      <c r="A26" s="592" t="s">
        <v>126</v>
      </c>
      <c r="B26" s="593"/>
      <c r="C26" s="593"/>
      <c r="D26" s="593"/>
      <c r="E26" s="593"/>
      <c r="F26" s="593"/>
      <c r="G26" s="594"/>
    </row>
    <row r="27" spans="1:7" ht="80" customHeight="1">
      <c r="A27" s="595"/>
      <c r="B27" s="596"/>
      <c r="C27" s="596"/>
      <c r="D27" s="596"/>
      <c r="E27" s="596"/>
      <c r="F27" s="596"/>
      <c r="G27" s="597"/>
    </row>
    <row r="28" spans="1:7">
      <c r="A28" s="142" t="s">
        <v>127</v>
      </c>
      <c r="B28" s="300"/>
      <c r="C28" s="300"/>
      <c r="D28" s="300"/>
      <c r="E28" s="106"/>
      <c r="F28" s="106"/>
      <c r="G28" s="106"/>
    </row>
    <row r="29" spans="1:7" ht="13" customHeight="1">
      <c r="A29" s="321" t="s">
        <v>156</v>
      </c>
      <c r="B29" s="300"/>
      <c r="C29" s="300"/>
      <c r="D29" s="300"/>
      <c r="E29" s="106"/>
      <c r="F29" s="106"/>
      <c r="G29" s="106"/>
    </row>
    <row r="30" spans="1:7" ht="18" customHeight="1">
      <c r="A30" s="221" t="s">
        <v>119</v>
      </c>
      <c r="B30" s="221" t="s">
        <v>128</v>
      </c>
      <c r="C30" s="221" t="s">
        <v>129</v>
      </c>
      <c r="D30" s="464" t="s">
        <v>155</v>
      </c>
      <c r="E30" s="464"/>
      <c r="F30" s="464" t="s">
        <v>130</v>
      </c>
      <c r="G30" s="464"/>
    </row>
    <row r="31" spans="1:7" ht="27" customHeight="1">
      <c r="A31" s="223">
        <v>1</v>
      </c>
      <c r="B31" s="183"/>
      <c r="C31" s="184"/>
      <c r="D31" s="590"/>
      <c r="E31" s="590"/>
      <c r="F31" s="591"/>
      <c r="G31" s="591"/>
    </row>
    <row r="32" spans="1:7" ht="27" customHeight="1">
      <c r="A32" s="223">
        <v>2</v>
      </c>
      <c r="B32" s="185"/>
      <c r="C32" s="184"/>
      <c r="D32" s="590"/>
      <c r="E32" s="590"/>
      <c r="F32" s="591"/>
      <c r="G32" s="591"/>
    </row>
    <row r="33" spans="1:7" ht="27" customHeight="1">
      <c r="A33" s="223">
        <v>3</v>
      </c>
      <c r="B33" s="184"/>
      <c r="C33" s="184"/>
      <c r="D33" s="590"/>
      <c r="E33" s="590"/>
      <c r="F33" s="591"/>
      <c r="G33" s="591"/>
    </row>
    <row r="34" spans="1:7" ht="27" customHeight="1">
      <c r="A34" s="223">
        <v>4</v>
      </c>
      <c r="B34" s="184"/>
      <c r="C34" s="184"/>
      <c r="D34" s="590"/>
      <c r="E34" s="590"/>
      <c r="F34" s="591"/>
      <c r="G34" s="591"/>
    </row>
    <row r="35" spans="1:7" ht="27" customHeight="1">
      <c r="A35" s="223">
        <v>5</v>
      </c>
      <c r="B35" s="184"/>
      <c r="C35" s="184"/>
      <c r="D35" s="590"/>
      <c r="E35" s="590"/>
      <c r="F35" s="591"/>
      <c r="G35" s="591"/>
    </row>
    <row r="36" spans="1:7" ht="27" customHeight="1"/>
  </sheetData>
  <sheetProtection algorithmName="SHA-512" hashValue="/T2YN9KBzrVDkdrgTUWPpfyXyHanRbryqHotC0iuOzpLXXgMRWADQB2/XY9JxPOfGkoQHndemt9KM/S+GhXcaQ==" saltValue="OmIrK8GdxSTUvVq+nhk1fw==" spinCount="100000" sheet="1" insertRows="0" deleteRows="0" selectLockedCells="1"/>
  <mergeCells count="15">
    <mergeCell ref="E6:G6"/>
    <mergeCell ref="D32:E32"/>
    <mergeCell ref="D33:E33"/>
    <mergeCell ref="D35:E35"/>
    <mergeCell ref="F31:G31"/>
    <mergeCell ref="F32:G32"/>
    <mergeCell ref="F33:G33"/>
    <mergeCell ref="F34:G34"/>
    <mergeCell ref="F35:G35"/>
    <mergeCell ref="D34:E34"/>
    <mergeCell ref="A26:G26"/>
    <mergeCell ref="A27:G27"/>
    <mergeCell ref="D30:E30"/>
    <mergeCell ref="F30:G30"/>
    <mergeCell ref="D31:E31"/>
  </mergeCells>
  <phoneticPr fontId="2"/>
  <dataValidations count="2">
    <dataValidation type="list" allowBlank="1" showInputMessage="1" showErrorMessage="1" sqref="C31:C35" xr:uid="{00000000-0002-0000-0300-000000000000}">
      <formula1>"製造業その他,卸売業,小売業,サービス業"</formula1>
    </dataValidation>
    <dataValidation type="list" allowBlank="1" showInputMessage="1" showErrorMessage="1" sqref="G8:G24" xr:uid="{00000000-0002-0000-0300-000001000000}">
      <formula1>"　,○"</formula1>
    </dataValidation>
  </dataValidations>
  <pageMargins left="0.70866141732283472" right="0.70866141732283472" top="0.74803149606299213" bottom="0.74803149606299213" header="0.31496062992125984" footer="0.31496062992125984"/>
  <pageSetup paperSize="9" scale="80"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39"/>
  <sheetViews>
    <sheetView showGridLines="0" view="pageBreakPreview" zoomScaleNormal="100" zoomScaleSheetLayoutView="100" workbookViewId="0">
      <pane xSplit="1" ySplit="5" topLeftCell="B13" activePane="bottomRight" state="frozen"/>
      <selection pane="topRight" activeCell="B1" sqref="B1"/>
      <selection pane="bottomLeft" activeCell="A6" sqref="A6"/>
      <selection pane="bottomRight" activeCell="D6" sqref="D6"/>
    </sheetView>
  </sheetViews>
  <sheetFormatPr defaultColWidth="8.81640625" defaultRowHeight="13"/>
  <cols>
    <col min="1" max="1" width="5.81640625" style="99" customWidth="1"/>
    <col min="2" max="2" width="26.08984375" style="99" customWidth="1"/>
    <col min="3" max="3" width="14.81640625" style="99" customWidth="1"/>
    <col min="4" max="4" width="40.6328125" style="99" customWidth="1"/>
    <col min="5" max="5" width="12.6328125" style="103" customWidth="1"/>
    <col min="6" max="6" width="3.6328125" style="103" customWidth="1"/>
    <col min="7" max="7" width="12.1796875" style="99" customWidth="1"/>
    <col min="8" max="16384" width="8.81640625" style="97"/>
  </cols>
  <sheetData>
    <row r="1" spans="1:33" ht="14" customHeight="1">
      <c r="A1" s="105" t="s">
        <v>381</v>
      </c>
      <c r="B1" s="106"/>
      <c r="C1" s="300"/>
      <c r="D1" s="106"/>
      <c r="E1" s="322"/>
      <c r="F1" s="322"/>
      <c r="G1" s="300"/>
    </row>
    <row r="2" spans="1:33" ht="18" customHeight="1">
      <c r="A2" s="323" t="s">
        <v>132</v>
      </c>
      <c r="B2" s="324"/>
      <c r="C2" s="324"/>
      <c r="D2" s="324"/>
      <c r="E2" s="325"/>
      <c r="F2" s="325"/>
      <c r="G2" s="324"/>
      <c r="H2" s="98"/>
      <c r="I2" s="98"/>
      <c r="J2" s="101"/>
      <c r="K2" s="101"/>
      <c r="L2" s="101"/>
      <c r="M2" s="101"/>
      <c r="N2" s="101"/>
      <c r="O2" s="101"/>
      <c r="P2" s="101"/>
      <c r="Q2" s="101"/>
      <c r="R2" s="101"/>
      <c r="S2" s="101"/>
      <c r="T2" s="101"/>
      <c r="U2" s="101"/>
      <c r="V2" s="101"/>
      <c r="W2" s="101"/>
      <c r="X2" s="101"/>
      <c r="Y2" s="101"/>
      <c r="Z2" s="101"/>
      <c r="AA2" s="101"/>
      <c r="AB2" s="101"/>
      <c r="AC2" s="101"/>
    </row>
    <row r="3" spans="1:33" s="100" customFormat="1" ht="26" customHeight="1">
      <c r="A3" s="598" t="s">
        <v>389</v>
      </c>
      <c r="B3" s="598"/>
      <c r="C3" s="598"/>
      <c r="D3" s="598"/>
      <c r="E3" s="598"/>
      <c r="F3" s="598"/>
      <c r="G3" s="598"/>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row>
    <row r="4" spans="1:33" ht="18" customHeight="1">
      <c r="A4" s="323" t="s">
        <v>153</v>
      </c>
      <c r="B4" s="324"/>
      <c r="C4" s="324"/>
      <c r="D4" s="324"/>
      <c r="E4" s="325"/>
      <c r="F4" s="325"/>
      <c r="G4" s="324"/>
      <c r="H4" s="98"/>
      <c r="I4" s="98"/>
      <c r="J4" s="101"/>
      <c r="K4" s="101"/>
      <c r="L4" s="101"/>
      <c r="M4" s="101"/>
      <c r="N4" s="101"/>
      <c r="O4" s="101"/>
      <c r="P4" s="101"/>
      <c r="Q4" s="101"/>
      <c r="R4" s="101"/>
      <c r="S4" s="101"/>
      <c r="T4" s="101"/>
      <c r="U4" s="101"/>
      <c r="V4" s="101"/>
      <c r="W4" s="101"/>
      <c r="X4" s="101"/>
      <c r="Y4" s="101"/>
      <c r="Z4" s="101"/>
      <c r="AA4" s="101"/>
      <c r="AB4" s="101"/>
      <c r="AC4" s="101"/>
    </row>
    <row r="5" spans="1:33" ht="27" customHeight="1">
      <c r="A5" s="425" t="s">
        <v>119</v>
      </c>
      <c r="B5" s="426" t="s">
        <v>1</v>
      </c>
      <c r="C5" s="426" t="s">
        <v>151</v>
      </c>
      <c r="D5" s="426" t="s">
        <v>152</v>
      </c>
      <c r="E5" s="601" t="s">
        <v>408</v>
      </c>
      <c r="F5" s="602"/>
      <c r="G5" s="427" t="s">
        <v>19</v>
      </c>
    </row>
    <row r="6" spans="1:33" ht="27" customHeight="1">
      <c r="A6" s="428">
        <f>ROW()-ROW('5'!$A$5)</f>
        <v>1</v>
      </c>
      <c r="B6" s="429"/>
      <c r="C6" s="430"/>
      <c r="D6" s="431"/>
      <c r="E6" s="441"/>
      <c r="F6" s="442" t="s">
        <v>462</v>
      </c>
      <c r="G6" s="440"/>
    </row>
    <row r="7" spans="1:33" ht="27" customHeight="1">
      <c r="A7" s="428">
        <f>ROW()-ROW('5'!$A$5)</f>
        <v>2</v>
      </c>
      <c r="B7" s="433"/>
      <c r="C7" s="430"/>
      <c r="D7" s="431"/>
      <c r="E7" s="441"/>
      <c r="F7" s="442" t="s">
        <v>462</v>
      </c>
      <c r="G7" s="432"/>
    </row>
    <row r="8" spans="1:33" ht="27" customHeight="1">
      <c r="A8" s="428">
        <f>ROW()-ROW('5'!$A$5)</f>
        <v>3</v>
      </c>
      <c r="B8" s="433"/>
      <c r="C8" s="430"/>
      <c r="D8" s="431"/>
      <c r="E8" s="441"/>
      <c r="F8" s="442" t="s">
        <v>462</v>
      </c>
      <c r="G8" s="434"/>
    </row>
    <row r="9" spans="1:33" ht="27" customHeight="1">
      <c r="A9" s="428">
        <f>ROW()-ROW('5'!$A$5)</f>
        <v>4</v>
      </c>
      <c r="B9" s="433"/>
      <c r="C9" s="430"/>
      <c r="D9" s="431"/>
      <c r="E9" s="441"/>
      <c r="F9" s="442" t="s">
        <v>462</v>
      </c>
      <c r="G9" s="434"/>
    </row>
    <row r="10" spans="1:33" ht="27" customHeight="1">
      <c r="A10" s="428">
        <f>ROW()-ROW('5'!$A$5)</f>
        <v>5</v>
      </c>
      <c r="B10" s="433"/>
      <c r="C10" s="430"/>
      <c r="D10" s="431"/>
      <c r="E10" s="441"/>
      <c r="F10" s="442" t="s">
        <v>462</v>
      </c>
      <c r="G10" s="434"/>
    </row>
    <row r="11" spans="1:33" ht="27" customHeight="1">
      <c r="A11" s="428">
        <f>ROW()-ROW('5'!$A$5)</f>
        <v>6</v>
      </c>
      <c r="B11" s="433"/>
      <c r="C11" s="430"/>
      <c r="D11" s="431"/>
      <c r="E11" s="441"/>
      <c r="F11" s="442" t="s">
        <v>462</v>
      </c>
      <c r="G11" s="434"/>
    </row>
    <row r="12" spans="1:33" ht="27" customHeight="1">
      <c r="A12" s="428">
        <f>ROW()-ROW('5'!$A$5)</f>
        <v>7</v>
      </c>
      <c r="B12" s="433"/>
      <c r="C12" s="430"/>
      <c r="D12" s="431"/>
      <c r="E12" s="441"/>
      <c r="F12" s="442" t="s">
        <v>462</v>
      </c>
      <c r="G12" s="434"/>
    </row>
    <row r="13" spans="1:33" ht="27" customHeight="1">
      <c r="A13" s="428">
        <f>ROW()-ROW('5'!$A$5)</f>
        <v>8</v>
      </c>
      <c r="B13" s="433"/>
      <c r="C13" s="430"/>
      <c r="D13" s="431"/>
      <c r="E13" s="441"/>
      <c r="F13" s="442" t="s">
        <v>462</v>
      </c>
      <c r="G13" s="432"/>
    </row>
    <row r="14" spans="1:33" ht="27" customHeight="1">
      <c r="A14" s="428">
        <f>ROW()-ROW('5'!$A$5)</f>
        <v>9</v>
      </c>
      <c r="B14" s="433"/>
      <c r="C14" s="430"/>
      <c r="D14" s="431"/>
      <c r="E14" s="441"/>
      <c r="F14" s="442" t="s">
        <v>462</v>
      </c>
      <c r="G14" s="434"/>
    </row>
    <row r="15" spans="1:33" ht="27" customHeight="1">
      <c r="A15" s="428">
        <f>ROW()-ROW('5'!$A$5)</f>
        <v>10</v>
      </c>
      <c r="B15" s="433"/>
      <c r="C15" s="430"/>
      <c r="D15" s="431"/>
      <c r="E15" s="441"/>
      <c r="F15" s="442" t="s">
        <v>462</v>
      </c>
      <c r="G15" s="434"/>
    </row>
    <row r="16" spans="1:33" ht="27" customHeight="1">
      <c r="A16" s="428">
        <f>ROW()-ROW('5'!$A$5)</f>
        <v>11</v>
      </c>
      <c r="B16" s="433"/>
      <c r="C16" s="430"/>
      <c r="D16" s="431"/>
      <c r="E16" s="441"/>
      <c r="F16" s="442" t="s">
        <v>462</v>
      </c>
      <c r="G16" s="434"/>
    </row>
    <row r="17" spans="1:7" ht="27" customHeight="1">
      <c r="A17" s="428">
        <f>ROW()-ROW('5'!$A$5)</f>
        <v>12</v>
      </c>
      <c r="B17" s="433"/>
      <c r="C17" s="430"/>
      <c r="D17" s="431"/>
      <c r="E17" s="441"/>
      <c r="F17" s="442" t="s">
        <v>462</v>
      </c>
      <c r="G17" s="434"/>
    </row>
    <row r="18" spans="1:7" ht="27" customHeight="1">
      <c r="A18" s="428">
        <f>ROW()-ROW('5'!$A$5)</f>
        <v>13</v>
      </c>
      <c r="B18" s="433"/>
      <c r="C18" s="430"/>
      <c r="D18" s="431"/>
      <c r="E18" s="441"/>
      <c r="F18" s="442" t="s">
        <v>462</v>
      </c>
      <c r="G18" s="434"/>
    </row>
    <row r="19" spans="1:7" ht="27" customHeight="1">
      <c r="A19" s="428">
        <f>ROW()-ROW('5'!$A$5)</f>
        <v>14</v>
      </c>
      <c r="B19" s="433"/>
      <c r="C19" s="430"/>
      <c r="D19" s="431"/>
      <c r="E19" s="441"/>
      <c r="F19" s="442" t="s">
        <v>462</v>
      </c>
      <c r="G19" s="434"/>
    </row>
    <row r="20" spans="1:7" ht="27" customHeight="1">
      <c r="A20" s="428">
        <f>ROW()-ROW('5'!$A$5)</f>
        <v>15</v>
      </c>
      <c r="B20" s="433"/>
      <c r="C20" s="430"/>
      <c r="D20" s="431"/>
      <c r="E20" s="441"/>
      <c r="F20" s="442" t="s">
        <v>462</v>
      </c>
      <c r="G20" s="432"/>
    </row>
    <row r="21" spans="1:7" ht="27" customHeight="1">
      <c r="A21" s="428">
        <f>ROW()-ROW('5'!$A$5)</f>
        <v>16</v>
      </c>
      <c r="B21" s="433"/>
      <c r="C21" s="430"/>
      <c r="D21" s="431"/>
      <c r="E21" s="441"/>
      <c r="F21" s="442" t="s">
        <v>462</v>
      </c>
      <c r="G21" s="432"/>
    </row>
    <row r="22" spans="1:7" ht="27" customHeight="1">
      <c r="A22" s="428">
        <f>ROW()-ROW('5'!$A$5)</f>
        <v>17</v>
      </c>
      <c r="B22" s="433"/>
      <c r="C22" s="430"/>
      <c r="D22" s="431"/>
      <c r="E22" s="441"/>
      <c r="F22" s="442" t="s">
        <v>462</v>
      </c>
      <c r="G22" s="434"/>
    </row>
    <row r="23" spans="1:7" ht="27" customHeight="1">
      <c r="A23" s="428">
        <f>ROW()-ROW('5'!$A$5)</f>
        <v>18</v>
      </c>
      <c r="B23" s="433"/>
      <c r="C23" s="430"/>
      <c r="D23" s="431"/>
      <c r="E23" s="441"/>
      <c r="F23" s="442" t="s">
        <v>462</v>
      </c>
      <c r="G23" s="434"/>
    </row>
    <row r="24" spans="1:7" ht="27" customHeight="1">
      <c r="A24" s="428">
        <f>ROW()-ROW('5'!$A$5)</f>
        <v>19</v>
      </c>
      <c r="B24" s="433"/>
      <c r="C24" s="430"/>
      <c r="D24" s="431"/>
      <c r="E24" s="441"/>
      <c r="F24" s="442" t="s">
        <v>462</v>
      </c>
      <c r="G24" s="434"/>
    </row>
    <row r="25" spans="1:7" ht="27" customHeight="1">
      <c r="A25" s="428">
        <f>ROW()-ROW('5'!$A$5)</f>
        <v>20</v>
      </c>
      <c r="B25" s="433"/>
      <c r="C25" s="430"/>
      <c r="D25" s="431"/>
      <c r="E25" s="441"/>
      <c r="F25" s="442" t="s">
        <v>462</v>
      </c>
      <c r="G25" s="434"/>
    </row>
    <row r="26" spans="1:7" ht="27" customHeight="1">
      <c r="A26" s="428">
        <f>ROW()-ROW('5'!$A$5)</f>
        <v>21</v>
      </c>
      <c r="B26" s="433"/>
      <c r="C26" s="430"/>
      <c r="D26" s="431"/>
      <c r="E26" s="441"/>
      <c r="F26" s="442" t="s">
        <v>462</v>
      </c>
      <c r="G26" s="434"/>
    </row>
    <row r="27" spans="1:7" ht="27" customHeight="1">
      <c r="A27" s="428">
        <f>ROW()-ROW('5'!$A$5)</f>
        <v>22</v>
      </c>
      <c r="B27" s="433"/>
      <c r="C27" s="430"/>
      <c r="D27" s="431"/>
      <c r="E27" s="441"/>
      <c r="F27" s="442" t="s">
        <v>462</v>
      </c>
      <c r="G27" s="434"/>
    </row>
    <row r="28" spans="1:7" ht="27" customHeight="1">
      <c r="A28" s="428">
        <f>ROW()-ROW('5'!$A$5)</f>
        <v>23</v>
      </c>
      <c r="B28" s="433"/>
      <c r="C28" s="430"/>
      <c r="D28" s="431"/>
      <c r="E28" s="441"/>
      <c r="F28" s="442" t="s">
        <v>462</v>
      </c>
      <c r="G28" s="434"/>
    </row>
    <row r="29" spans="1:7" ht="27" customHeight="1">
      <c r="A29" s="428">
        <f>ROW()-ROW('5'!$A$5)</f>
        <v>24</v>
      </c>
      <c r="B29" s="433"/>
      <c r="C29" s="430"/>
      <c r="D29" s="431"/>
      <c r="E29" s="441"/>
      <c r="F29" s="442" t="s">
        <v>462</v>
      </c>
      <c r="G29" s="434"/>
    </row>
    <row r="30" spans="1:7" ht="27" customHeight="1">
      <c r="A30" s="428">
        <f>ROW()-ROW('5'!$A$5)</f>
        <v>25</v>
      </c>
      <c r="B30" s="433"/>
      <c r="C30" s="430"/>
      <c r="D30" s="431"/>
      <c r="E30" s="441"/>
      <c r="F30" s="442" t="s">
        <v>462</v>
      </c>
      <c r="G30" s="432"/>
    </row>
    <row r="31" spans="1:7" ht="27" customHeight="1">
      <c r="A31" s="428">
        <f>ROW()-ROW('5'!$A$5)</f>
        <v>26</v>
      </c>
      <c r="B31" s="433"/>
      <c r="C31" s="430"/>
      <c r="D31" s="431"/>
      <c r="E31" s="441"/>
      <c r="F31" s="442" t="s">
        <v>462</v>
      </c>
      <c r="G31" s="432"/>
    </row>
    <row r="32" spans="1:7" ht="27" customHeight="1">
      <c r="A32" s="428">
        <f>ROW()-ROW('5'!$A$5)</f>
        <v>27</v>
      </c>
      <c r="B32" s="433"/>
      <c r="C32" s="430"/>
      <c r="D32" s="431"/>
      <c r="E32" s="441"/>
      <c r="F32" s="442" t="s">
        <v>462</v>
      </c>
      <c r="G32" s="432"/>
    </row>
    <row r="33" spans="1:7" ht="27" customHeight="1">
      <c r="A33" s="428">
        <f>ROW()-ROW('5'!$A$5)</f>
        <v>28</v>
      </c>
      <c r="B33" s="433"/>
      <c r="C33" s="430"/>
      <c r="D33" s="431"/>
      <c r="E33" s="441"/>
      <c r="F33" s="442" t="s">
        <v>462</v>
      </c>
      <c r="G33" s="434"/>
    </row>
    <row r="34" spans="1:7" ht="27" customHeight="1">
      <c r="A34" s="428">
        <f>ROW()-ROW('5'!$A$5)</f>
        <v>29</v>
      </c>
      <c r="B34" s="433"/>
      <c r="C34" s="430"/>
      <c r="D34" s="431"/>
      <c r="E34" s="441"/>
      <c r="F34" s="442" t="s">
        <v>462</v>
      </c>
      <c r="G34" s="434"/>
    </row>
    <row r="35" spans="1:7" ht="27" customHeight="1">
      <c r="A35" s="428">
        <f>ROW()-ROW('5'!$A$5)</f>
        <v>30</v>
      </c>
      <c r="B35" s="433"/>
      <c r="C35" s="430"/>
      <c r="D35" s="431"/>
      <c r="E35" s="441"/>
      <c r="F35" s="442" t="s">
        <v>462</v>
      </c>
      <c r="G35" s="434"/>
    </row>
    <row r="36" spans="1:7" ht="27" customHeight="1">
      <c r="A36" s="428">
        <f>ROW()-ROW('5'!$A$5)</f>
        <v>31</v>
      </c>
      <c r="B36" s="433"/>
      <c r="C36" s="430"/>
      <c r="D36" s="431"/>
      <c r="E36" s="441"/>
      <c r="F36" s="442" t="s">
        <v>462</v>
      </c>
      <c r="G36" s="434"/>
    </row>
    <row r="37" spans="1:7" ht="27" customHeight="1">
      <c r="A37" s="428">
        <f>ROW()-ROW('5'!$A$5)</f>
        <v>32</v>
      </c>
      <c r="B37" s="433"/>
      <c r="C37" s="430"/>
      <c r="D37" s="431"/>
      <c r="E37" s="441"/>
      <c r="F37" s="442" t="s">
        <v>462</v>
      </c>
      <c r="G37" s="432"/>
    </row>
    <row r="38" spans="1:7" ht="27" customHeight="1" thickBot="1">
      <c r="A38" s="435">
        <f>ROW()-ROW('5'!$A$5)</f>
        <v>33</v>
      </c>
      <c r="B38" s="436"/>
      <c r="C38" s="437"/>
      <c r="D38" s="438"/>
      <c r="E38" s="441"/>
      <c r="F38" s="442" t="s">
        <v>462</v>
      </c>
      <c r="G38" s="439"/>
    </row>
    <row r="39" spans="1:7" ht="30" customHeight="1" thickBot="1">
      <c r="A39" s="599" t="s">
        <v>407</v>
      </c>
      <c r="B39" s="600"/>
      <c r="C39" s="600"/>
      <c r="D39" s="600"/>
      <c r="E39" s="603">
        <f>SUBTOTAL(109,'5'!$E$6:$E$38)</f>
        <v>0</v>
      </c>
      <c r="F39" s="604"/>
      <c r="G39" s="372"/>
    </row>
  </sheetData>
  <sheetProtection algorithmName="SHA-512" hashValue="KKQsOFmykL3n+LvLDLoglfo2hc61JhpAQ9sExjxsXeZe9MTbfI7IKumuX/ITUzi2fOBPcJkOuJk4Tttc6Ufc1A==" saltValue="Bfg6F4KKypTQDoHCqvejrg==" spinCount="100000" sheet="1" insertRows="0" deleteRows="0" selectLockedCells="1"/>
  <mergeCells count="4">
    <mergeCell ref="A3:G3"/>
    <mergeCell ref="A39:D39"/>
    <mergeCell ref="E5:F5"/>
    <mergeCell ref="E39:F39"/>
  </mergeCells>
  <phoneticPr fontId="2"/>
  <dataValidations count="2">
    <dataValidation type="list" allowBlank="1" showInputMessage="1" showErrorMessage="1" sqref="C6:C38" xr:uid="{00000000-0002-0000-0400-000000000000}">
      <formula1>"東京都,千葉県,埼玉県,神奈川県,茨城県,栃木県,群馬県,山梨県"</formula1>
    </dataValidation>
    <dataValidation type="list" allowBlank="1" showInputMessage="1" showErrorMessage="1" sqref="G6:G38" xr:uid="{00000000-0002-0000-0400-000001000000}">
      <formula1>"自社所有,賃貸物件"</formula1>
    </dataValidation>
  </dataValidation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27"/>
  <sheetViews>
    <sheetView showGridLines="0" view="pageBreakPreview" topLeftCell="A12" zoomScaleNormal="100" zoomScaleSheetLayoutView="100" workbookViewId="0">
      <selection activeCell="A5" sqref="A5:AE5"/>
    </sheetView>
  </sheetViews>
  <sheetFormatPr defaultRowHeight="13"/>
  <cols>
    <col min="1" max="31" width="3" customWidth="1"/>
  </cols>
  <sheetData>
    <row r="1" spans="1:31" ht="14">
      <c r="A1" s="1" t="s">
        <v>382</v>
      </c>
    </row>
    <row r="2" spans="1:31">
      <c r="A2" s="186" t="s">
        <v>308</v>
      </c>
      <c r="B2" s="187"/>
      <c r="C2" s="188"/>
      <c r="D2" s="188"/>
      <c r="E2" s="188"/>
      <c r="F2" s="189"/>
      <c r="G2" s="188"/>
      <c r="H2" s="188"/>
      <c r="I2" s="189"/>
      <c r="J2" s="188"/>
      <c r="K2" s="188"/>
      <c r="L2" s="189"/>
      <c r="M2" s="190"/>
      <c r="N2" s="190"/>
      <c r="O2" s="190"/>
      <c r="P2" s="190"/>
      <c r="Q2" s="190"/>
      <c r="R2" s="173"/>
      <c r="S2" s="173"/>
      <c r="T2" s="173"/>
      <c r="U2" s="173"/>
      <c r="V2" s="173"/>
      <c r="W2" s="173"/>
      <c r="X2" s="173"/>
      <c r="Y2" s="173"/>
      <c r="Z2" s="173"/>
      <c r="AA2" s="173"/>
      <c r="AB2" s="173"/>
      <c r="AC2" s="173"/>
      <c r="AD2" s="173"/>
      <c r="AE2" s="174"/>
    </row>
    <row r="3" spans="1:31">
      <c r="A3" s="607" t="s">
        <v>390</v>
      </c>
      <c r="B3" s="608"/>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9"/>
    </row>
    <row r="4" spans="1:31">
      <c r="A4" s="610"/>
      <c r="B4" s="611"/>
      <c r="C4" s="611"/>
      <c r="D4" s="611"/>
      <c r="E4" s="611"/>
      <c r="F4" s="611"/>
      <c r="G4" s="611"/>
      <c r="H4" s="611"/>
      <c r="I4" s="611"/>
      <c r="J4" s="611"/>
      <c r="K4" s="611"/>
      <c r="L4" s="611"/>
      <c r="M4" s="611"/>
      <c r="N4" s="611"/>
      <c r="O4" s="611"/>
      <c r="P4" s="611"/>
      <c r="Q4" s="611"/>
      <c r="R4" s="611"/>
      <c r="S4" s="611"/>
      <c r="T4" s="611"/>
      <c r="U4" s="611"/>
      <c r="V4" s="611"/>
      <c r="W4" s="611"/>
      <c r="X4" s="611"/>
      <c r="Y4" s="611"/>
      <c r="Z4" s="611"/>
      <c r="AA4" s="611"/>
      <c r="AB4" s="611"/>
      <c r="AC4" s="611"/>
      <c r="AD4" s="611"/>
      <c r="AE4" s="612"/>
    </row>
    <row r="5" spans="1:31" s="97" customFormat="1" ht="221" customHeight="1">
      <c r="A5" s="613"/>
      <c r="B5" s="614"/>
      <c r="C5" s="614"/>
      <c r="D5" s="614"/>
      <c r="E5" s="614"/>
      <c r="F5" s="614"/>
      <c r="G5" s="614"/>
      <c r="H5" s="614"/>
      <c r="I5" s="614"/>
      <c r="J5" s="614"/>
      <c r="K5" s="614"/>
      <c r="L5" s="614"/>
      <c r="M5" s="614"/>
      <c r="N5" s="614"/>
      <c r="O5" s="614"/>
      <c r="P5" s="614"/>
      <c r="Q5" s="614"/>
      <c r="R5" s="614"/>
      <c r="S5" s="614"/>
      <c r="T5" s="614"/>
      <c r="U5" s="614"/>
      <c r="V5" s="614"/>
      <c r="W5" s="614"/>
      <c r="X5" s="614"/>
      <c r="Y5" s="614"/>
      <c r="Z5" s="614"/>
      <c r="AA5" s="614"/>
      <c r="AB5" s="614"/>
      <c r="AC5" s="614"/>
      <c r="AD5" s="614"/>
      <c r="AE5" s="615"/>
    </row>
    <row r="6" spans="1:31">
      <c r="A6" s="191" t="s">
        <v>309</v>
      </c>
      <c r="B6" s="121"/>
      <c r="C6" s="122"/>
      <c r="D6" s="122"/>
      <c r="E6" s="122"/>
      <c r="F6" s="123"/>
      <c r="G6" s="122"/>
      <c r="H6" s="122"/>
      <c r="I6" s="123"/>
      <c r="J6" s="122"/>
      <c r="K6" s="122"/>
      <c r="L6" s="123"/>
      <c r="M6" s="124"/>
      <c r="N6" s="124"/>
      <c r="O6" s="124"/>
      <c r="P6" s="124"/>
      <c r="Q6" s="124"/>
      <c r="R6" s="125"/>
      <c r="S6" s="125"/>
      <c r="T6" s="125"/>
      <c r="U6" s="125"/>
      <c r="V6" s="125"/>
      <c r="W6" s="125"/>
      <c r="X6" s="125"/>
      <c r="Y6" s="125"/>
      <c r="Z6" s="125"/>
      <c r="AA6" s="125"/>
      <c r="AB6" s="125"/>
      <c r="AC6" s="125"/>
      <c r="AD6" s="125"/>
      <c r="AE6" s="192"/>
    </row>
    <row r="7" spans="1:31">
      <c r="A7" s="193" t="s">
        <v>310</v>
      </c>
      <c r="B7" s="124"/>
      <c r="C7" s="124"/>
      <c r="D7" s="124"/>
      <c r="E7" s="124"/>
      <c r="F7" s="124"/>
      <c r="G7" s="124"/>
      <c r="H7" s="124"/>
      <c r="I7" s="124"/>
      <c r="J7" s="124"/>
      <c r="K7" s="124"/>
      <c r="L7" s="124"/>
      <c r="M7" s="124"/>
      <c r="N7" s="126"/>
      <c r="O7" s="126"/>
      <c r="P7" s="124"/>
      <c r="Q7" s="124"/>
      <c r="R7" s="124"/>
      <c r="S7" s="124"/>
      <c r="T7" s="124"/>
      <c r="U7" s="124"/>
      <c r="V7" s="124"/>
      <c r="W7" s="124"/>
      <c r="X7" s="124"/>
      <c r="Y7" s="124"/>
      <c r="Z7" s="124"/>
      <c r="AA7" s="124"/>
      <c r="AB7" s="124"/>
      <c r="AC7" s="124"/>
      <c r="AD7" s="125"/>
      <c r="AE7" s="192"/>
    </row>
    <row r="8" spans="1:31">
      <c r="A8" s="194" t="s">
        <v>311</v>
      </c>
      <c r="B8" s="127"/>
      <c r="C8" s="127"/>
      <c r="D8" s="127"/>
      <c r="E8" s="127"/>
      <c r="F8" s="127"/>
      <c r="G8" s="127"/>
      <c r="H8" s="127"/>
      <c r="I8" s="127"/>
      <c r="J8" s="127"/>
      <c r="K8" s="127"/>
      <c r="L8" s="127"/>
      <c r="M8" s="127"/>
      <c r="N8" s="128"/>
      <c r="O8" s="128"/>
      <c r="P8" s="127"/>
      <c r="Q8" s="127"/>
      <c r="R8" s="127"/>
      <c r="S8" s="127"/>
      <c r="T8" s="127"/>
      <c r="U8" s="127"/>
      <c r="V8" s="127"/>
      <c r="W8" s="124"/>
      <c r="X8" s="124"/>
      <c r="Y8" s="124"/>
      <c r="Z8" s="124"/>
      <c r="AA8" s="124"/>
      <c r="AB8" s="124"/>
      <c r="AC8" s="124"/>
      <c r="AD8" s="125"/>
      <c r="AE8" s="192"/>
    </row>
    <row r="9" spans="1:31" s="97" customFormat="1" ht="13.5" customHeight="1">
      <c r="A9" s="616" t="s">
        <v>312</v>
      </c>
      <c r="B9" s="616"/>
      <c r="C9" s="616"/>
      <c r="D9" s="616"/>
      <c r="E9" s="616"/>
      <c r="F9" s="616"/>
      <c r="G9" s="616"/>
      <c r="H9" s="616"/>
      <c r="I9" s="616"/>
      <c r="J9" s="616"/>
      <c r="K9" s="616"/>
      <c r="L9" s="616"/>
      <c r="M9" s="616"/>
      <c r="N9" s="616"/>
      <c r="O9" s="616"/>
      <c r="P9" s="616"/>
      <c r="Q9" s="616"/>
      <c r="R9" s="616"/>
      <c r="S9" s="616"/>
      <c r="T9" s="616"/>
      <c r="U9" s="616"/>
      <c r="V9" s="616"/>
      <c r="W9" s="616"/>
      <c r="X9" s="616"/>
      <c r="Y9" s="616"/>
      <c r="Z9" s="616"/>
      <c r="AA9" s="616"/>
      <c r="AB9" s="616"/>
      <c r="AC9" s="616"/>
      <c r="AD9" s="616"/>
      <c r="AE9" s="616"/>
    </row>
    <row r="10" spans="1:31" s="97" customFormat="1" ht="108" customHeight="1">
      <c r="A10" s="617"/>
      <c r="B10" s="618"/>
      <c r="C10" s="618"/>
      <c r="D10" s="618"/>
      <c r="E10" s="618"/>
      <c r="F10" s="618"/>
      <c r="G10" s="618"/>
      <c r="H10" s="618"/>
      <c r="I10" s="618"/>
      <c r="J10" s="618"/>
      <c r="K10" s="618"/>
      <c r="L10" s="618"/>
      <c r="M10" s="618"/>
      <c r="N10" s="618"/>
      <c r="O10" s="618"/>
      <c r="P10" s="618"/>
      <c r="Q10" s="618"/>
      <c r="R10" s="618"/>
      <c r="S10" s="618"/>
      <c r="T10" s="618"/>
      <c r="U10" s="618"/>
      <c r="V10" s="618"/>
      <c r="W10" s="618"/>
      <c r="X10" s="618"/>
      <c r="Y10" s="618"/>
      <c r="Z10" s="618"/>
      <c r="AA10" s="618"/>
      <c r="AB10" s="618"/>
      <c r="AC10" s="618"/>
      <c r="AD10" s="618"/>
      <c r="AE10" s="619"/>
    </row>
    <row r="11" spans="1:31" s="97" customFormat="1" ht="13.5" customHeight="1">
      <c r="A11" s="616" t="s">
        <v>313</v>
      </c>
      <c r="B11" s="616"/>
      <c r="C11" s="616"/>
      <c r="D11" s="616"/>
      <c r="E11" s="616"/>
      <c r="F11" s="616"/>
      <c r="G11" s="616"/>
      <c r="H11" s="616"/>
      <c r="I11" s="616"/>
      <c r="J11" s="616"/>
      <c r="K11" s="616"/>
      <c r="L11" s="616"/>
      <c r="M11" s="616"/>
      <c r="N11" s="616"/>
      <c r="O11" s="616"/>
      <c r="P11" s="616"/>
      <c r="Q11" s="616"/>
      <c r="R11" s="616"/>
      <c r="S11" s="616"/>
      <c r="T11" s="616"/>
      <c r="U11" s="616"/>
      <c r="V11" s="616"/>
      <c r="W11" s="616"/>
      <c r="X11" s="616"/>
      <c r="Y11" s="616"/>
      <c r="Z11" s="616"/>
      <c r="AA11" s="616"/>
      <c r="AB11" s="616"/>
      <c r="AC11" s="616"/>
      <c r="AD11" s="616"/>
      <c r="AE11" s="616"/>
    </row>
    <row r="12" spans="1:31" s="97" customFormat="1" ht="108" customHeight="1">
      <c r="A12" s="620"/>
      <c r="B12" s="621"/>
      <c r="C12" s="621"/>
      <c r="D12" s="621"/>
      <c r="E12" s="621"/>
      <c r="F12" s="621"/>
      <c r="G12" s="621"/>
      <c r="H12" s="621"/>
      <c r="I12" s="621"/>
      <c r="J12" s="621"/>
      <c r="K12" s="621"/>
      <c r="L12" s="621"/>
      <c r="M12" s="621"/>
      <c r="N12" s="621"/>
      <c r="O12" s="621"/>
      <c r="P12" s="621"/>
      <c r="Q12" s="621"/>
      <c r="R12" s="621"/>
      <c r="S12" s="621"/>
      <c r="T12" s="621"/>
      <c r="U12" s="621"/>
      <c r="V12" s="621"/>
      <c r="W12" s="621"/>
      <c r="X12" s="621"/>
      <c r="Y12" s="621"/>
      <c r="Z12" s="621"/>
      <c r="AA12" s="621"/>
      <c r="AB12" s="621"/>
      <c r="AC12" s="621"/>
      <c r="AD12" s="621"/>
      <c r="AE12" s="622"/>
    </row>
    <row r="13" spans="1:31" s="97" customFormat="1" ht="13.5" customHeight="1">
      <c r="A13" s="616" t="s">
        <v>314</v>
      </c>
      <c r="B13" s="616"/>
      <c r="C13" s="616"/>
      <c r="D13" s="616"/>
      <c r="E13" s="616"/>
      <c r="F13" s="616"/>
      <c r="G13" s="616"/>
      <c r="H13" s="616"/>
      <c r="I13" s="616"/>
      <c r="J13" s="616"/>
      <c r="K13" s="616"/>
      <c r="L13" s="616"/>
      <c r="M13" s="616"/>
      <c r="N13" s="616"/>
      <c r="O13" s="616"/>
      <c r="P13" s="616"/>
      <c r="Q13" s="616"/>
      <c r="R13" s="616"/>
      <c r="S13" s="616"/>
      <c r="T13" s="616"/>
      <c r="U13" s="616"/>
      <c r="V13" s="616"/>
      <c r="W13" s="616"/>
      <c r="X13" s="616"/>
      <c r="Y13" s="616"/>
      <c r="Z13" s="616"/>
      <c r="AA13" s="616"/>
      <c r="AB13" s="616"/>
      <c r="AC13" s="616"/>
      <c r="AD13" s="616"/>
      <c r="AE13" s="616"/>
    </row>
    <row r="14" spans="1:31" s="97" customFormat="1" ht="108" customHeight="1">
      <c r="A14" s="617"/>
      <c r="B14" s="618"/>
      <c r="C14" s="618"/>
      <c r="D14" s="618"/>
      <c r="E14" s="618"/>
      <c r="F14" s="618"/>
      <c r="G14" s="618"/>
      <c r="H14" s="618"/>
      <c r="I14" s="618"/>
      <c r="J14" s="618"/>
      <c r="K14" s="618"/>
      <c r="L14" s="618"/>
      <c r="M14" s="618"/>
      <c r="N14" s="618"/>
      <c r="O14" s="618"/>
      <c r="P14" s="618"/>
      <c r="Q14" s="618"/>
      <c r="R14" s="618"/>
      <c r="S14" s="618"/>
      <c r="T14" s="618"/>
      <c r="U14" s="618"/>
      <c r="V14" s="618"/>
      <c r="W14" s="618"/>
      <c r="X14" s="618"/>
      <c r="Y14" s="618"/>
      <c r="Z14" s="618"/>
      <c r="AA14" s="618"/>
      <c r="AB14" s="618"/>
      <c r="AC14" s="618"/>
      <c r="AD14" s="618"/>
      <c r="AE14" s="619"/>
    </row>
    <row r="15" spans="1:31">
      <c r="A15" s="623" t="s">
        <v>315</v>
      </c>
      <c r="B15" s="624"/>
      <c r="C15" s="624"/>
      <c r="D15" s="624"/>
      <c r="E15" s="624"/>
      <c r="F15" s="624"/>
      <c r="G15" s="624"/>
      <c r="H15" s="624"/>
      <c r="I15" s="624"/>
      <c r="J15" s="624"/>
      <c r="K15" s="624"/>
      <c r="L15" s="624"/>
      <c r="M15" s="624"/>
      <c r="N15" s="624"/>
      <c r="O15" s="624"/>
      <c r="P15" s="624"/>
      <c r="Q15" s="624"/>
      <c r="R15" s="624"/>
      <c r="S15" s="624"/>
      <c r="T15" s="624"/>
      <c r="U15" s="624"/>
      <c r="V15" s="624"/>
      <c r="W15" s="624"/>
      <c r="X15" s="624"/>
      <c r="Y15" s="624"/>
      <c r="Z15" s="624"/>
      <c r="AA15" s="624"/>
      <c r="AB15" s="624"/>
      <c r="AC15" s="624"/>
      <c r="AD15" s="624"/>
      <c r="AE15" s="625"/>
    </row>
    <row r="16" spans="1:31" s="97" customFormat="1">
      <c r="A16" s="195"/>
      <c r="B16" s="626" t="s">
        <v>316</v>
      </c>
      <c r="C16" s="627"/>
      <c r="D16" s="627"/>
      <c r="E16" s="627"/>
      <c r="F16" s="627"/>
      <c r="G16" s="627"/>
      <c r="H16" s="627"/>
      <c r="I16" s="627"/>
      <c r="J16" s="627"/>
      <c r="K16" s="627"/>
      <c r="L16" s="129"/>
      <c r="M16" s="626" t="s">
        <v>317</v>
      </c>
      <c r="N16" s="627"/>
      <c r="O16" s="627"/>
      <c r="P16" s="627"/>
      <c r="Q16" s="627"/>
      <c r="R16" s="627"/>
      <c r="S16" s="627"/>
      <c r="T16" s="627"/>
      <c r="U16" s="627"/>
      <c r="V16" s="627"/>
      <c r="W16" s="627"/>
      <c r="X16" s="627"/>
      <c r="Y16" s="627"/>
      <c r="Z16" s="627"/>
      <c r="AA16" s="627"/>
      <c r="AB16" s="627"/>
      <c r="AC16" s="627"/>
      <c r="AD16" s="627"/>
      <c r="AE16" s="196"/>
    </row>
    <row r="17" spans="1:31" s="97" customFormat="1">
      <c r="A17" s="197"/>
      <c r="B17" s="605"/>
      <c r="C17" s="606"/>
      <c r="D17" s="606"/>
      <c r="E17" s="606"/>
      <c r="F17" s="606"/>
      <c r="G17" s="606"/>
      <c r="H17" s="606"/>
      <c r="I17" s="606"/>
      <c r="J17" s="606"/>
      <c r="K17" s="606"/>
      <c r="L17" s="226"/>
      <c r="M17" s="605"/>
      <c r="N17" s="606"/>
      <c r="O17" s="606"/>
      <c r="P17" s="606"/>
      <c r="Q17" s="606"/>
      <c r="R17" s="606"/>
      <c r="S17" s="606"/>
      <c r="T17" s="606"/>
      <c r="U17" s="606"/>
      <c r="V17" s="606"/>
      <c r="W17" s="606"/>
      <c r="X17" s="606"/>
      <c r="Y17" s="606"/>
      <c r="Z17" s="606"/>
      <c r="AA17" s="606"/>
      <c r="AB17" s="606"/>
      <c r="AC17" s="606"/>
      <c r="AD17" s="606"/>
      <c r="AE17" s="198"/>
    </row>
    <row r="18" spans="1:31" s="97" customFormat="1">
      <c r="A18" s="197"/>
      <c r="B18" s="605"/>
      <c r="C18" s="606"/>
      <c r="D18" s="606"/>
      <c r="E18" s="606"/>
      <c r="F18" s="606"/>
      <c r="G18" s="606"/>
      <c r="H18" s="606"/>
      <c r="I18" s="606"/>
      <c r="J18" s="606"/>
      <c r="K18" s="606"/>
      <c r="L18" s="226"/>
      <c r="M18" s="606"/>
      <c r="N18" s="606"/>
      <c r="O18" s="606"/>
      <c r="P18" s="606"/>
      <c r="Q18" s="606"/>
      <c r="R18" s="606"/>
      <c r="S18" s="606"/>
      <c r="T18" s="606"/>
      <c r="U18" s="606"/>
      <c r="V18" s="606"/>
      <c r="W18" s="606"/>
      <c r="X18" s="606"/>
      <c r="Y18" s="606"/>
      <c r="Z18" s="606"/>
      <c r="AA18" s="606"/>
      <c r="AB18" s="606"/>
      <c r="AC18" s="606"/>
      <c r="AD18" s="606"/>
      <c r="AE18" s="198"/>
    </row>
    <row r="19" spans="1:31" s="97" customFormat="1">
      <c r="A19" s="197"/>
      <c r="B19" s="605"/>
      <c r="C19" s="606"/>
      <c r="D19" s="606"/>
      <c r="E19" s="606"/>
      <c r="F19" s="606"/>
      <c r="G19" s="606"/>
      <c r="H19" s="606"/>
      <c r="I19" s="606"/>
      <c r="J19" s="606"/>
      <c r="K19" s="606"/>
      <c r="L19" s="226"/>
      <c r="M19" s="606"/>
      <c r="N19" s="606"/>
      <c r="O19" s="606"/>
      <c r="P19" s="606"/>
      <c r="Q19" s="606"/>
      <c r="R19" s="606"/>
      <c r="S19" s="606"/>
      <c r="T19" s="606"/>
      <c r="U19" s="606"/>
      <c r="V19" s="606"/>
      <c r="W19" s="606"/>
      <c r="X19" s="606"/>
      <c r="Y19" s="606"/>
      <c r="Z19" s="606"/>
      <c r="AA19" s="606"/>
      <c r="AB19" s="606"/>
      <c r="AC19" s="606"/>
      <c r="AD19" s="606"/>
      <c r="AE19" s="198"/>
    </row>
    <row r="20" spans="1:31" s="97" customFormat="1">
      <c r="A20" s="197"/>
      <c r="B20" s="605"/>
      <c r="C20" s="606"/>
      <c r="D20" s="606"/>
      <c r="E20" s="606"/>
      <c r="F20" s="606"/>
      <c r="G20" s="606"/>
      <c r="H20" s="606"/>
      <c r="I20" s="606"/>
      <c r="J20" s="606"/>
      <c r="K20" s="606"/>
      <c r="L20" s="226"/>
      <c r="M20" s="605"/>
      <c r="N20" s="606"/>
      <c r="O20" s="606"/>
      <c r="P20" s="606"/>
      <c r="Q20" s="606"/>
      <c r="R20" s="606"/>
      <c r="S20" s="606"/>
      <c r="T20" s="606"/>
      <c r="U20" s="606"/>
      <c r="V20" s="606"/>
      <c r="W20" s="606"/>
      <c r="X20" s="606"/>
      <c r="Y20" s="606"/>
      <c r="Z20" s="606"/>
      <c r="AA20" s="606"/>
      <c r="AB20" s="606"/>
      <c r="AC20" s="606"/>
      <c r="AD20" s="606"/>
      <c r="AE20" s="198"/>
    </row>
    <row r="21" spans="1:31" s="97" customFormat="1">
      <c r="A21" s="197"/>
      <c r="B21" s="605"/>
      <c r="C21" s="606"/>
      <c r="D21" s="606"/>
      <c r="E21" s="606"/>
      <c r="F21" s="606"/>
      <c r="G21" s="606"/>
      <c r="H21" s="606"/>
      <c r="I21" s="606"/>
      <c r="J21" s="606"/>
      <c r="K21" s="606"/>
      <c r="L21" s="226"/>
      <c r="M21" s="605"/>
      <c r="N21" s="606"/>
      <c r="O21" s="606"/>
      <c r="P21" s="606"/>
      <c r="Q21" s="606"/>
      <c r="R21" s="606"/>
      <c r="S21" s="606"/>
      <c r="T21" s="606"/>
      <c r="U21" s="606"/>
      <c r="V21" s="606"/>
      <c r="W21" s="606"/>
      <c r="X21" s="606"/>
      <c r="Y21" s="606"/>
      <c r="Z21" s="606"/>
      <c r="AA21" s="606"/>
      <c r="AB21" s="606"/>
      <c r="AC21" s="606"/>
      <c r="AD21" s="606"/>
      <c r="AE21" s="198"/>
    </row>
    <row r="22" spans="1:31" s="97" customFormat="1">
      <c r="A22" s="197"/>
      <c r="B22" s="605"/>
      <c r="C22" s="606"/>
      <c r="D22" s="606"/>
      <c r="E22" s="606"/>
      <c r="F22" s="606"/>
      <c r="G22" s="606"/>
      <c r="H22" s="606"/>
      <c r="I22" s="606"/>
      <c r="J22" s="606"/>
      <c r="K22" s="606"/>
      <c r="L22" s="226"/>
      <c r="M22" s="605"/>
      <c r="N22" s="606"/>
      <c r="O22" s="606"/>
      <c r="P22" s="606"/>
      <c r="Q22" s="606"/>
      <c r="R22" s="606"/>
      <c r="S22" s="606"/>
      <c r="T22" s="606"/>
      <c r="U22" s="606"/>
      <c r="V22" s="606"/>
      <c r="W22" s="606"/>
      <c r="X22" s="606"/>
      <c r="Y22" s="606"/>
      <c r="Z22" s="606"/>
      <c r="AA22" s="606"/>
      <c r="AB22" s="606"/>
      <c r="AC22" s="606"/>
      <c r="AD22" s="606"/>
      <c r="AE22" s="198"/>
    </row>
    <row r="23" spans="1:31" s="97" customFormat="1">
      <c r="A23" s="199"/>
      <c r="B23" s="628"/>
      <c r="C23" s="629"/>
      <c r="D23" s="629"/>
      <c r="E23" s="629"/>
      <c r="F23" s="629"/>
      <c r="G23" s="629"/>
      <c r="H23" s="629"/>
      <c r="I23" s="629"/>
      <c r="J23" s="629"/>
      <c r="K23" s="629"/>
      <c r="L23" s="225"/>
      <c r="M23" s="628"/>
      <c r="N23" s="629"/>
      <c r="O23" s="629"/>
      <c r="P23" s="629"/>
      <c r="Q23" s="629"/>
      <c r="R23" s="629"/>
      <c r="S23" s="629"/>
      <c r="T23" s="629"/>
      <c r="U23" s="629"/>
      <c r="V23" s="629"/>
      <c r="W23" s="629"/>
      <c r="X23" s="629"/>
      <c r="Y23" s="629"/>
      <c r="Z23" s="629"/>
      <c r="AA23" s="629"/>
      <c r="AB23" s="629"/>
      <c r="AC23" s="629"/>
      <c r="AD23" s="629"/>
      <c r="AE23" s="200"/>
    </row>
    <row r="24" spans="1:31">
      <c r="A24" s="118"/>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row>
    <row r="25" spans="1:31">
      <c r="A25" s="119"/>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row>
    <row r="26" spans="1:31">
      <c r="A26" s="119"/>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row>
    <row r="27" spans="1:31">
      <c r="A27" s="120"/>
      <c r="B27" s="120"/>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row>
  </sheetData>
  <sheetProtection algorithmName="SHA-512" hashValue="HLjY7yyOOWPv/Fqq20sa573OnRZp14FzYniIDDcIX+Pq8zYYY2onJemt7cfgoOi5mmB7G0IcwHSoJvBvAxi4AQ==" saltValue="2kw9spt+60/a6wofWDbdKA==" spinCount="100000" sheet="1" formatCells="0" formatColumns="0" formatRows="0" insertColumns="0" insertRows="0" deleteColumns="0" deleteRows="0" selectLockedCells="1"/>
  <mergeCells count="25">
    <mergeCell ref="M19:AD19"/>
    <mergeCell ref="B23:K23"/>
    <mergeCell ref="M23:AD23"/>
    <mergeCell ref="B20:K20"/>
    <mergeCell ref="M20:AD20"/>
    <mergeCell ref="B21:K21"/>
    <mergeCell ref="M21:AD21"/>
    <mergeCell ref="B22:K22"/>
    <mergeCell ref="M22:AD22"/>
    <mergeCell ref="B18:K18"/>
    <mergeCell ref="B19:K19"/>
    <mergeCell ref="B17:K17"/>
    <mergeCell ref="M17:AD17"/>
    <mergeCell ref="A3:AE4"/>
    <mergeCell ref="A5:AE5"/>
    <mergeCell ref="A9:AE9"/>
    <mergeCell ref="A10:AE10"/>
    <mergeCell ref="A11:AE11"/>
    <mergeCell ref="A12:AE12"/>
    <mergeCell ref="A13:AE13"/>
    <mergeCell ref="A14:AE14"/>
    <mergeCell ref="A15:AE15"/>
    <mergeCell ref="B16:K16"/>
    <mergeCell ref="M16:AD16"/>
    <mergeCell ref="M18:AD18"/>
  </mergeCells>
  <phoneticPr fontId="2"/>
  <pageMargins left="0.70866141732283472" right="0.70866141732283472" top="0.74803149606299213" bottom="0.74803149606299213" header="0.31496062992125984" footer="0.31496062992125984"/>
  <pageSetup paperSize="9" scale="96" orientation="portrait"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35"/>
  <sheetViews>
    <sheetView showGridLines="0" view="pageBreakPreview" zoomScaleNormal="100" zoomScaleSheetLayoutView="100" workbookViewId="0">
      <selection activeCell="A6" sqref="A6:G6"/>
    </sheetView>
  </sheetViews>
  <sheetFormatPr defaultRowHeight="13"/>
  <cols>
    <col min="1" max="31" width="3" customWidth="1"/>
  </cols>
  <sheetData>
    <row r="1" spans="1:31">
      <c r="A1" s="326" t="s">
        <v>318</v>
      </c>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8"/>
    </row>
    <row r="2" spans="1:31">
      <c r="A2" s="329" t="s">
        <v>319</v>
      </c>
      <c r="B2" s="330"/>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c r="AD2" s="330"/>
      <c r="AE2" s="331"/>
    </row>
    <row r="3" spans="1:31">
      <c r="A3" s="209" t="s">
        <v>320</v>
      </c>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1"/>
      <c r="AC3" s="131"/>
      <c r="AD3" s="131"/>
      <c r="AE3" s="210"/>
    </row>
    <row r="4" spans="1:31" ht="13.5" customHeight="1">
      <c r="A4" s="630" t="s">
        <v>321</v>
      </c>
      <c r="B4" s="631"/>
      <c r="C4" s="631"/>
      <c r="D4" s="631"/>
      <c r="E4" s="631"/>
      <c r="F4" s="631"/>
      <c r="G4" s="631"/>
      <c r="H4" s="632" t="s">
        <v>322</v>
      </c>
      <c r="I4" s="631"/>
      <c r="J4" s="631"/>
      <c r="K4" s="631"/>
      <c r="L4" s="631"/>
      <c r="M4" s="631"/>
      <c r="N4" s="631"/>
      <c r="O4" s="631"/>
      <c r="P4" s="633"/>
      <c r="Q4" s="631" t="s">
        <v>323</v>
      </c>
      <c r="R4" s="631"/>
      <c r="S4" s="631"/>
      <c r="T4" s="631"/>
      <c r="U4" s="631"/>
      <c r="V4" s="631"/>
      <c r="W4" s="631"/>
      <c r="X4" s="631"/>
      <c r="Y4" s="631"/>
      <c r="Z4" s="631"/>
      <c r="AA4" s="631"/>
      <c r="AB4" s="631"/>
      <c r="AC4" s="631"/>
      <c r="AD4" s="631"/>
      <c r="AE4" s="633"/>
    </row>
    <row r="5" spans="1:31" s="97" customFormat="1" ht="27" customHeight="1">
      <c r="A5" s="634"/>
      <c r="B5" s="635"/>
      <c r="C5" s="635"/>
      <c r="D5" s="635"/>
      <c r="E5" s="635"/>
      <c r="F5" s="635"/>
      <c r="G5" s="636"/>
      <c r="H5" s="634"/>
      <c r="I5" s="635"/>
      <c r="J5" s="635"/>
      <c r="K5" s="635"/>
      <c r="L5" s="635"/>
      <c r="M5" s="635"/>
      <c r="N5" s="635"/>
      <c r="O5" s="635"/>
      <c r="P5" s="636"/>
      <c r="Q5" s="634"/>
      <c r="R5" s="635"/>
      <c r="S5" s="635"/>
      <c r="T5" s="635"/>
      <c r="U5" s="635"/>
      <c r="V5" s="635"/>
      <c r="W5" s="635"/>
      <c r="X5" s="635"/>
      <c r="Y5" s="635"/>
      <c r="Z5" s="635"/>
      <c r="AA5" s="635"/>
      <c r="AB5" s="635"/>
      <c r="AC5" s="635"/>
      <c r="AD5" s="635"/>
      <c r="AE5" s="636"/>
    </row>
    <row r="6" spans="1:31" s="97" customFormat="1" ht="27" customHeight="1">
      <c r="A6" s="634"/>
      <c r="B6" s="635"/>
      <c r="C6" s="635"/>
      <c r="D6" s="635"/>
      <c r="E6" s="635"/>
      <c r="F6" s="635"/>
      <c r="G6" s="636"/>
      <c r="H6" s="634"/>
      <c r="I6" s="635"/>
      <c r="J6" s="635"/>
      <c r="K6" s="635"/>
      <c r="L6" s="635"/>
      <c r="M6" s="635"/>
      <c r="N6" s="635"/>
      <c r="O6" s="635"/>
      <c r="P6" s="636"/>
      <c r="Q6" s="634"/>
      <c r="R6" s="635"/>
      <c r="S6" s="635"/>
      <c r="T6" s="635"/>
      <c r="U6" s="635"/>
      <c r="V6" s="635"/>
      <c r="W6" s="635"/>
      <c r="X6" s="635"/>
      <c r="Y6" s="635"/>
      <c r="Z6" s="635"/>
      <c r="AA6" s="635"/>
      <c r="AB6" s="635"/>
      <c r="AC6" s="635"/>
      <c r="AD6" s="635"/>
      <c r="AE6" s="636"/>
    </row>
    <row r="7" spans="1:31" s="97" customFormat="1" ht="27" customHeight="1">
      <c r="A7" s="634"/>
      <c r="B7" s="635"/>
      <c r="C7" s="635"/>
      <c r="D7" s="635"/>
      <c r="E7" s="635"/>
      <c r="F7" s="635"/>
      <c r="G7" s="636"/>
      <c r="H7" s="634"/>
      <c r="I7" s="635"/>
      <c r="J7" s="635"/>
      <c r="K7" s="635"/>
      <c r="L7" s="635"/>
      <c r="M7" s="635"/>
      <c r="N7" s="635"/>
      <c r="O7" s="635"/>
      <c r="P7" s="636"/>
      <c r="Q7" s="634"/>
      <c r="R7" s="635"/>
      <c r="S7" s="635"/>
      <c r="T7" s="635"/>
      <c r="U7" s="635"/>
      <c r="V7" s="635"/>
      <c r="W7" s="635"/>
      <c r="X7" s="635"/>
      <c r="Y7" s="635"/>
      <c r="Z7" s="635"/>
      <c r="AA7" s="635"/>
      <c r="AB7" s="635"/>
      <c r="AC7" s="635"/>
      <c r="AD7" s="635"/>
      <c r="AE7" s="636"/>
    </row>
    <row r="8" spans="1:31" s="97" customFormat="1" ht="27" customHeight="1">
      <c r="A8" s="634"/>
      <c r="B8" s="635"/>
      <c r="C8" s="635"/>
      <c r="D8" s="635"/>
      <c r="E8" s="635"/>
      <c r="F8" s="635"/>
      <c r="G8" s="636"/>
      <c r="H8" s="634"/>
      <c r="I8" s="635"/>
      <c r="J8" s="635"/>
      <c r="K8" s="635"/>
      <c r="L8" s="635"/>
      <c r="M8" s="635"/>
      <c r="N8" s="635"/>
      <c r="O8" s="635"/>
      <c r="P8" s="636"/>
      <c r="Q8" s="634"/>
      <c r="R8" s="635"/>
      <c r="S8" s="635"/>
      <c r="T8" s="635"/>
      <c r="U8" s="635"/>
      <c r="V8" s="635"/>
      <c r="W8" s="635"/>
      <c r="X8" s="635"/>
      <c r="Y8" s="635"/>
      <c r="Z8" s="635"/>
      <c r="AA8" s="635"/>
      <c r="AB8" s="635"/>
      <c r="AC8" s="635"/>
      <c r="AD8" s="635"/>
      <c r="AE8" s="636"/>
    </row>
    <row r="9" spans="1:31" s="97" customFormat="1" ht="27" customHeight="1">
      <c r="A9" s="634"/>
      <c r="B9" s="635"/>
      <c r="C9" s="635"/>
      <c r="D9" s="635"/>
      <c r="E9" s="635"/>
      <c r="F9" s="635"/>
      <c r="G9" s="636"/>
      <c r="H9" s="634"/>
      <c r="I9" s="635"/>
      <c r="J9" s="635"/>
      <c r="K9" s="635"/>
      <c r="L9" s="635"/>
      <c r="M9" s="635"/>
      <c r="N9" s="635"/>
      <c r="O9" s="635"/>
      <c r="P9" s="636"/>
      <c r="Q9" s="634"/>
      <c r="R9" s="635"/>
      <c r="S9" s="635"/>
      <c r="T9" s="635"/>
      <c r="U9" s="635"/>
      <c r="V9" s="635"/>
      <c r="W9" s="635"/>
      <c r="X9" s="635"/>
      <c r="Y9" s="635"/>
      <c r="Z9" s="635"/>
      <c r="AA9" s="635"/>
      <c r="AB9" s="635"/>
      <c r="AC9" s="635"/>
      <c r="AD9" s="635"/>
      <c r="AE9" s="636"/>
    </row>
    <row r="10" spans="1:31" s="97" customFormat="1" ht="27" customHeight="1">
      <c r="A10" s="634"/>
      <c r="B10" s="635"/>
      <c r="C10" s="635"/>
      <c r="D10" s="635"/>
      <c r="E10" s="635"/>
      <c r="F10" s="635"/>
      <c r="G10" s="636"/>
      <c r="H10" s="634"/>
      <c r="I10" s="635"/>
      <c r="J10" s="635"/>
      <c r="K10" s="635"/>
      <c r="L10" s="635"/>
      <c r="M10" s="635"/>
      <c r="N10" s="635"/>
      <c r="O10" s="635"/>
      <c r="P10" s="636"/>
      <c r="Q10" s="634"/>
      <c r="R10" s="635"/>
      <c r="S10" s="635"/>
      <c r="T10" s="635"/>
      <c r="U10" s="635"/>
      <c r="V10" s="635"/>
      <c r="W10" s="635"/>
      <c r="X10" s="635"/>
      <c r="Y10" s="635"/>
      <c r="Z10" s="635"/>
      <c r="AA10" s="635"/>
      <c r="AB10" s="635"/>
      <c r="AC10" s="635"/>
      <c r="AD10" s="635"/>
      <c r="AE10" s="636"/>
    </row>
    <row r="11" spans="1:31" s="97" customFormat="1" ht="27" customHeight="1">
      <c r="A11" s="634"/>
      <c r="B11" s="635"/>
      <c r="C11" s="635"/>
      <c r="D11" s="635"/>
      <c r="E11" s="635"/>
      <c r="F11" s="635"/>
      <c r="G11" s="636"/>
      <c r="H11" s="634"/>
      <c r="I11" s="635"/>
      <c r="J11" s="635"/>
      <c r="K11" s="635"/>
      <c r="L11" s="635"/>
      <c r="M11" s="635"/>
      <c r="N11" s="635"/>
      <c r="O11" s="635"/>
      <c r="P11" s="636"/>
      <c r="Q11" s="634"/>
      <c r="R11" s="635"/>
      <c r="S11" s="635"/>
      <c r="T11" s="635"/>
      <c r="U11" s="635"/>
      <c r="V11" s="635"/>
      <c r="W11" s="635"/>
      <c r="X11" s="635"/>
      <c r="Y11" s="635"/>
      <c r="Z11" s="635"/>
      <c r="AA11" s="635"/>
      <c r="AB11" s="635"/>
      <c r="AC11" s="635"/>
      <c r="AD11" s="635"/>
      <c r="AE11" s="636"/>
    </row>
    <row r="12" spans="1:31" s="97" customFormat="1" ht="27" customHeight="1">
      <c r="A12" s="634"/>
      <c r="B12" s="635"/>
      <c r="C12" s="635"/>
      <c r="D12" s="635"/>
      <c r="E12" s="635"/>
      <c r="F12" s="635"/>
      <c r="G12" s="636"/>
      <c r="H12" s="634"/>
      <c r="I12" s="635"/>
      <c r="J12" s="635"/>
      <c r="K12" s="635"/>
      <c r="L12" s="635"/>
      <c r="M12" s="635"/>
      <c r="N12" s="635"/>
      <c r="O12" s="635"/>
      <c r="P12" s="636"/>
      <c r="Q12" s="634"/>
      <c r="R12" s="635"/>
      <c r="S12" s="635"/>
      <c r="T12" s="635"/>
      <c r="U12" s="635"/>
      <c r="V12" s="635"/>
      <c r="W12" s="635"/>
      <c r="X12" s="635"/>
      <c r="Y12" s="635"/>
      <c r="Z12" s="635"/>
      <c r="AA12" s="635"/>
      <c r="AB12" s="635"/>
      <c r="AC12" s="635"/>
      <c r="AD12" s="635"/>
      <c r="AE12" s="636"/>
    </row>
    <row r="13" spans="1:31" s="97" customFormat="1" ht="27" customHeight="1">
      <c r="A13" s="637"/>
      <c r="B13" s="638"/>
      <c r="C13" s="638"/>
      <c r="D13" s="638"/>
      <c r="E13" s="638"/>
      <c r="F13" s="638"/>
      <c r="G13" s="639"/>
      <c r="H13" s="637"/>
      <c r="I13" s="638"/>
      <c r="J13" s="638"/>
      <c r="K13" s="638"/>
      <c r="L13" s="638"/>
      <c r="M13" s="638"/>
      <c r="N13" s="638"/>
      <c r="O13" s="638"/>
      <c r="P13" s="639"/>
      <c r="Q13" s="637"/>
      <c r="R13" s="638"/>
      <c r="S13" s="638"/>
      <c r="T13" s="638"/>
      <c r="U13" s="638"/>
      <c r="V13" s="638"/>
      <c r="W13" s="638"/>
      <c r="X13" s="638"/>
      <c r="Y13" s="638"/>
      <c r="Z13" s="638"/>
      <c r="AA13" s="638"/>
      <c r="AB13" s="638"/>
      <c r="AC13" s="638"/>
      <c r="AD13" s="638"/>
      <c r="AE13" s="639"/>
    </row>
    <row r="14" spans="1:31" s="97" customFormat="1" ht="27" customHeight="1">
      <c r="A14" s="634"/>
      <c r="B14" s="635"/>
      <c r="C14" s="635"/>
      <c r="D14" s="635"/>
      <c r="E14" s="635"/>
      <c r="F14" s="635"/>
      <c r="G14" s="636"/>
      <c r="H14" s="634"/>
      <c r="I14" s="635"/>
      <c r="J14" s="635"/>
      <c r="K14" s="635"/>
      <c r="L14" s="635"/>
      <c r="M14" s="635"/>
      <c r="N14" s="635"/>
      <c r="O14" s="635"/>
      <c r="P14" s="636"/>
      <c r="Q14" s="634"/>
      <c r="R14" s="635"/>
      <c r="S14" s="635"/>
      <c r="T14" s="635"/>
      <c r="U14" s="635"/>
      <c r="V14" s="635"/>
      <c r="W14" s="635"/>
      <c r="X14" s="635"/>
      <c r="Y14" s="635"/>
      <c r="Z14" s="635"/>
      <c r="AA14" s="635"/>
      <c r="AB14" s="635"/>
      <c r="AC14" s="635"/>
      <c r="AD14" s="635"/>
      <c r="AE14" s="636"/>
    </row>
    <row r="15" spans="1:31" s="97" customFormat="1" ht="27" customHeight="1">
      <c r="A15" s="634"/>
      <c r="B15" s="635"/>
      <c r="C15" s="635"/>
      <c r="D15" s="635"/>
      <c r="E15" s="635"/>
      <c r="F15" s="635"/>
      <c r="G15" s="636"/>
      <c r="H15" s="634"/>
      <c r="I15" s="635"/>
      <c r="J15" s="635"/>
      <c r="K15" s="635"/>
      <c r="L15" s="635"/>
      <c r="M15" s="635"/>
      <c r="N15" s="635"/>
      <c r="O15" s="635"/>
      <c r="P15" s="636"/>
      <c r="Q15" s="634"/>
      <c r="R15" s="635"/>
      <c r="S15" s="635"/>
      <c r="T15" s="635"/>
      <c r="U15" s="635"/>
      <c r="V15" s="635"/>
      <c r="W15" s="635"/>
      <c r="X15" s="635"/>
      <c r="Y15" s="635"/>
      <c r="Z15" s="635"/>
      <c r="AA15" s="635"/>
      <c r="AB15" s="635"/>
      <c r="AC15" s="635"/>
      <c r="AD15" s="635"/>
      <c r="AE15" s="636"/>
    </row>
    <row r="16" spans="1:31" s="97" customFormat="1" ht="27" customHeight="1">
      <c r="A16" s="634"/>
      <c r="B16" s="635"/>
      <c r="C16" s="635"/>
      <c r="D16" s="635"/>
      <c r="E16" s="635"/>
      <c r="F16" s="635"/>
      <c r="G16" s="636"/>
      <c r="H16" s="634"/>
      <c r="I16" s="635"/>
      <c r="J16" s="635"/>
      <c r="K16" s="635"/>
      <c r="L16" s="635"/>
      <c r="M16" s="635"/>
      <c r="N16" s="635"/>
      <c r="O16" s="635"/>
      <c r="P16" s="636"/>
      <c r="Q16" s="634"/>
      <c r="R16" s="635"/>
      <c r="S16" s="635"/>
      <c r="T16" s="635"/>
      <c r="U16" s="635"/>
      <c r="V16" s="635"/>
      <c r="W16" s="635"/>
      <c r="X16" s="635"/>
      <c r="Y16" s="635"/>
      <c r="Z16" s="635"/>
      <c r="AA16" s="635"/>
      <c r="AB16" s="635"/>
      <c r="AC16" s="635"/>
      <c r="AD16" s="635"/>
      <c r="AE16" s="636"/>
    </row>
    <row r="17" spans="1:31" s="97" customFormat="1" ht="27" customHeight="1">
      <c r="A17" s="634"/>
      <c r="B17" s="635"/>
      <c r="C17" s="635"/>
      <c r="D17" s="635"/>
      <c r="E17" s="635"/>
      <c r="F17" s="635"/>
      <c r="G17" s="636"/>
      <c r="H17" s="634"/>
      <c r="I17" s="635"/>
      <c r="J17" s="635"/>
      <c r="K17" s="635"/>
      <c r="L17" s="635"/>
      <c r="M17" s="635"/>
      <c r="N17" s="635"/>
      <c r="O17" s="635"/>
      <c r="P17" s="636"/>
      <c r="Q17" s="634"/>
      <c r="R17" s="635"/>
      <c r="S17" s="635"/>
      <c r="T17" s="635"/>
      <c r="U17" s="635"/>
      <c r="V17" s="635"/>
      <c r="W17" s="635"/>
      <c r="X17" s="635"/>
      <c r="Y17" s="635"/>
      <c r="Z17" s="635"/>
      <c r="AA17" s="635"/>
      <c r="AB17" s="635"/>
      <c r="AC17" s="635"/>
      <c r="AD17" s="635"/>
      <c r="AE17" s="636"/>
    </row>
    <row r="18" spans="1:31" s="97" customFormat="1" ht="27" customHeight="1">
      <c r="A18" s="634"/>
      <c r="B18" s="635"/>
      <c r="C18" s="635"/>
      <c r="D18" s="635"/>
      <c r="E18" s="635"/>
      <c r="F18" s="635"/>
      <c r="G18" s="636"/>
      <c r="H18" s="634"/>
      <c r="I18" s="635"/>
      <c r="J18" s="635"/>
      <c r="K18" s="635"/>
      <c r="L18" s="635"/>
      <c r="M18" s="635"/>
      <c r="N18" s="635"/>
      <c r="O18" s="635"/>
      <c r="P18" s="636"/>
      <c r="Q18" s="634"/>
      <c r="R18" s="635"/>
      <c r="S18" s="635"/>
      <c r="T18" s="635"/>
      <c r="U18" s="635"/>
      <c r="V18" s="635"/>
      <c r="W18" s="635"/>
      <c r="X18" s="635"/>
      <c r="Y18" s="635"/>
      <c r="Z18" s="635"/>
      <c r="AA18" s="635"/>
      <c r="AB18" s="635"/>
      <c r="AC18" s="635"/>
      <c r="AD18" s="635"/>
      <c r="AE18" s="636"/>
    </row>
    <row r="19" spans="1:31" s="97" customFormat="1" ht="27" customHeight="1">
      <c r="A19" s="634"/>
      <c r="B19" s="635"/>
      <c r="C19" s="635"/>
      <c r="D19" s="635"/>
      <c r="E19" s="635"/>
      <c r="F19" s="635"/>
      <c r="G19" s="636"/>
      <c r="H19" s="634"/>
      <c r="I19" s="635"/>
      <c r="J19" s="635"/>
      <c r="K19" s="635"/>
      <c r="L19" s="635"/>
      <c r="M19" s="635"/>
      <c r="N19" s="635"/>
      <c r="O19" s="635"/>
      <c r="P19" s="636"/>
      <c r="Q19" s="634"/>
      <c r="R19" s="635"/>
      <c r="S19" s="635"/>
      <c r="T19" s="635"/>
      <c r="U19" s="635"/>
      <c r="V19" s="635"/>
      <c r="W19" s="635"/>
      <c r="X19" s="635"/>
      <c r="Y19" s="635"/>
      <c r="Z19" s="635"/>
      <c r="AA19" s="635"/>
      <c r="AB19" s="635"/>
      <c r="AC19" s="635"/>
      <c r="AD19" s="635"/>
      <c r="AE19" s="636"/>
    </row>
    <row r="20" spans="1:31" s="97" customFormat="1" ht="27" customHeight="1">
      <c r="A20" s="634"/>
      <c r="B20" s="635"/>
      <c r="C20" s="635"/>
      <c r="D20" s="635"/>
      <c r="E20" s="635"/>
      <c r="F20" s="635"/>
      <c r="G20" s="636"/>
      <c r="H20" s="634"/>
      <c r="I20" s="635"/>
      <c r="J20" s="635"/>
      <c r="K20" s="635"/>
      <c r="L20" s="635"/>
      <c r="M20" s="635"/>
      <c r="N20" s="635"/>
      <c r="O20" s="635"/>
      <c r="P20" s="636"/>
      <c r="Q20" s="634"/>
      <c r="R20" s="635"/>
      <c r="S20" s="635"/>
      <c r="T20" s="635"/>
      <c r="U20" s="635"/>
      <c r="V20" s="635"/>
      <c r="W20" s="635"/>
      <c r="X20" s="635"/>
      <c r="Y20" s="635"/>
      <c r="Z20" s="635"/>
      <c r="AA20" s="635"/>
      <c r="AB20" s="635"/>
      <c r="AC20" s="635"/>
      <c r="AD20" s="635"/>
      <c r="AE20" s="636"/>
    </row>
    <row r="21" spans="1:31" s="97" customFormat="1" ht="27" customHeight="1">
      <c r="A21" s="634"/>
      <c r="B21" s="635"/>
      <c r="C21" s="635"/>
      <c r="D21" s="635"/>
      <c r="E21" s="635"/>
      <c r="F21" s="635"/>
      <c r="G21" s="636"/>
      <c r="H21" s="634"/>
      <c r="I21" s="635"/>
      <c r="J21" s="635"/>
      <c r="K21" s="635"/>
      <c r="L21" s="635"/>
      <c r="M21" s="635"/>
      <c r="N21" s="635"/>
      <c r="O21" s="635"/>
      <c r="P21" s="636"/>
      <c r="Q21" s="634"/>
      <c r="R21" s="635"/>
      <c r="S21" s="635"/>
      <c r="T21" s="635"/>
      <c r="U21" s="635"/>
      <c r="V21" s="635"/>
      <c r="W21" s="635"/>
      <c r="X21" s="635"/>
      <c r="Y21" s="635"/>
      <c r="Z21" s="635"/>
      <c r="AA21" s="635"/>
      <c r="AB21" s="635"/>
      <c r="AC21" s="635"/>
      <c r="AD21" s="635"/>
      <c r="AE21" s="636"/>
    </row>
    <row r="22" spans="1:31" s="97" customFormat="1" ht="27" customHeight="1">
      <c r="A22" s="634"/>
      <c r="B22" s="635"/>
      <c r="C22" s="635"/>
      <c r="D22" s="635"/>
      <c r="E22" s="635"/>
      <c r="F22" s="635"/>
      <c r="G22" s="636"/>
      <c r="H22" s="634"/>
      <c r="I22" s="635"/>
      <c r="J22" s="635"/>
      <c r="K22" s="635"/>
      <c r="L22" s="635"/>
      <c r="M22" s="635"/>
      <c r="N22" s="635"/>
      <c r="O22" s="635"/>
      <c r="P22" s="636"/>
      <c r="Q22" s="634"/>
      <c r="R22" s="635"/>
      <c r="S22" s="635"/>
      <c r="T22" s="635"/>
      <c r="U22" s="635"/>
      <c r="V22" s="635"/>
      <c r="W22" s="635"/>
      <c r="X22" s="635"/>
      <c r="Y22" s="635"/>
      <c r="Z22" s="635"/>
      <c r="AA22" s="635"/>
      <c r="AB22" s="635"/>
      <c r="AC22" s="635"/>
      <c r="AD22" s="635"/>
      <c r="AE22" s="636"/>
    </row>
    <row r="23" spans="1:31" s="97" customFormat="1" ht="27" customHeight="1">
      <c r="A23" s="634"/>
      <c r="B23" s="635"/>
      <c r="C23" s="635"/>
      <c r="D23" s="635"/>
      <c r="E23" s="635"/>
      <c r="F23" s="635"/>
      <c r="G23" s="636"/>
      <c r="H23" s="634"/>
      <c r="I23" s="635"/>
      <c r="J23" s="635"/>
      <c r="K23" s="635"/>
      <c r="L23" s="635"/>
      <c r="M23" s="635"/>
      <c r="N23" s="635"/>
      <c r="O23" s="635"/>
      <c r="P23" s="636"/>
      <c r="Q23" s="634"/>
      <c r="R23" s="635"/>
      <c r="S23" s="635"/>
      <c r="T23" s="635"/>
      <c r="U23" s="635"/>
      <c r="V23" s="635"/>
      <c r="W23" s="635"/>
      <c r="X23" s="635"/>
      <c r="Y23" s="635"/>
      <c r="Z23" s="635"/>
      <c r="AA23" s="635"/>
      <c r="AB23" s="635"/>
      <c r="AC23" s="635"/>
      <c r="AD23" s="635"/>
      <c r="AE23" s="636"/>
    </row>
    <row r="24" spans="1:31" s="97" customFormat="1" ht="27" customHeight="1">
      <c r="A24" s="634"/>
      <c r="B24" s="635"/>
      <c r="C24" s="635"/>
      <c r="D24" s="635"/>
      <c r="E24" s="635"/>
      <c r="F24" s="635"/>
      <c r="G24" s="636"/>
      <c r="H24" s="634"/>
      <c r="I24" s="635"/>
      <c r="J24" s="635"/>
      <c r="K24" s="635"/>
      <c r="L24" s="635"/>
      <c r="M24" s="635"/>
      <c r="N24" s="635"/>
      <c r="O24" s="635"/>
      <c r="P24" s="636"/>
      <c r="Q24" s="634"/>
      <c r="R24" s="635"/>
      <c r="S24" s="635"/>
      <c r="T24" s="635"/>
      <c r="U24" s="635"/>
      <c r="V24" s="635"/>
      <c r="W24" s="635"/>
      <c r="X24" s="635"/>
      <c r="Y24" s="635"/>
      <c r="Z24" s="635"/>
      <c r="AA24" s="635"/>
      <c r="AB24" s="635"/>
      <c r="AC24" s="635"/>
      <c r="AD24" s="635"/>
      <c r="AE24" s="636"/>
    </row>
    <row r="25" spans="1:31" s="97" customFormat="1" ht="27" customHeight="1">
      <c r="A25" s="634"/>
      <c r="B25" s="635"/>
      <c r="C25" s="635"/>
      <c r="D25" s="635"/>
      <c r="E25" s="635"/>
      <c r="F25" s="635"/>
      <c r="G25" s="636"/>
      <c r="H25" s="634"/>
      <c r="I25" s="635"/>
      <c r="J25" s="635"/>
      <c r="K25" s="635"/>
      <c r="L25" s="635"/>
      <c r="M25" s="635"/>
      <c r="N25" s="635"/>
      <c r="O25" s="635"/>
      <c r="P25" s="636"/>
      <c r="Q25" s="634"/>
      <c r="R25" s="635"/>
      <c r="S25" s="635"/>
      <c r="T25" s="635"/>
      <c r="U25" s="635"/>
      <c r="V25" s="635"/>
      <c r="W25" s="635"/>
      <c r="X25" s="635"/>
      <c r="Y25" s="635"/>
      <c r="Z25" s="635"/>
      <c r="AA25" s="635"/>
      <c r="AB25" s="635"/>
      <c r="AC25" s="635"/>
      <c r="AD25" s="635"/>
      <c r="AE25" s="636"/>
    </row>
    <row r="26" spans="1:31" s="97" customFormat="1" ht="27" customHeight="1">
      <c r="A26" s="634"/>
      <c r="B26" s="635"/>
      <c r="C26" s="635"/>
      <c r="D26" s="635"/>
      <c r="E26" s="635"/>
      <c r="F26" s="635"/>
      <c r="G26" s="636"/>
      <c r="H26" s="634"/>
      <c r="I26" s="635"/>
      <c r="J26" s="635"/>
      <c r="K26" s="635"/>
      <c r="L26" s="635"/>
      <c r="M26" s="635"/>
      <c r="N26" s="635"/>
      <c r="O26" s="635"/>
      <c r="P26" s="636"/>
      <c r="Q26" s="634"/>
      <c r="R26" s="635"/>
      <c r="S26" s="635"/>
      <c r="T26" s="635"/>
      <c r="U26" s="635"/>
      <c r="V26" s="635"/>
      <c r="W26" s="635"/>
      <c r="X26" s="635"/>
      <c r="Y26" s="635"/>
      <c r="Z26" s="635"/>
      <c r="AA26" s="635"/>
      <c r="AB26" s="635"/>
      <c r="AC26" s="635"/>
      <c r="AD26" s="635"/>
      <c r="AE26" s="636"/>
    </row>
    <row r="27" spans="1:31" s="97" customFormat="1" ht="27" customHeight="1">
      <c r="A27" s="634"/>
      <c r="B27" s="635"/>
      <c r="C27" s="635"/>
      <c r="D27" s="635"/>
      <c r="E27" s="635"/>
      <c r="F27" s="635"/>
      <c r="G27" s="636"/>
      <c r="H27" s="634"/>
      <c r="I27" s="635"/>
      <c r="J27" s="635"/>
      <c r="K27" s="635"/>
      <c r="L27" s="635"/>
      <c r="M27" s="635"/>
      <c r="N27" s="635"/>
      <c r="O27" s="635"/>
      <c r="P27" s="636"/>
      <c r="Q27" s="634"/>
      <c r="R27" s="635"/>
      <c r="S27" s="635"/>
      <c r="T27" s="635"/>
      <c r="U27" s="635"/>
      <c r="V27" s="635"/>
      <c r="W27" s="635"/>
      <c r="X27" s="635"/>
      <c r="Y27" s="635"/>
      <c r="Z27" s="635"/>
      <c r="AA27" s="635"/>
      <c r="AB27" s="635"/>
      <c r="AC27" s="635"/>
      <c r="AD27" s="635"/>
      <c r="AE27" s="636"/>
    </row>
    <row r="28" spans="1:31" s="97" customFormat="1" ht="27" customHeight="1">
      <c r="A28" s="634"/>
      <c r="B28" s="635"/>
      <c r="C28" s="635"/>
      <c r="D28" s="635"/>
      <c r="E28" s="635"/>
      <c r="F28" s="635"/>
      <c r="G28" s="636"/>
      <c r="H28" s="634"/>
      <c r="I28" s="635"/>
      <c r="J28" s="635"/>
      <c r="K28" s="635"/>
      <c r="L28" s="635"/>
      <c r="M28" s="635"/>
      <c r="N28" s="635"/>
      <c r="O28" s="635"/>
      <c r="P28" s="636"/>
      <c r="Q28" s="634"/>
      <c r="R28" s="635"/>
      <c r="S28" s="635"/>
      <c r="T28" s="635"/>
      <c r="U28" s="635"/>
      <c r="V28" s="635"/>
      <c r="W28" s="635"/>
      <c r="X28" s="635"/>
      <c r="Y28" s="635"/>
      <c r="Z28" s="635"/>
      <c r="AA28" s="635"/>
      <c r="AB28" s="635"/>
      <c r="AC28" s="635"/>
      <c r="AD28" s="635"/>
      <c r="AE28" s="636"/>
    </row>
    <row r="29" spans="1:31" s="97" customFormat="1" ht="27" customHeight="1">
      <c r="A29" s="634"/>
      <c r="B29" s="635"/>
      <c r="C29" s="635"/>
      <c r="D29" s="635"/>
      <c r="E29" s="635"/>
      <c r="F29" s="635"/>
      <c r="G29" s="636"/>
      <c r="H29" s="634"/>
      <c r="I29" s="635"/>
      <c r="J29" s="635"/>
      <c r="K29" s="635"/>
      <c r="L29" s="635"/>
      <c r="M29" s="635"/>
      <c r="N29" s="635"/>
      <c r="O29" s="635"/>
      <c r="P29" s="636"/>
      <c r="Q29" s="634"/>
      <c r="R29" s="635"/>
      <c r="S29" s="635"/>
      <c r="T29" s="635"/>
      <c r="U29" s="635"/>
      <c r="V29" s="635"/>
      <c r="W29" s="635"/>
      <c r="X29" s="635"/>
      <c r="Y29" s="635"/>
      <c r="Z29" s="635"/>
      <c r="AA29" s="635"/>
      <c r="AB29" s="635"/>
      <c r="AC29" s="635"/>
      <c r="AD29" s="635"/>
      <c r="AE29" s="636"/>
    </row>
    <row r="30" spans="1:31" s="97" customFormat="1" ht="27" customHeight="1">
      <c r="A30" s="634"/>
      <c r="B30" s="635"/>
      <c r="C30" s="635"/>
      <c r="D30" s="635"/>
      <c r="E30" s="635"/>
      <c r="F30" s="635"/>
      <c r="G30" s="636"/>
      <c r="H30" s="634"/>
      <c r="I30" s="635"/>
      <c r="J30" s="635"/>
      <c r="K30" s="635"/>
      <c r="L30" s="635"/>
      <c r="M30" s="635"/>
      <c r="N30" s="635"/>
      <c r="O30" s="635"/>
      <c r="P30" s="636"/>
      <c r="Q30" s="634"/>
      <c r="R30" s="635"/>
      <c r="S30" s="635"/>
      <c r="T30" s="635"/>
      <c r="U30" s="635"/>
      <c r="V30" s="635"/>
      <c r="W30" s="635"/>
      <c r="X30" s="635"/>
      <c r="Y30" s="635"/>
      <c r="Z30" s="635"/>
      <c r="AA30" s="635"/>
      <c r="AB30" s="635"/>
      <c r="AC30" s="635"/>
      <c r="AD30" s="635"/>
      <c r="AE30" s="636"/>
    </row>
    <row r="31" spans="1:31" s="97" customFormat="1" ht="27" customHeight="1">
      <c r="A31" s="640"/>
      <c r="B31" s="641"/>
      <c r="C31" s="641"/>
      <c r="D31" s="641"/>
      <c r="E31" s="641"/>
      <c r="F31" s="641"/>
      <c r="G31" s="642"/>
      <c r="H31" s="640"/>
      <c r="I31" s="641"/>
      <c r="J31" s="641"/>
      <c r="K31" s="641"/>
      <c r="L31" s="641"/>
      <c r="M31" s="641"/>
      <c r="N31" s="641"/>
      <c r="O31" s="641"/>
      <c r="P31" s="642"/>
      <c r="Q31" s="640"/>
      <c r="R31" s="641"/>
      <c r="S31" s="641"/>
      <c r="T31" s="641"/>
      <c r="U31" s="641"/>
      <c r="V31" s="641"/>
      <c r="W31" s="641"/>
      <c r="X31" s="641"/>
      <c r="Y31" s="641"/>
      <c r="Z31" s="641"/>
      <c r="AA31" s="641"/>
      <c r="AB31" s="641"/>
      <c r="AC31" s="641"/>
      <c r="AD31" s="641"/>
      <c r="AE31" s="642"/>
    </row>
    <row r="32" spans="1:31">
      <c r="A32" s="119"/>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row>
    <row r="33" spans="1:31">
      <c r="A33" s="119"/>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row>
    <row r="34" spans="1:31">
      <c r="A34" s="119"/>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row>
    <row r="35" spans="1:31">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row>
  </sheetData>
  <sheetProtection algorithmName="SHA-512" hashValue="40hIL0KErUEtIrSK0FNqZowsr1kwL9g3O2TeK8ZxXNzp/muOeUGl+TlmDKJ2jq2POeSht2NIoFXHT4bKw/HqHw==" saltValue="AWtEHfzmJtIdFs+myvzpyQ==" spinCount="100000" sheet="1" formatCells="0" formatColumns="0" formatRows="0" insertColumns="0" insertRows="0" deleteColumns="0" deleteRows="0" selectLockedCells="1"/>
  <mergeCells count="84">
    <mergeCell ref="A30:G30"/>
    <mergeCell ref="H30:P30"/>
    <mergeCell ref="Q30:AE30"/>
    <mergeCell ref="A31:G31"/>
    <mergeCell ref="H31:P31"/>
    <mergeCell ref="Q31:AE31"/>
    <mergeCell ref="A28:G28"/>
    <mergeCell ref="H28:P28"/>
    <mergeCell ref="Q28:AE28"/>
    <mergeCell ref="A29:G29"/>
    <mergeCell ref="H29:P29"/>
    <mergeCell ref="Q29:AE29"/>
    <mergeCell ref="A26:G26"/>
    <mergeCell ref="H26:P26"/>
    <mergeCell ref="Q26:AE26"/>
    <mergeCell ref="A27:G27"/>
    <mergeCell ref="H27:P27"/>
    <mergeCell ref="Q27:AE27"/>
    <mergeCell ref="A24:G24"/>
    <mergeCell ref="H24:P24"/>
    <mergeCell ref="Q24:AE24"/>
    <mergeCell ref="A25:G25"/>
    <mergeCell ref="H25:P25"/>
    <mergeCell ref="Q25:AE25"/>
    <mergeCell ref="A22:G22"/>
    <mergeCell ref="H22:P22"/>
    <mergeCell ref="Q22:AE22"/>
    <mergeCell ref="A23:G23"/>
    <mergeCell ref="H23:P23"/>
    <mergeCell ref="Q23:AE23"/>
    <mergeCell ref="A20:G20"/>
    <mergeCell ref="H20:P20"/>
    <mergeCell ref="Q20:AE20"/>
    <mergeCell ref="A21:G21"/>
    <mergeCell ref="H21:P21"/>
    <mergeCell ref="Q21:AE21"/>
    <mergeCell ref="A18:G18"/>
    <mergeCell ref="H18:P18"/>
    <mergeCell ref="Q18:AE18"/>
    <mergeCell ref="A19:G19"/>
    <mergeCell ref="H19:P19"/>
    <mergeCell ref="Q19:AE19"/>
    <mergeCell ref="A16:G16"/>
    <mergeCell ref="H16:P16"/>
    <mergeCell ref="Q16:AE16"/>
    <mergeCell ref="A17:G17"/>
    <mergeCell ref="H17:P17"/>
    <mergeCell ref="Q17:AE17"/>
    <mergeCell ref="A14:G14"/>
    <mergeCell ref="H14:P14"/>
    <mergeCell ref="Q14:AE14"/>
    <mergeCell ref="A15:G15"/>
    <mergeCell ref="H15:P15"/>
    <mergeCell ref="Q15:AE15"/>
    <mergeCell ref="A12:G12"/>
    <mergeCell ref="H12:P12"/>
    <mergeCell ref="Q12:AE12"/>
    <mergeCell ref="A13:G13"/>
    <mergeCell ref="H13:P13"/>
    <mergeCell ref="Q13:AE13"/>
    <mergeCell ref="A10:G10"/>
    <mergeCell ref="H10:P10"/>
    <mergeCell ref="Q10:AE10"/>
    <mergeCell ref="A11:G11"/>
    <mergeCell ref="H11:P11"/>
    <mergeCell ref="Q11:AE11"/>
    <mergeCell ref="A8:G8"/>
    <mergeCell ref="H8:P8"/>
    <mergeCell ref="Q8:AE8"/>
    <mergeCell ref="A9:G9"/>
    <mergeCell ref="H9:P9"/>
    <mergeCell ref="Q9:AE9"/>
    <mergeCell ref="A6:G6"/>
    <mergeCell ref="H6:P6"/>
    <mergeCell ref="Q6:AE6"/>
    <mergeCell ref="A7:G7"/>
    <mergeCell ref="H7:P7"/>
    <mergeCell ref="Q7:AE7"/>
    <mergeCell ref="A4:G4"/>
    <mergeCell ref="H4:P4"/>
    <mergeCell ref="Q4:AE4"/>
    <mergeCell ref="A5:G5"/>
    <mergeCell ref="H5:P5"/>
    <mergeCell ref="Q5:AE5"/>
  </mergeCells>
  <phoneticPr fontId="2"/>
  <pageMargins left="0.70866141732283472" right="0.70866141732283472" top="0.74803149606299213" bottom="0.74803149606299213" header="0.31496062992125984" footer="0.31496062992125984"/>
  <pageSetup paperSize="9" scale="96" orientation="portrait" cellComments="asDisplayed"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9"/>
  <sheetViews>
    <sheetView showGridLines="0" view="pageBreakPreview" topLeftCell="A38" zoomScaleNormal="100" zoomScaleSheetLayoutView="100" workbookViewId="0">
      <selection activeCell="H10" sqref="H10"/>
    </sheetView>
  </sheetViews>
  <sheetFormatPr defaultRowHeight="13"/>
  <cols>
    <col min="1" max="1" width="2.453125" customWidth="1"/>
    <col min="2" max="2" width="3.453125" customWidth="1"/>
    <col min="3" max="3" width="16" customWidth="1"/>
    <col min="4" max="4" width="4.54296875" customWidth="1"/>
    <col min="5" max="5" width="21.81640625" customWidth="1"/>
    <col min="6" max="6" width="14.81640625" customWidth="1"/>
    <col min="7" max="7" width="11.08984375" customWidth="1"/>
    <col min="8" max="8" width="7.81640625" customWidth="1"/>
    <col min="9" max="9" width="15.6328125" customWidth="1"/>
    <col min="10" max="10" width="5.1796875" customWidth="1"/>
    <col min="11" max="11" width="12.1796875" customWidth="1"/>
    <col min="12" max="12" width="10.1796875" bestFit="1" customWidth="1"/>
    <col min="13" max="13" width="2.81640625" hidden="1" customWidth="1"/>
    <col min="14" max="14" width="6.453125" hidden="1" customWidth="1"/>
  </cols>
  <sheetData>
    <row r="1" spans="1:14" s="132" customFormat="1" ht="21" customHeight="1">
      <c r="A1" s="643" t="s">
        <v>460</v>
      </c>
      <c r="B1" s="644"/>
      <c r="C1" s="644"/>
      <c r="D1" s="644"/>
      <c r="E1" s="644"/>
      <c r="F1" s="645" t="s">
        <v>405</v>
      </c>
      <c r="G1" s="645"/>
      <c r="H1" s="645"/>
      <c r="I1" s="645"/>
      <c r="J1" s="645"/>
      <c r="K1" s="645"/>
    </row>
    <row r="2" spans="1:14">
      <c r="A2" s="333" t="s">
        <v>422</v>
      </c>
      <c r="B2" s="327"/>
      <c r="C2" s="327"/>
      <c r="D2" s="327"/>
      <c r="E2" s="327"/>
      <c r="F2" s="327"/>
      <c r="G2" s="327"/>
      <c r="H2" s="327"/>
      <c r="I2" s="327"/>
      <c r="J2" s="327"/>
      <c r="K2" s="334" t="s">
        <v>402</v>
      </c>
    </row>
    <row r="3" spans="1:14">
      <c r="A3" s="335" t="s">
        <v>401</v>
      </c>
      <c r="B3" s="336"/>
      <c r="C3" s="336"/>
      <c r="D3" s="336"/>
      <c r="E3" s="336"/>
      <c r="F3" s="336"/>
      <c r="G3" s="336"/>
      <c r="H3" s="336"/>
      <c r="I3" s="336"/>
      <c r="J3" s="336"/>
      <c r="K3" s="337"/>
      <c r="M3" s="388">
        <v>1</v>
      </c>
      <c r="N3" s="388" t="s">
        <v>459</v>
      </c>
    </row>
    <row r="4" spans="1:14">
      <c r="A4" s="338" t="s">
        <v>324</v>
      </c>
      <c r="B4" s="339"/>
      <c r="C4" s="339"/>
      <c r="D4" s="339"/>
      <c r="E4" s="339"/>
      <c r="F4" s="339"/>
      <c r="G4" s="339"/>
      <c r="H4" s="339"/>
      <c r="I4" s="339"/>
      <c r="J4" s="339"/>
      <c r="K4" s="340"/>
      <c r="M4" s="388">
        <v>2</v>
      </c>
      <c r="N4" s="388" t="s">
        <v>458</v>
      </c>
    </row>
    <row r="5" spans="1:14" ht="35" customHeight="1">
      <c r="A5" s="507" t="s">
        <v>325</v>
      </c>
      <c r="B5" s="507"/>
      <c r="C5" s="341" t="s">
        <v>430</v>
      </c>
      <c r="D5" s="422" t="s">
        <v>325</v>
      </c>
      <c r="E5" s="341" t="s">
        <v>326</v>
      </c>
      <c r="F5" s="341" t="s">
        <v>327</v>
      </c>
      <c r="G5" s="341" t="s">
        <v>328</v>
      </c>
      <c r="H5" s="418" t="s">
        <v>329</v>
      </c>
      <c r="I5" s="418" t="s">
        <v>330</v>
      </c>
      <c r="J5" s="417" t="s">
        <v>331</v>
      </c>
      <c r="K5" s="364" t="s">
        <v>332</v>
      </c>
      <c r="M5" s="388">
        <v>3</v>
      </c>
      <c r="N5" s="388" t="s">
        <v>457</v>
      </c>
    </row>
    <row r="6" spans="1:14" ht="33" customHeight="1">
      <c r="A6" s="201" t="s">
        <v>333</v>
      </c>
      <c r="B6" s="134">
        <v>1</v>
      </c>
      <c r="C6" s="420" t="str">
        <f>IFERROR(VLOOKUP(D6,$M$3:$N$30,2,FALSE),"")</f>
        <v/>
      </c>
      <c r="D6" s="423"/>
      <c r="E6" s="203"/>
      <c r="F6" s="203"/>
      <c r="G6" s="204"/>
      <c r="H6" s="419"/>
      <c r="I6" s="363">
        <f t="shared" ref="I6:I25" si="0">G6*H6</f>
        <v>0</v>
      </c>
      <c r="J6" s="362"/>
      <c r="K6" s="419"/>
      <c r="L6" s="135">
        <f t="shared" ref="L6:L25" si="1">IF(J6="〇",I6*1.08,I6*1.1)</f>
        <v>0</v>
      </c>
      <c r="M6" s="424">
        <v>4</v>
      </c>
      <c r="N6" s="388" t="s">
        <v>456</v>
      </c>
    </row>
    <row r="7" spans="1:14" ht="33" customHeight="1">
      <c r="A7" s="201" t="s">
        <v>333</v>
      </c>
      <c r="B7" s="134">
        <v>2</v>
      </c>
      <c r="C7" s="420" t="str">
        <f t="shared" ref="C7:C25" si="2">IFERROR(VLOOKUP(D7,$M$3:$N$30,2,FALSE),"")</f>
        <v/>
      </c>
      <c r="D7" s="423"/>
      <c r="E7" s="203"/>
      <c r="F7" s="203"/>
      <c r="G7" s="204"/>
      <c r="H7" s="419"/>
      <c r="I7" s="363">
        <f t="shared" si="0"/>
        <v>0</v>
      </c>
      <c r="J7" s="362"/>
      <c r="K7" s="419"/>
      <c r="L7" s="135">
        <f t="shared" si="1"/>
        <v>0</v>
      </c>
      <c r="M7" s="388">
        <v>5</v>
      </c>
      <c r="N7" s="388" t="s">
        <v>455</v>
      </c>
    </row>
    <row r="8" spans="1:14" ht="33" customHeight="1">
      <c r="A8" s="201" t="s">
        <v>333</v>
      </c>
      <c r="B8" s="134">
        <v>3</v>
      </c>
      <c r="C8" s="420" t="str">
        <f t="shared" si="2"/>
        <v/>
      </c>
      <c r="D8" s="423"/>
      <c r="E8" s="203"/>
      <c r="F8" s="203"/>
      <c r="G8" s="204"/>
      <c r="H8" s="419"/>
      <c r="I8" s="363">
        <f t="shared" si="0"/>
        <v>0</v>
      </c>
      <c r="J8" s="362"/>
      <c r="K8" s="419"/>
      <c r="L8" s="135">
        <f t="shared" si="1"/>
        <v>0</v>
      </c>
      <c r="M8" s="388">
        <v>6</v>
      </c>
      <c r="N8" s="388" t="s">
        <v>454</v>
      </c>
    </row>
    <row r="9" spans="1:14" ht="33" customHeight="1">
      <c r="A9" s="201" t="s">
        <v>333</v>
      </c>
      <c r="B9" s="134">
        <v>4</v>
      </c>
      <c r="C9" s="420" t="str">
        <f t="shared" si="2"/>
        <v/>
      </c>
      <c r="D9" s="423"/>
      <c r="E9" s="203"/>
      <c r="F9" s="203" t="s">
        <v>453</v>
      </c>
      <c r="G9" s="204"/>
      <c r="H9" s="419"/>
      <c r="I9" s="363">
        <f t="shared" si="0"/>
        <v>0</v>
      </c>
      <c r="J9" s="362"/>
      <c r="K9" s="419"/>
      <c r="L9" s="135">
        <f t="shared" si="1"/>
        <v>0</v>
      </c>
      <c r="M9" s="388">
        <v>7</v>
      </c>
      <c r="N9" s="388" t="s">
        <v>452</v>
      </c>
    </row>
    <row r="10" spans="1:14" ht="33" customHeight="1">
      <c r="A10" s="201" t="s">
        <v>333</v>
      </c>
      <c r="B10" s="134">
        <v>5</v>
      </c>
      <c r="C10" s="420" t="str">
        <f t="shared" si="2"/>
        <v/>
      </c>
      <c r="D10" s="423"/>
      <c r="E10" s="203"/>
      <c r="F10" s="203"/>
      <c r="G10" s="204"/>
      <c r="H10" s="419"/>
      <c r="I10" s="363">
        <f t="shared" si="0"/>
        <v>0</v>
      </c>
      <c r="J10" s="362"/>
      <c r="K10" s="419"/>
      <c r="L10" s="135">
        <f t="shared" si="1"/>
        <v>0</v>
      </c>
      <c r="M10" s="388">
        <v>8</v>
      </c>
      <c r="N10" s="388" t="s">
        <v>451</v>
      </c>
    </row>
    <row r="11" spans="1:14" ht="33" customHeight="1">
      <c r="A11" s="201" t="s">
        <v>333</v>
      </c>
      <c r="B11" s="134">
        <v>6</v>
      </c>
      <c r="C11" s="420" t="str">
        <f t="shared" si="2"/>
        <v/>
      </c>
      <c r="D11" s="423"/>
      <c r="E11" s="203"/>
      <c r="F11" s="203"/>
      <c r="G11" s="204"/>
      <c r="H11" s="419"/>
      <c r="I11" s="363">
        <f t="shared" si="0"/>
        <v>0</v>
      </c>
      <c r="J11" s="362"/>
      <c r="K11" s="419"/>
      <c r="L11" s="135">
        <f t="shared" si="1"/>
        <v>0</v>
      </c>
      <c r="M11" s="388">
        <v>9</v>
      </c>
      <c r="N11" s="388" t="s">
        <v>450</v>
      </c>
    </row>
    <row r="12" spans="1:14" ht="33" customHeight="1">
      <c r="A12" s="201" t="s">
        <v>333</v>
      </c>
      <c r="B12" s="134">
        <v>7</v>
      </c>
      <c r="C12" s="420" t="str">
        <f t="shared" si="2"/>
        <v/>
      </c>
      <c r="D12" s="423"/>
      <c r="E12" s="203"/>
      <c r="F12" s="203"/>
      <c r="G12" s="204"/>
      <c r="H12" s="419"/>
      <c r="I12" s="363">
        <f t="shared" si="0"/>
        <v>0</v>
      </c>
      <c r="J12" s="362"/>
      <c r="K12" s="419"/>
      <c r="L12" s="135">
        <f t="shared" si="1"/>
        <v>0</v>
      </c>
      <c r="M12" s="388">
        <v>10</v>
      </c>
      <c r="N12" s="388" t="s">
        <v>449</v>
      </c>
    </row>
    <row r="13" spans="1:14" ht="33" customHeight="1">
      <c r="A13" s="201" t="s">
        <v>333</v>
      </c>
      <c r="B13" s="134">
        <v>8</v>
      </c>
      <c r="C13" s="420" t="str">
        <f t="shared" si="2"/>
        <v/>
      </c>
      <c r="D13" s="423"/>
      <c r="E13" s="203"/>
      <c r="F13" s="203"/>
      <c r="G13" s="204"/>
      <c r="H13" s="419"/>
      <c r="I13" s="363">
        <f t="shared" si="0"/>
        <v>0</v>
      </c>
      <c r="J13" s="362"/>
      <c r="K13" s="419"/>
      <c r="L13" s="135">
        <f t="shared" si="1"/>
        <v>0</v>
      </c>
      <c r="M13" s="388">
        <v>11</v>
      </c>
      <c r="N13" s="388" t="s">
        <v>448</v>
      </c>
    </row>
    <row r="14" spans="1:14" ht="33" customHeight="1">
      <c r="A14" s="201" t="s">
        <v>333</v>
      </c>
      <c r="B14" s="134">
        <v>9</v>
      </c>
      <c r="C14" s="420" t="str">
        <f t="shared" si="2"/>
        <v/>
      </c>
      <c r="D14" s="423"/>
      <c r="E14" s="203"/>
      <c r="F14" s="203"/>
      <c r="G14" s="204"/>
      <c r="H14" s="419"/>
      <c r="I14" s="363">
        <f t="shared" si="0"/>
        <v>0</v>
      </c>
      <c r="J14" s="362"/>
      <c r="K14" s="419"/>
      <c r="L14" s="135">
        <f t="shared" si="1"/>
        <v>0</v>
      </c>
      <c r="M14" s="388">
        <v>12</v>
      </c>
      <c r="N14" s="388" t="s">
        <v>447</v>
      </c>
    </row>
    <row r="15" spans="1:14" ht="33" customHeight="1">
      <c r="A15" s="201" t="s">
        <v>333</v>
      </c>
      <c r="B15" s="134">
        <v>10</v>
      </c>
      <c r="C15" s="420" t="str">
        <f t="shared" si="2"/>
        <v/>
      </c>
      <c r="D15" s="423"/>
      <c r="E15" s="203"/>
      <c r="F15" s="203"/>
      <c r="G15" s="204"/>
      <c r="H15" s="419"/>
      <c r="I15" s="363">
        <f t="shared" si="0"/>
        <v>0</v>
      </c>
      <c r="J15" s="362"/>
      <c r="K15" s="419"/>
      <c r="L15" s="135">
        <f t="shared" si="1"/>
        <v>0</v>
      </c>
      <c r="M15" s="388">
        <v>13</v>
      </c>
      <c r="N15" s="388" t="s">
        <v>446</v>
      </c>
    </row>
    <row r="16" spans="1:14" ht="33" customHeight="1">
      <c r="A16" s="201" t="s">
        <v>333</v>
      </c>
      <c r="B16" s="134">
        <v>11</v>
      </c>
      <c r="C16" s="420" t="str">
        <f t="shared" si="2"/>
        <v/>
      </c>
      <c r="D16" s="423"/>
      <c r="E16" s="203"/>
      <c r="F16" s="203"/>
      <c r="G16" s="204"/>
      <c r="H16" s="419"/>
      <c r="I16" s="363">
        <f t="shared" si="0"/>
        <v>0</v>
      </c>
      <c r="J16" s="362"/>
      <c r="K16" s="419"/>
      <c r="L16" s="135">
        <f t="shared" si="1"/>
        <v>0</v>
      </c>
      <c r="M16" s="388">
        <v>14</v>
      </c>
      <c r="N16" s="388" t="s">
        <v>445</v>
      </c>
    </row>
    <row r="17" spans="1:14" ht="33" customHeight="1">
      <c r="A17" s="201" t="s">
        <v>333</v>
      </c>
      <c r="B17" s="134">
        <v>12</v>
      </c>
      <c r="C17" s="420" t="str">
        <f t="shared" si="2"/>
        <v/>
      </c>
      <c r="D17" s="423"/>
      <c r="E17" s="203"/>
      <c r="F17" s="203"/>
      <c r="G17" s="204"/>
      <c r="H17" s="419"/>
      <c r="I17" s="363">
        <f t="shared" si="0"/>
        <v>0</v>
      </c>
      <c r="J17" s="362"/>
      <c r="K17" s="419"/>
      <c r="L17" s="135">
        <f t="shared" si="1"/>
        <v>0</v>
      </c>
      <c r="M17" s="388">
        <v>15</v>
      </c>
      <c r="N17" s="388" t="s">
        <v>444</v>
      </c>
    </row>
    <row r="18" spans="1:14" ht="33" customHeight="1">
      <c r="A18" s="201" t="s">
        <v>333</v>
      </c>
      <c r="B18" s="134">
        <v>13</v>
      </c>
      <c r="C18" s="420" t="str">
        <f t="shared" si="2"/>
        <v/>
      </c>
      <c r="D18" s="423"/>
      <c r="E18" s="203"/>
      <c r="F18" s="203"/>
      <c r="G18" s="204"/>
      <c r="H18" s="419"/>
      <c r="I18" s="363">
        <f t="shared" si="0"/>
        <v>0</v>
      </c>
      <c r="J18" s="362"/>
      <c r="K18" s="419"/>
      <c r="L18" s="135">
        <f t="shared" si="1"/>
        <v>0</v>
      </c>
      <c r="M18" s="388">
        <v>16</v>
      </c>
      <c r="N18" s="388" t="s">
        <v>443</v>
      </c>
    </row>
    <row r="19" spans="1:14" ht="33" customHeight="1">
      <c r="A19" s="201" t="s">
        <v>333</v>
      </c>
      <c r="B19" s="134">
        <v>14</v>
      </c>
      <c r="C19" s="420" t="str">
        <f t="shared" si="2"/>
        <v/>
      </c>
      <c r="D19" s="423"/>
      <c r="E19" s="203"/>
      <c r="F19" s="203"/>
      <c r="G19" s="204"/>
      <c r="H19" s="419"/>
      <c r="I19" s="363">
        <f t="shared" si="0"/>
        <v>0</v>
      </c>
      <c r="J19" s="362"/>
      <c r="K19" s="419"/>
      <c r="L19" s="135">
        <f t="shared" si="1"/>
        <v>0</v>
      </c>
      <c r="M19" s="388">
        <v>17</v>
      </c>
      <c r="N19" s="388" t="s">
        <v>442</v>
      </c>
    </row>
    <row r="20" spans="1:14" ht="33" customHeight="1">
      <c r="A20" s="201" t="s">
        <v>333</v>
      </c>
      <c r="B20" s="134">
        <v>15</v>
      </c>
      <c r="C20" s="420" t="str">
        <f t="shared" si="2"/>
        <v/>
      </c>
      <c r="D20" s="423"/>
      <c r="E20" s="203"/>
      <c r="F20" s="203"/>
      <c r="G20" s="204"/>
      <c r="H20" s="419"/>
      <c r="I20" s="363">
        <f t="shared" si="0"/>
        <v>0</v>
      </c>
      <c r="J20" s="362"/>
      <c r="K20" s="419"/>
      <c r="L20" s="135">
        <f t="shared" si="1"/>
        <v>0</v>
      </c>
      <c r="M20" s="388">
        <v>18</v>
      </c>
      <c r="N20" s="388" t="s">
        <v>441</v>
      </c>
    </row>
    <row r="21" spans="1:14" ht="33" customHeight="1">
      <c r="A21" s="201" t="s">
        <v>333</v>
      </c>
      <c r="B21" s="134">
        <v>16</v>
      </c>
      <c r="C21" s="420" t="str">
        <f t="shared" si="2"/>
        <v/>
      </c>
      <c r="D21" s="423"/>
      <c r="E21" s="203"/>
      <c r="F21" s="203"/>
      <c r="G21" s="204"/>
      <c r="H21" s="419"/>
      <c r="I21" s="363">
        <f t="shared" si="0"/>
        <v>0</v>
      </c>
      <c r="J21" s="362"/>
      <c r="K21" s="419"/>
      <c r="L21" s="135">
        <f t="shared" si="1"/>
        <v>0</v>
      </c>
      <c r="M21" s="388">
        <v>19</v>
      </c>
      <c r="N21" s="388" t="s">
        <v>440</v>
      </c>
    </row>
    <row r="22" spans="1:14" ht="33" customHeight="1">
      <c r="A22" s="201" t="s">
        <v>333</v>
      </c>
      <c r="B22" s="134">
        <v>17</v>
      </c>
      <c r="C22" s="420" t="str">
        <f t="shared" si="2"/>
        <v/>
      </c>
      <c r="D22" s="423"/>
      <c r="E22" s="203"/>
      <c r="F22" s="203"/>
      <c r="G22" s="204"/>
      <c r="H22" s="419"/>
      <c r="I22" s="363">
        <f t="shared" si="0"/>
        <v>0</v>
      </c>
      <c r="J22" s="362"/>
      <c r="K22" s="419"/>
      <c r="L22" s="135">
        <f t="shared" si="1"/>
        <v>0</v>
      </c>
      <c r="M22" s="388">
        <v>20</v>
      </c>
      <c r="N22" s="388" t="s">
        <v>439</v>
      </c>
    </row>
    <row r="23" spans="1:14" ht="33" customHeight="1">
      <c r="A23" s="201" t="s">
        <v>333</v>
      </c>
      <c r="B23" s="134">
        <v>18</v>
      </c>
      <c r="C23" s="420" t="str">
        <f t="shared" si="2"/>
        <v/>
      </c>
      <c r="D23" s="423"/>
      <c r="E23" s="203"/>
      <c r="F23" s="203"/>
      <c r="G23" s="204"/>
      <c r="H23" s="419"/>
      <c r="I23" s="363">
        <f t="shared" si="0"/>
        <v>0</v>
      </c>
      <c r="J23" s="362"/>
      <c r="K23" s="419"/>
      <c r="L23" s="135">
        <f t="shared" si="1"/>
        <v>0</v>
      </c>
      <c r="M23" s="388">
        <v>21</v>
      </c>
      <c r="N23" s="388" t="s">
        <v>438</v>
      </c>
    </row>
    <row r="24" spans="1:14" ht="33" customHeight="1">
      <c r="A24" s="201" t="s">
        <v>333</v>
      </c>
      <c r="B24" s="134">
        <v>19</v>
      </c>
      <c r="C24" s="420" t="str">
        <f t="shared" si="2"/>
        <v/>
      </c>
      <c r="D24" s="423"/>
      <c r="E24" s="203"/>
      <c r="F24" s="203"/>
      <c r="G24" s="204"/>
      <c r="H24" s="419"/>
      <c r="I24" s="363">
        <f t="shared" si="0"/>
        <v>0</v>
      </c>
      <c r="J24" s="362"/>
      <c r="K24" s="419"/>
      <c r="L24" s="135">
        <f t="shared" si="1"/>
        <v>0</v>
      </c>
      <c r="M24" s="388">
        <v>22</v>
      </c>
      <c r="N24" s="388" t="s">
        <v>437</v>
      </c>
    </row>
    <row r="25" spans="1:14" ht="33" customHeight="1" thickBot="1">
      <c r="A25" s="201" t="s">
        <v>333</v>
      </c>
      <c r="B25" s="134">
        <v>20</v>
      </c>
      <c r="C25" s="420" t="str">
        <f t="shared" si="2"/>
        <v/>
      </c>
      <c r="D25" s="423"/>
      <c r="E25" s="203"/>
      <c r="F25" s="203"/>
      <c r="G25" s="204"/>
      <c r="H25" s="419"/>
      <c r="I25" s="363">
        <f t="shared" si="0"/>
        <v>0</v>
      </c>
      <c r="J25" s="362"/>
      <c r="K25" s="419"/>
      <c r="L25" s="135">
        <f t="shared" si="1"/>
        <v>0</v>
      </c>
      <c r="M25" s="388">
        <v>23</v>
      </c>
      <c r="N25" s="388" t="s">
        <v>436</v>
      </c>
    </row>
    <row r="26" spans="1:14" ht="33" customHeight="1">
      <c r="A26" s="646" t="s">
        <v>404</v>
      </c>
      <c r="B26" s="647"/>
      <c r="C26" s="647"/>
      <c r="D26" s="647"/>
      <c r="E26" s="647"/>
      <c r="F26" s="647"/>
      <c r="G26" s="647"/>
      <c r="H26" s="647"/>
      <c r="I26" s="202">
        <f>SUM(I6:I25)</f>
        <v>0</v>
      </c>
      <c r="J26" s="648">
        <f>'5'!E39*30000</f>
        <v>0</v>
      </c>
      <c r="K26" s="649"/>
      <c r="L26" s="135">
        <f>SUM(L6:L25)</f>
        <v>0</v>
      </c>
      <c r="M26" s="388">
        <v>24</v>
      </c>
      <c r="N26" s="388" t="s">
        <v>435</v>
      </c>
    </row>
    <row r="27" spans="1:14" ht="6" customHeight="1">
      <c r="A27" s="371"/>
      <c r="B27" s="370"/>
      <c r="C27" s="370"/>
      <c r="D27" s="370"/>
      <c r="E27" s="369"/>
      <c r="F27" s="369"/>
      <c r="G27" s="368"/>
      <c r="H27" s="365"/>
      <c r="I27" s="367"/>
      <c r="J27" s="366"/>
      <c r="K27" s="365"/>
      <c r="L27" s="135"/>
      <c r="M27" s="388">
        <v>25</v>
      </c>
      <c r="N27" s="388" t="s">
        <v>434</v>
      </c>
    </row>
    <row r="28" spans="1:14" ht="13" customHeight="1">
      <c r="A28" s="333" t="s">
        <v>403</v>
      </c>
      <c r="B28" s="327"/>
      <c r="C28" s="327"/>
      <c r="D28" s="327"/>
      <c r="E28" s="327"/>
      <c r="F28" s="327"/>
      <c r="G28" s="327"/>
      <c r="H28" s="327"/>
      <c r="I28" s="327"/>
      <c r="J28" s="327"/>
      <c r="K28" s="334" t="s">
        <v>402</v>
      </c>
      <c r="L28" s="135"/>
      <c r="M28" s="388">
        <v>26</v>
      </c>
      <c r="N28" s="388" t="s">
        <v>433</v>
      </c>
    </row>
    <row r="29" spans="1:14" ht="13" customHeight="1">
      <c r="A29" s="335" t="s">
        <v>401</v>
      </c>
      <c r="B29" s="336"/>
      <c r="C29" s="336"/>
      <c r="D29" s="336"/>
      <c r="E29" s="336"/>
      <c r="F29" s="336"/>
      <c r="G29" s="336"/>
      <c r="H29" s="336"/>
      <c r="I29" s="336"/>
      <c r="J29" s="336"/>
      <c r="K29" s="337"/>
      <c r="L29" s="135"/>
      <c r="M29" s="388">
        <v>27</v>
      </c>
      <c r="N29" s="388" t="s">
        <v>432</v>
      </c>
    </row>
    <row r="30" spans="1:14" ht="13" customHeight="1">
      <c r="A30" s="338" t="s">
        <v>324</v>
      </c>
      <c r="B30" s="339"/>
      <c r="C30" s="339"/>
      <c r="D30" s="339"/>
      <c r="E30" s="339"/>
      <c r="F30" s="339"/>
      <c r="G30" s="339"/>
      <c r="H30" s="339"/>
      <c r="I30" s="339"/>
      <c r="J30" s="339"/>
      <c r="K30" s="340"/>
      <c r="L30" s="135"/>
      <c r="M30" s="388">
        <v>28</v>
      </c>
      <c r="N30" s="388" t="s">
        <v>431</v>
      </c>
    </row>
    <row r="31" spans="1:14" ht="35" customHeight="1">
      <c r="A31" s="507" t="s">
        <v>325</v>
      </c>
      <c r="B31" s="507"/>
      <c r="C31" s="418" t="s">
        <v>430</v>
      </c>
      <c r="D31" s="422" t="s">
        <v>325</v>
      </c>
      <c r="E31" s="341" t="s">
        <v>326</v>
      </c>
      <c r="F31" s="341" t="s">
        <v>327</v>
      </c>
      <c r="G31" s="341" t="s">
        <v>328</v>
      </c>
      <c r="H31" s="418" t="s">
        <v>329</v>
      </c>
      <c r="I31" s="418" t="s">
        <v>330</v>
      </c>
      <c r="J31" s="417" t="s">
        <v>331</v>
      </c>
      <c r="K31" s="364" t="s">
        <v>332</v>
      </c>
      <c r="L31" s="135"/>
    </row>
    <row r="32" spans="1:14" ht="33" customHeight="1">
      <c r="A32" s="201" t="s">
        <v>333</v>
      </c>
      <c r="B32" s="134">
        <v>21</v>
      </c>
      <c r="C32" s="421" t="s">
        <v>429</v>
      </c>
      <c r="D32" s="420" t="s">
        <v>428</v>
      </c>
      <c r="E32" s="203"/>
      <c r="F32" s="203"/>
      <c r="G32" s="204"/>
      <c r="H32" s="419"/>
      <c r="I32" s="363">
        <f t="shared" ref="I32:I41" si="3">G32*H32</f>
        <v>0</v>
      </c>
      <c r="J32" s="362"/>
      <c r="K32" s="419"/>
      <c r="L32" s="135">
        <f t="shared" ref="L32:L41" si="4">IF(J32="〇",I32*1.08,I32*1.1)</f>
        <v>0</v>
      </c>
      <c r="M32" t="s">
        <v>334</v>
      </c>
    </row>
    <row r="33" spans="1:12" ht="33" customHeight="1">
      <c r="A33" s="201" t="s">
        <v>333</v>
      </c>
      <c r="B33" s="134">
        <v>22</v>
      </c>
      <c r="C33" s="421" t="s">
        <v>429</v>
      </c>
      <c r="D33" s="420" t="s">
        <v>428</v>
      </c>
      <c r="E33" s="203"/>
      <c r="F33" s="203"/>
      <c r="G33" s="204"/>
      <c r="H33" s="419"/>
      <c r="I33" s="363">
        <f t="shared" si="3"/>
        <v>0</v>
      </c>
      <c r="J33" s="362"/>
      <c r="K33" s="419"/>
      <c r="L33" s="135">
        <f t="shared" si="4"/>
        <v>0</v>
      </c>
    </row>
    <row r="34" spans="1:12" ht="33" customHeight="1">
      <c r="A34" s="201" t="s">
        <v>333</v>
      </c>
      <c r="B34" s="134">
        <v>23</v>
      </c>
      <c r="C34" s="421" t="s">
        <v>429</v>
      </c>
      <c r="D34" s="420" t="s">
        <v>428</v>
      </c>
      <c r="E34" s="203"/>
      <c r="F34" s="203"/>
      <c r="G34" s="204"/>
      <c r="H34" s="419"/>
      <c r="I34" s="363">
        <f t="shared" si="3"/>
        <v>0</v>
      </c>
      <c r="J34" s="362"/>
      <c r="K34" s="419"/>
      <c r="L34" s="135">
        <f t="shared" si="4"/>
        <v>0</v>
      </c>
    </row>
    <row r="35" spans="1:12" ht="33" customHeight="1">
      <c r="A35" s="201" t="s">
        <v>333</v>
      </c>
      <c r="B35" s="134">
        <v>24</v>
      </c>
      <c r="C35" s="421" t="s">
        <v>429</v>
      </c>
      <c r="D35" s="420" t="s">
        <v>428</v>
      </c>
      <c r="E35" s="203"/>
      <c r="F35" s="203"/>
      <c r="G35" s="204"/>
      <c r="H35" s="419"/>
      <c r="I35" s="363">
        <f t="shared" si="3"/>
        <v>0</v>
      </c>
      <c r="J35" s="362"/>
      <c r="K35" s="419"/>
      <c r="L35" s="135">
        <f t="shared" si="4"/>
        <v>0</v>
      </c>
    </row>
    <row r="36" spans="1:12" ht="33" customHeight="1">
      <c r="A36" s="201" t="s">
        <v>333</v>
      </c>
      <c r="B36" s="134">
        <v>25</v>
      </c>
      <c r="C36" s="421" t="s">
        <v>429</v>
      </c>
      <c r="D36" s="420" t="s">
        <v>428</v>
      </c>
      <c r="E36" s="203"/>
      <c r="F36" s="203"/>
      <c r="G36" s="204"/>
      <c r="H36" s="419"/>
      <c r="I36" s="363">
        <f t="shared" si="3"/>
        <v>0</v>
      </c>
      <c r="J36" s="362"/>
      <c r="K36" s="419"/>
      <c r="L36" s="135">
        <f t="shared" si="4"/>
        <v>0</v>
      </c>
    </row>
    <row r="37" spans="1:12" ht="33" customHeight="1">
      <c r="A37" s="201" t="s">
        <v>333</v>
      </c>
      <c r="B37" s="134">
        <v>26</v>
      </c>
      <c r="C37" s="421" t="s">
        <v>429</v>
      </c>
      <c r="D37" s="420" t="s">
        <v>428</v>
      </c>
      <c r="E37" s="203"/>
      <c r="F37" s="203"/>
      <c r="G37" s="204"/>
      <c r="H37" s="419"/>
      <c r="I37" s="363">
        <f t="shared" si="3"/>
        <v>0</v>
      </c>
      <c r="J37" s="362"/>
      <c r="K37" s="419"/>
      <c r="L37" s="135">
        <f t="shared" si="4"/>
        <v>0</v>
      </c>
    </row>
    <row r="38" spans="1:12" ht="33" customHeight="1">
      <c r="A38" s="201" t="s">
        <v>333</v>
      </c>
      <c r="B38" s="134">
        <v>27</v>
      </c>
      <c r="C38" s="421" t="s">
        <v>429</v>
      </c>
      <c r="D38" s="420" t="s">
        <v>428</v>
      </c>
      <c r="E38" s="203"/>
      <c r="F38" s="203"/>
      <c r="G38" s="204"/>
      <c r="H38" s="419"/>
      <c r="I38" s="363">
        <f t="shared" si="3"/>
        <v>0</v>
      </c>
      <c r="J38" s="362"/>
      <c r="K38" s="419"/>
      <c r="L38" s="135">
        <f t="shared" si="4"/>
        <v>0</v>
      </c>
    </row>
    <row r="39" spans="1:12" ht="33" customHeight="1">
      <c r="A39" s="201" t="s">
        <v>333</v>
      </c>
      <c r="B39" s="134">
        <v>28</v>
      </c>
      <c r="C39" s="421" t="s">
        <v>429</v>
      </c>
      <c r="D39" s="420" t="s">
        <v>428</v>
      </c>
      <c r="E39" s="203"/>
      <c r="F39" s="203"/>
      <c r="G39" s="204"/>
      <c r="H39" s="419"/>
      <c r="I39" s="363">
        <f t="shared" si="3"/>
        <v>0</v>
      </c>
      <c r="J39" s="362"/>
      <c r="K39" s="419"/>
      <c r="L39" s="135">
        <f t="shared" si="4"/>
        <v>0</v>
      </c>
    </row>
    <row r="40" spans="1:12" ht="33" customHeight="1">
      <c r="A40" s="201" t="s">
        <v>333</v>
      </c>
      <c r="B40" s="134">
        <v>29</v>
      </c>
      <c r="C40" s="421" t="s">
        <v>429</v>
      </c>
      <c r="D40" s="420" t="s">
        <v>428</v>
      </c>
      <c r="E40" s="203"/>
      <c r="F40" s="203"/>
      <c r="G40" s="204"/>
      <c r="H40" s="419"/>
      <c r="I40" s="363">
        <f t="shared" si="3"/>
        <v>0</v>
      </c>
      <c r="J40" s="362"/>
      <c r="K40" s="419"/>
      <c r="L40" s="135">
        <f t="shared" si="4"/>
        <v>0</v>
      </c>
    </row>
    <row r="41" spans="1:12" ht="33" customHeight="1" thickBot="1">
      <c r="A41" s="201" t="s">
        <v>333</v>
      </c>
      <c r="B41" s="134">
        <v>30</v>
      </c>
      <c r="C41" s="421" t="s">
        <v>429</v>
      </c>
      <c r="D41" s="420" t="s">
        <v>428</v>
      </c>
      <c r="E41" s="203"/>
      <c r="F41" s="203"/>
      <c r="G41" s="204"/>
      <c r="H41" s="419"/>
      <c r="I41" s="363">
        <f t="shared" si="3"/>
        <v>0</v>
      </c>
      <c r="J41" s="362"/>
      <c r="K41" s="419"/>
      <c r="L41" s="135">
        <f t="shared" si="4"/>
        <v>0</v>
      </c>
    </row>
    <row r="42" spans="1:12" ht="33" customHeight="1" thickBot="1">
      <c r="A42" s="646" t="s">
        <v>400</v>
      </c>
      <c r="B42" s="647"/>
      <c r="C42" s="647"/>
      <c r="D42" s="647"/>
      <c r="E42" s="647"/>
      <c r="F42" s="647"/>
      <c r="G42" s="647"/>
      <c r="H42" s="647"/>
      <c r="I42" s="202">
        <f>SUM(I32:I41)</f>
        <v>0</v>
      </c>
      <c r="J42" s="650"/>
      <c r="K42" s="651"/>
      <c r="L42" s="135">
        <f>SUM(L32:L41)</f>
        <v>0</v>
      </c>
    </row>
    <row r="43" spans="1:12" ht="4.5" customHeight="1" thickBot="1">
      <c r="A43" s="652"/>
      <c r="B43" s="653"/>
      <c r="C43" s="653"/>
      <c r="D43" s="653"/>
      <c r="E43" s="653"/>
      <c r="F43" s="653"/>
      <c r="G43" s="653"/>
      <c r="H43" s="653"/>
      <c r="I43" s="653"/>
      <c r="J43" s="653"/>
      <c r="K43" s="654"/>
      <c r="L43" s="135"/>
    </row>
    <row r="44" spans="1:12" ht="30" customHeight="1" thickBot="1">
      <c r="A44" s="655" t="s">
        <v>9</v>
      </c>
      <c r="B44" s="656"/>
      <c r="C44" s="656"/>
      <c r="D44" s="656"/>
      <c r="E44" s="656"/>
      <c r="F44" s="656"/>
      <c r="G44" s="361">
        <f>COUNT(G32:G41)+COUNT(G6:G25)</f>
        <v>0</v>
      </c>
      <c r="H44" s="360" t="s">
        <v>399</v>
      </c>
      <c r="I44" s="359">
        <f>I26+I42</f>
        <v>0</v>
      </c>
      <c r="J44" s="657"/>
      <c r="K44" s="658"/>
      <c r="L44" s="136">
        <f>L26+L42</f>
        <v>0</v>
      </c>
    </row>
    <row r="45" spans="1:12">
      <c r="A45" s="133"/>
      <c r="B45" s="120"/>
      <c r="C45" s="120"/>
      <c r="D45" s="120"/>
      <c r="E45" s="120"/>
      <c r="F45" s="120"/>
      <c r="G45" s="120"/>
      <c r="H45" s="120"/>
      <c r="I45" s="120"/>
      <c r="J45" s="120"/>
      <c r="K45" s="120"/>
    </row>
    <row r="46" spans="1:12">
      <c r="A46" s="133"/>
      <c r="B46" s="120"/>
      <c r="C46" s="120"/>
      <c r="D46" s="120"/>
      <c r="E46" s="120"/>
      <c r="F46" s="120"/>
      <c r="G46" s="120"/>
      <c r="H46" s="120"/>
      <c r="I46" s="120"/>
      <c r="J46" s="120"/>
      <c r="K46" s="120"/>
    </row>
    <row r="47" spans="1:12">
      <c r="A47" s="133"/>
      <c r="B47" s="120"/>
      <c r="C47" s="120"/>
      <c r="D47" s="120"/>
      <c r="E47" s="120"/>
      <c r="F47" s="120"/>
      <c r="G47" s="120"/>
      <c r="H47" s="120"/>
      <c r="I47" s="120"/>
      <c r="J47" s="120"/>
      <c r="K47" s="120"/>
    </row>
    <row r="48" spans="1:12">
      <c r="A48" s="133"/>
      <c r="B48" s="120"/>
      <c r="C48" s="120"/>
      <c r="D48" s="120"/>
      <c r="E48" s="120"/>
      <c r="F48" s="120"/>
      <c r="G48" s="120"/>
      <c r="H48" s="120"/>
      <c r="I48" s="120"/>
      <c r="J48" s="120"/>
      <c r="K48" s="120"/>
    </row>
    <row r="49" spans="1:11">
      <c r="A49" s="133"/>
      <c r="B49" s="133"/>
      <c r="C49" s="133"/>
      <c r="D49" s="133"/>
      <c r="E49" s="133"/>
      <c r="F49" s="133"/>
      <c r="G49" s="133"/>
      <c r="H49" s="133"/>
      <c r="I49" s="133"/>
      <c r="J49" s="133"/>
      <c r="K49" s="133"/>
    </row>
  </sheetData>
  <sheetProtection algorithmName="SHA-512" hashValue="iJQ6CMF721dqG65DVwCWv9lN9au/BECPB/hk0xR5N/0yOzZO1HCKAnzBU45vDqytFB3Cc2scpaiuHyv9QH9sWg==" saltValue="etZ8BbbQEK8oNeA423dikg==" spinCount="100000" sheet="1" formatCells="0" insertColumns="0" insertRows="0" deleteColumns="0" deleteRows="0" selectLockedCells="1"/>
  <dataConsolidate/>
  <mergeCells count="11">
    <mergeCell ref="A31:B31"/>
    <mergeCell ref="A42:H42"/>
    <mergeCell ref="J42:K42"/>
    <mergeCell ref="A43:K43"/>
    <mergeCell ref="A44:F44"/>
    <mergeCell ref="J44:K44"/>
    <mergeCell ref="A1:E1"/>
    <mergeCell ref="F1:K1"/>
    <mergeCell ref="A5:B5"/>
    <mergeCell ref="A26:H26"/>
    <mergeCell ref="J26:K26"/>
  </mergeCells>
  <phoneticPr fontId="2"/>
  <conditionalFormatting sqref="G44">
    <cfRule type="cellIs" dxfId="3" priority="1" operator="greaterThan">
      <formula>20</formula>
    </cfRule>
  </conditionalFormatting>
  <dataValidations count="2">
    <dataValidation type="list" allowBlank="1" showInputMessage="1" showErrorMessage="1" sqref="J27" xr:uid="{00000000-0002-0000-0700-000000000000}">
      <formula1>$M$6:$M$7</formula1>
    </dataValidation>
    <dataValidation type="list" allowBlank="1" showInputMessage="1" showErrorMessage="1" sqref="J6:J25 J32:J41" xr:uid="{00000000-0002-0000-0700-000001000000}">
      <formula1>$M$32:$M$33</formula1>
    </dataValidation>
  </dataValidations>
  <pageMargins left="0.70866141732283472" right="0.70866141732283472" top="0.74803149606299213" bottom="0.74803149606299213" header="0.31496062992125984" footer="0.31496062992125984"/>
  <pageSetup paperSize="9" scale="60" orientation="portrait" cellComments="asDisplayed"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32"/>
  <sheetViews>
    <sheetView showGridLines="0" tabSelected="1" view="pageBreakPreview" topLeftCell="A9" zoomScaleNormal="100" zoomScaleSheetLayoutView="100" workbookViewId="0">
      <selection activeCell="B30" sqref="B30"/>
    </sheetView>
  </sheetViews>
  <sheetFormatPr defaultRowHeight="13"/>
  <cols>
    <col min="1" max="1" width="2.453125" customWidth="1"/>
    <col min="2" max="2" width="3.453125" customWidth="1"/>
    <col min="3" max="3" width="21.81640625" customWidth="1"/>
    <col min="4" max="4" width="14.81640625" customWidth="1"/>
    <col min="5" max="5" width="15.6328125" customWidth="1"/>
    <col min="6" max="6" width="7.54296875" customWidth="1"/>
    <col min="7" max="7" width="15.6328125" customWidth="1"/>
    <col min="8" max="8" width="16.08984375" customWidth="1"/>
    <col min="9" max="9" width="11.08984375" customWidth="1"/>
  </cols>
  <sheetData>
    <row r="1" spans="1:9">
      <c r="A1" s="211" t="s">
        <v>409</v>
      </c>
      <c r="B1" s="212"/>
      <c r="C1" s="212"/>
      <c r="D1" s="212"/>
      <c r="E1" s="212"/>
      <c r="F1" s="212"/>
      <c r="G1" s="213"/>
      <c r="H1" s="214"/>
      <c r="I1" s="215" t="s">
        <v>335</v>
      </c>
    </row>
    <row r="2" spans="1:9" ht="40.5" customHeight="1">
      <c r="A2" s="659" t="s">
        <v>325</v>
      </c>
      <c r="B2" s="659"/>
      <c r="C2" s="137" t="s">
        <v>336</v>
      </c>
      <c r="D2" s="137" t="s">
        <v>337</v>
      </c>
      <c r="E2" s="138" t="s">
        <v>328</v>
      </c>
      <c r="F2" s="227" t="s">
        <v>338</v>
      </c>
      <c r="G2" s="227" t="s">
        <v>330</v>
      </c>
      <c r="H2" s="168" t="s">
        <v>339</v>
      </c>
      <c r="I2" s="216" t="s">
        <v>391</v>
      </c>
    </row>
    <row r="3" spans="1:9" ht="30" customHeight="1">
      <c r="A3" s="217" t="s">
        <v>340</v>
      </c>
      <c r="B3" s="134">
        <v>1</v>
      </c>
      <c r="C3" s="203"/>
      <c r="D3" s="203"/>
      <c r="E3" s="206"/>
      <c r="F3" s="205"/>
      <c r="G3" s="139">
        <f t="shared" ref="G3:G17" si="0">E3*F3</f>
        <v>0</v>
      </c>
      <c r="H3" s="207"/>
      <c r="I3" s="224"/>
    </row>
    <row r="4" spans="1:9" ht="30" customHeight="1">
      <c r="A4" s="217" t="s">
        <v>340</v>
      </c>
      <c r="B4" s="134">
        <v>2</v>
      </c>
      <c r="C4" s="203"/>
      <c r="D4" s="203"/>
      <c r="E4" s="206"/>
      <c r="F4" s="205"/>
      <c r="G4" s="139">
        <f t="shared" si="0"/>
        <v>0</v>
      </c>
      <c r="H4" s="207"/>
      <c r="I4" s="224"/>
    </row>
    <row r="5" spans="1:9" ht="30" customHeight="1">
      <c r="A5" s="217" t="s">
        <v>340</v>
      </c>
      <c r="B5" s="134">
        <v>3</v>
      </c>
      <c r="C5" s="203"/>
      <c r="D5" s="203"/>
      <c r="E5" s="206"/>
      <c r="F5" s="205"/>
      <c r="G5" s="139">
        <f t="shared" si="0"/>
        <v>0</v>
      </c>
      <c r="H5" s="207"/>
      <c r="I5" s="224"/>
    </row>
    <row r="6" spans="1:9" ht="30" customHeight="1">
      <c r="A6" s="217" t="s">
        <v>340</v>
      </c>
      <c r="B6" s="134">
        <v>4</v>
      </c>
      <c r="C6" s="203"/>
      <c r="D6" s="203"/>
      <c r="E6" s="206"/>
      <c r="F6" s="205"/>
      <c r="G6" s="139">
        <f t="shared" si="0"/>
        <v>0</v>
      </c>
      <c r="H6" s="207"/>
      <c r="I6" s="224"/>
    </row>
    <row r="7" spans="1:9" ht="30" customHeight="1">
      <c r="A7" s="217" t="s">
        <v>340</v>
      </c>
      <c r="B7" s="134">
        <v>5</v>
      </c>
      <c r="C7" s="203"/>
      <c r="D7" s="203"/>
      <c r="E7" s="206"/>
      <c r="F7" s="205"/>
      <c r="G7" s="139">
        <f t="shared" si="0"/>
        <v>0</v>
      </c>
      <c r="H7" s="207"/>
      <c r="I7" s="224"/>
    </row>
    <row r="8" spans="1:9" ht="30" customHeight="1">
      <c r="A8" s="217" t="s">
        <v>340</v>
      </c>
      <c r="B8" s="134">
        <v>6</v>
      </c>
      <c r="C8" s="203"/>
      <c r="D8" s="203"/>
      <c r="E8" s="206"/>
      <c r="F8" s="205"/>
      <c r="G8" s="139">
        <f t="shared" si="0"/>
        <v>0</v>
      </c>
      <c r="H8" s="207"/>
      <c r="I8" s="224"/>
    </row>
    <row r="9" spans="1:9" ht="30" customHeight="1">
      <c r="A9" s="217" t="s">
        <v>340</v>
      </c>
      <c r="B9" s="134">
        <v>7</v>
      </c>
      <c r="C9" s="203"/>
      <c r="D9" s="203"/>
      <c r="E9" s="206"/>
      <c r="F9" s="205"/>
      <c r="G9" s="139">
        <f t="shared" si="0"/>
        <v>0</v>
      </c>
      <c r="H9" s="207"/>
      <c r="I9" s="224"/>
    </row>
    <row r="10" spans="1:9" ht="30" customHeight="1">
      <c r="A10" s="217" t="s">
        <v>340</v>
      </c>
      <c r="B10" s="134">
        <v>8</v>
      </c>
      <c r="C10" s="203"/>
      <c r="D10" s="203"/>
      <c r="E10" s="206"/>
      <c r="F10" s="205"/>
      <c r="G10" s="139">
        <f t="shared" si="0"/>
        <v>0</v>
      </c>
      <c r="H10" s="207"/>
      <c r="I10" s="224"/>
    </row>
    <row r="11" spans="1:9" ht="30" customHeight="1">
      <c r="A11" s="217" t="s">
        <v>340</v>
      </c>
      <c r="B11" s="134">
        <v>9</v>
      </c>
      <c r="C11" s="203"/>
      <c r="D11" s="203"/>
      <c r="E11" s="206"/>
      <c r="F11" s="205"/>
      <c r="G11" s="139">
        <f t="shared" si="0"/>
        <v>0</v>
      </c>
      <c r="H11" s="207"/>
      <c r="I11" s="224"/>
    </row>
    <row r="12" spans="1:9" ht="30" customHeight="1">
      <c r="A12" s="217" t="s">
        <v>340</v>
      </c>
      <c r="B12" s="134">
        <v>10</v>
      </c>
      <c r="C12" s="203"/>
      <c r="D12" s="203"/>
      <c r="E12" s="206"/>
      <c r="F12" s="205"/>
      <c r="G12" s="139">
        <f t="shared" si="0"/>
        <v>0</v>
      </c>
      <c r="H12" s="207"/>
      <c r="I12" s="224"/>
    </row>
    <row r="13" spans="1:9" ht="30" customHeight="1">
      <c r="A13" s="217" t="s">
        <v>340</v>
      </c>
      <c r="B13" s="134">
        <v>11</v>
      </c>
      <c r="C13" s="203"/>
      <c r="D13" s="203"/>
      <c r="E13" s="206"/>
      <c r="F13" s="205"/>
      <c r="G13" s="139">
        <f t="shared" si="0"/>
        <v>0</v>
      </c>
      <c r="H13" s="207"/>
      <c r="I13" s="224"/>
    </row>
    <row r="14" spans="1:9" ht="30" customHeight="1">
      <c r="A14" s="217" t="s">
        <v>340</v>
      </c>
      <c r="B14" s="134">
        <v>12</v>
      </c>
      <c r="C14" s="203"/>
      <c r="D14" s="203"/>
      <c r="E14" s="206"/>
      <c r="F14" s="205"/>
      <c r="G14" s="139">
        <f t="shared" si="0"/>
        <v>0</v>
      </c>
      <c r="H14" s="207"/>
      <c r="I14" s="224"/>
    </row>
    <row r="15" spans="1:9" ht="30" customHeight="1">
      <c r="A15" s="217" t="s">
        <v>340</v>
      </c>
      <c r="B15" s="134">
        <v>13</v>
      </c>
      <c r="C15" s="203"/>
      <c r="D15" s="203"/>
      <c r="E15" s="206"/>
      <c r="F15" s="205"/>
      <c r="G15" s="139">
        <f t="shared" si="0"/>
        <v>0</v>
      </c>
      <c r="H15" s="207"/>
      <c r="I15" s="224"/>
    </row>
    <row r="16" spans="1:9" ht="30" customHeight="1">
      <c r="A16" s="217" t="s">
        <v>340</v>
      </c>
      <c r="B16" s="134">
        <v>14</v>
      </c>
      <c r="C16" s="203"/>
      <c r="D16" s="203"/>
      <c r="E16" s="206"/>
      <c r="F16" s="205"/>
      <c r="G16" s="139">
        <f t="shared" si="0"/>
        <v>0</v>
      </c>
      <c r="H16" s="207"/>
      <c r="I16" s="224"/>
    </row>
    <row r="17" spans="1:9" ht="30" customHeight="1" thickBot="1">
      <c r="A17" s="217" t="s">
        <v>340</v>
      </c>
      <c r="B17" s="134">
        <v>15</v>
      </c>
      <c r="C17" s="203"/>
      <c r="D17" s="203"/>
      <c r="E17" s="206"/>
      <c r="F17" s="205"/>
      <c r="G17" s="139">
        <f t="shared" si="0"/>
        <v>0</v>
      </c>
      <c r="H17" s="208"/>
      <c r="I17" s="224"/>
    </row>
    <row r="18" spans="1:9" ht="30" customHeight="1" thickBot="1">
      <c r="A18" s="660" t="s">
        <v>9</v>
      </c>
      <c r="B18" s="656"/>
      <c r="C18" s="656"/>
      <c r="D18" s="656"/>
      <c r="E18" s="656"/>
      <c r="F18" s="656"/>
      <c r="G18" s="140">
        <f>SUM(G3:G17)</f>
        <v>0</v>
      </c>
      <c r="H18" s="169"/>
      <c r="I18" s="218"/>
    </row>
    <row r="19" spans="1:9" ht="13.5" thickBot="1">
      <c r="A19" s="342"/>
      <c r="B19" s="332"/>
      <c r="C19" s="332"/>
      <c r="D19" s="332"/>
      <c r="E19" s="332"/>
      <c r="F19" s="332"/>
      <c r="G19" s="332"/>
      <c r="H19" s="343"/>
      <c r="I19" s="344"/>
    </row>
    <row r="20" spans="1:9" ht="13.5" thickBot="1">
      <c r="A20" s="345" t="s">
        <v>410</v>
      </c>
      <c r="B20" s="346"/>
      <c r="C20" s="346"/>
      <c r="D20" s="346"/>
      <c r="E20" s="346"/>
      <c r="F20" s="346"/>
      <c r="G20" s="346"/>
      <c r="H20" s="347"/>
      <c r="I20" s="348" t="s">
        <v>335</v>
      </c>
    </row>
    <row r="21" spans="1:9" ht="40.5" customHeight="1">
      <c r="A21" s="661" t="s">
        <v>325</v>
      </c>
      <c r="B21" s="661"/>
      <c r="C21" s="349" t="s">
        <v>341</v>
      </c>
      <c r="D21" s="349" t="s">
        <v>327</v>
      </c>
      <c r="E21" s="349" t="s">
        <v>328</v>
      </c>
      <c r="F21" s="350" t="s">
        <v>329</v>
      </c>
      <c r="G21" s="350" t="s">
        <v>330</v>
      </c>
      <c r="H21" s="662" t="s">
        <v>342</v>
      </c>
      <c r="I21" s="663"/>
    </row>
    <row r="22" spans="1:9" ht="30" customHeight="1">
      <c r="A22" s="219" t="s">
        <v>343</v>
      </c>
      <c r="B22" s="134">
        <v>1</v>
      </c>
      <c r="C22" s="203"/>
      <c r="D22" s="203"/>
      <c r="E22" s="204"/>
      <c r="F22" s="205"/>
      <c r="G22" s="141">
        <f t="shared" ref="G22:G31" si="1">E22*F22</f>
        <v>0</v>
      </c>
      <c r="H22" s="664"/>
      <c r="I22" s="665"/>
    </row>
    <row r="23" spans="1:9" ht="30" customHeight="1">
      <c r="A23" s="219" t="s">
        <v>343</v>
      </c>
      <c r="B23" s="134">
        <v>2</v>
      </c>
      <c r="C23" s="203"/>
      <c r="D23" s="203"/>
      <c r="E23" s="204"/>
      <c r="F23" s="205"/>
      <c r="G23" s="141">
        <f t="shared" si="1"/>
        <v>0</v>
      </c>
      <c r="H23" s="664"/>
      <c r="I23" s="665"/>
    </row>
    <row r="24" spans="1:9" ht="30" customHeight="1">
      <c r="A24" s="219" t="s">
        <v>343</v>
      </c>
      <c r="B24" s="134">
        <v>3</v>
      </c>
      <c r="C24" s="203"/>
      <c r="D24" s="203"/>
      <c r="E24" s="204"/>
      <c r="F24" s="205"/>
      <c r="G24" s="141">
        <f t="shared" si="1"/>
        <v>0</v>
      </c>
      <c r="H24" s="664"/>
      <c r="I24" s="665"/>
    </row>
    <row r="25" spans="1:9" ht="30" customHeight="1">
      <c r="A25" s="219" t="s">
        <v>343</v>
      </c>
      <c r="B25" s="134">
        <v>4</v>
      </c>
      <c r="C25" s="203"/>
      <c r="D25" s="203"/>
      <c r="E25" s="204"/>
      <c r="F25" s="205"/>
      <c r="G25" s="141">
        <f t="shared" si="1"/>
        <v>0</v>
      </c>
      <c r="H25" s="664"/>
      <c r="I25" s="665"/>
    </row>
    <row r="26" spans="1:9" ht="30" customHeight="1">
      <c r="A26" s="219" t="s">
        <v>343</v>
      </c>
      <c r="B26" s="134">
        <v>5</v>
      </c>
      <c r="C26" s="203"/>
      <c r="D26" s="203"/>
      <c r="E26" s="204"/>
      <c r="F26" s="205"/>
      <c r="G26" s="141">
        <f t="shared" si="1"/>
        <v>0</v>
      </c>
      <c r="H26" s="664"/>
      <c r="I26" s="665"/>
    </row>
    <row r="27" spans="1:9" ht="30" customHeight="1">
      <c r="A27" s="219" t="s">
        <v>343</v>
      </c>
      <c r="B27" s="134">
        <v>6</v>
      </c>
      <c r="C27" s="203"/>
      <c r="D27" s="203"/>
      <c r="E27" s="204"/>
      <c r="F27" s="205"/>
      <c r="G27" s="141">
        <f t="shared" si="1"/>
        <v>0</v>
      </c>
      <c r="H27" s="664"/>
      <c r="I27" s="665"/>
    </row>
    <row r="28" spans="1:9" ht="30" customHeight="1">
      <c r="A28" s="219" t="s">
        <v>343</v>
      </c>
      <c r="B28" s="134">
        <v>7</v>
      </c>
      <c r="C28" s="203"/>
      <c r="D28" s="203"/>
      <c r="E28" s="204"/>
      <c r="F28" s="205"/>
      <c r="G28" s="141">
        <f t="shared" si="1"/>
        <v>0</v>
      </c>
      <c r="H28" s="664"/>
      <c r="I28" s="665"/>
    </row>
    <row r="29" spans="1:9" ht="30" customHeight="1">
      <c r="A29" s="219" t="s">
        <v>343</v>
      </c>
      <c r="B29" s="134">
        <v>8</v>
      </c>
      <c r="C29" s="203"/>
      <c r="D29" s="203"/>
      <c r="E29" s="204"/>
      <c r="F29" s="205"/>
      <c r="G29" s="141">
        <f t="shared" si="1"/>
        <v>0</v>
      </c>
      <c r="H29" s="664"/>
      <c r="I29" s="665"/>
    </row>
    <row r="30" spans="1:9" ht="30" customHeight="1">
      <c r="A30" s="219" t="s">
        <v>343</v>
      </c>
      <c r="B30" s="134">
        <v>9</v>
      </c>
      <c r="C30" s="203"/>
      <c r="D30" s="203"/>
      <c r="E30" s="204"/>
      <c r="F30" s="205"/>
      <c r="G30" s="141">
        <f t="shared" si="1"/>
        <v>0</v>
      </c>
      <c r="H30" s="664"/>
      <c r="I30" s="665"/>
    </row>
    <row r="31" spans="1:9" ht="30" customHeight="1" thickBot="1">
      <c r="A31" s="219" t="s">
        <v>343</v>
      </c>
      <c r="B31" s="134">
        <v>10</v>
      </c>
      <c r="C31" s="203"/>
      <c r="D31" s="203"/>
      <c r="E31" s="204"/>
      <c r="F31" s="205"/>
      <c r="G31" s="141">
        <f t="shared" si="1"/>
        <v>0</v>
      </c>
      <c r="H31" s="664"/>
      <c r="I31" s="665"/>
    </row>
    <row r="32" spans="1:9" ht="26.75" customHeight="1">
      <c r="A32" s="646" t="s">
        <v>9</v>
      </c>
      <c r="B32" s="647"/>
      <c r="C32" s="647"/>
      <c r="D32" s="647"/>
      <c r="E32" s="647"/>
      <c r="F32" s="647"/>
      <c r="G32" s="220">
        <f>SUM(G22:G31)</f>
        <v>0</v>
      </c>
      <c r="H32" s="650"/>
      <c r="I32" s="651"/>
    </row>
  </sheetData>
  <sheetProtection algorithmName="SHA-512" hashValue="j0ezsCFv+BlpeSpXtj4NEdbG5v1dp59ASxw5de1tcFLbsMzYZsrSWaFY+y4/xNvt2VWdYc/MlLZ38oL7aU226A==" saltValue="aEveTvIERnUPlHlHoJRkuA==" spinCount="100000" sheet="1" formatCells="0" formatColumns="0" formatRows="0" insertColumns="0" insertRows="0" deleteColumns="0" deleteRows="0" selectLockedCells="1"/>
  <mergeCells count="16">
    <mergeCell ref="A2:B2"/>
    <mergeCell ref="A18:F18"/>
    <mergeCell ref="A21:B21"/>
    <mergeCell ref="A32:F32"/>
    <mergeCell ref="H21:I21"/>
    <mergeCell ref="H22:I22"/>
    <mergeCell ref="H23:I23"/>
    <mergeCell ref="H24:I24"/>
    <mergeCell ref="H25:I25"/>
    <mergeCell ref="H26:I26"/>
    <mergeCell ref="H27:I27"/>
    <mergeCell ref="H28:I28"/>
    <mergeCell ref="H29:I29"/>
    <mergeCell ref="H30:I30"/>
    <mergeCell ref="H31:I31"/>
    <mergeCell ref="H32:I32"/>
  </mergeCells>
  <phoneticPr fontId="2"/>
  <dataValidations count="1">
    <dataValidation type="list" allowBlank="1" showInputMessage="1" showErrorMessage="1" sqref="H22:I31" xr:uid="{00000000-0002-0000-0800-000000000000}">
      <formula1>"データのバックアップ,基幹システムのクラウド化,その他"</formula1>
    </dataValidation>
  </dataValidations>
  <pageMargins left="0.7" right="0.7" top="0.75" bottom="0.75" header="0.3" footer="0.3"/>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34</vt:i4>
      </vt:variant>
    </vt:vector>
  </HeadingPairs>
  <TitlesOfParts>
    <vt:vector size="50" baseType="lpstr">
      <vt:lpstr>1</vt:lpstr>
      <vt:lpstr>2</vt:lpstr>
      <vt:lpstr>3</vt:lpstr>
      <vt:lpstr>4</vt:lpstr>
      <vt:lpstr>5</vt:lpstr>
      <vt:lpstr>6</vt:lpstr>
      <vt:lpstr>7</vt:lpstr>
      <vt:lpstr>８</vt:lpstr>
      <vt:lpstr>9</vt:lpstr>
      <vt:lpstr>10</vt:lpstr>
      <vt:lpstr>11</vt:lpstr>
      <vt:lpstr>別紙_クラウド</vt:lpstr>
      <vt:lpstr>別紙_ポータブル電源・NAS等</vt:lpstr>
      <vt:lpstr>参考_非常用・防災用備品リスト</vt:lpstr>
      <vt:lpstr>【公社専用】改変禁止</vt:lpstr>
      <vt:lpstr>【使用不可】公社専用</vt:lpstr>
      <vt:lpstr>C_鉱業_採石業_砂利採取業</vt:lpstr>
      <vt:lpstr>D_建設業</vt:lpstr>
      <vt:lpstr>E_製造業</vt:lpstr>
      <vt:lpstr>F_電気_ガス_熱供給_水道業</vt:lpstr>
      <vt:lpstr>G_情報通信業</vt:lpstr>
      <vt:lpstr>H_運輸業_郵便業</vt:lpstr>
      <vt:lpstr>I_卸売業_小売業</vt:lpstr>
      <vt:lpstr>J_金融業_保険業</vt:lpstr>
      <vt:lpstr>K_不動産業_物品賃貸業</vt:lpstr>
      <vt:lpstr>L_学術研究_専門・技術サービス業</vt:lpstr>
      <vt:lpstr>M_宿泊業_飲食サービス業</vt:lpstr>
      <vt:lpstr>N_生活関連サービス業_娯楽業</vt:lpstr>
      <vt:lpstr>O_教育_学習支援業</vt:lpstr>
      <vt:lpstr>P_医療_福祉</vt:lpstr>
      <vt:lpstr>'1'!Print_Area</vt:lpstr>
      <vt:lpstr>'10'!Print_Area</vt:lpstr>
      <vt:lpstr>'11'!Print_Area</vt:lpstr>
      <vt:lpstr>'2'!Print_Area</vt:lpstr>
      <vt:lpstr>'3'!Print_Area</vt:lpstr>
      <vt:lpstr>'5'!Print_Area</vt:lpstr>
      <vt:lpstr>'6'!Print_Area</vt:lpstr>
      <vt:lpstr>'7'!Print_Area</vt:lpstr>
      <vt:lpstr>'８'!Print_Area</vt:lpstr>
      <vt:lpstr>'9'!Print_Area</vt:lpstr>
      <vt:lpstr>別紙_クラウド!Print_Area</vt:lpstr>
      <vt:lpstr>別紙_ポータブル電源・NAS等!Print_Area</vt:lpstr>
      <vt:lpstr>'4'!Print_Titles</vt:lpstr>
      <vt:lpstr>'5'!Print_Titles</vt:lpstr>
      <vt:lpstr>Q_複合サービス事業</vt:lpstr>
      <vt:lpstr>R_サービス業_他に分類されないもの</vt:lpstr>
      <vt:lpstr>T_分類不能の産業</vt:lpstr>
      <vt:lpstr>'2'!大分類</vt:lpstr>
      <vt:lpstr>大分類</vt:lpstr>
      <vt:lpstr>中分類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2022-06-03T02:30:52Z</dcterms:created>
  <dcterms:modified xsi:type="dcterms:W3CDTF">2026-08-12T05:46:40Z</dcterms:modified>
</cp:coreProperties>
</file>