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always" defaultThemeVersion="164011"/>
  <mc:AlternateContent xmlns:mc="http://schemas.openxmlformats.org/markup-compatibility/2006">
    <mc:Choice Requires="x15">
      <x15ac:absPath xmlns:x15ac="http://schemas.microsoft.com/office/spreadsheetml/2010/11/ac" url="\\tkkdfs01\公社文書\100_企画管理部\060_設備支援課\★一時支援金等受給者向け緊急支援事業（設備助成）\05_広報\99_HP\02_追加募集\HP掲載データ\"/>
    </mc:Choice>
  </mc:AlternateContent>
  <bookViews>
    <workbookView xWindow="0" yWindow="0" windowWidth="19200" windowHeight="6970" tabRatio="762"/>
  </bookViews>
  <sheets>
    <sheet name="申請前確認書" sheetId="1" r:id="rId1"/>
    <sheet name="申請書" sheetId="7" r:id="rId2"/>
    <sheet name="機械設備計画" sheetId="2" r:id="rId3"/>
    <sheet name="資金計画" sheetId="3" r:id="rId4"/>
    <sheet name="収支計画" sheetId="8" r:id="rId5"/>
    <sheet name="収支計画表" sheetId="4" r:id="rId6"/>
  </sheets>
  <definedNames>
    <definedName name="_xlnm.Print_Area" localSheetId="2">機械設備計画!$A$1:$AP$35</definedName>
    <definedName name="_xlnm.Print_Area" localSheetId="3">資金計画!$A$1:$U$50</definedName>
    <definedName name="_xlnm.Print_Area" localSheetId="4">収支計画!$B$1:$K$41</definedName>
    <definedName name="_xlnm.Print_Area" localSheetId="5">収支計画表!$A$1:$O$29</definedName>
    <definedName name="_xlnm.Print_Area" localSheetId="1">申請書!$B$1:$Z$147</definedName>
    <definedName name="_xlnm.Print_Area" localSheetId="0">申請前確認書!$A$1:$AB$38</definedName>
    <definedName name="_xlnm.Print_Titles" localSheetId="2">機械設備計画!$1:$1</definedName>
    <definedName name="_xlnm.Print_Titles" localSheetId="3">資金計画!$1:$1</definedName>
    <definedName name="_xlnm.Print_Titles" localSheetId="4">収支計画!$1:$1</definedName>
    <definedName name="_xlnm.Print_Titles" localSheetId="5">収支計画表!$1:$1</definedName>
    <definedName name="_xlnm.Print_Titles" localSheetId="1">申請書!$1:$1</definedName>
    <definedName name="申請者区分" localSheetId="3">資金計画!$U$10:$U$13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6" i="3" l="1"/>
  <c r="Q7" i="1" l="1"/>
  <c r="G10" i="4"/>
  <c r="N29" i="7" l="1"/>
  <c r="AW13" i="2" l="1"/>
  <c r="AW12" i="2"/>
  <c r="AW11" i="2"/>
  <c r="AW10" i="2"/>
  <c r="AW9" i="2"/>
  <c r="AW8" i="2"/>
  <c r="AW7" i="2"/>
  <c r="AW6" i="2"/>
  <c r="AV13" i="2"/>
  <c r="AV12" i="2"/>
  <c r="AV11" i="2"/>
  <c r="AV10" i="2"/>
  <c r="AV9" i="2"/>
  <c r="AV8" i="2"/>
  <c r="AV7" i="2"/>
  <c r="AV6" i="2"/>
  <c r="N5" i="4"/>
  <c r="M5" i="4"/>
  <c r="L5" i="4"/>
  <c r="K5" i="4"/>
  <c r="J5" i="4"/>
  <c r="I5" i="4"/>
  <c r="H5" i="4"/>
  <c r="G5" i="4"/>
  <c r="F5" i="4"/>
  <c r="D5" i="4"/>
  <c r="AW14" i="2" l="1"/>
  <c r="N40" i="7" s="1"/>
  <c r="Z23" i="7"/>
  <c r="P13" i="7"/>
  <c r="Q9" i="1"/>
  <c r="W126" i="7" l="1"/>
  <c r="E24" i="4" l="1"/>
  <c r="R101" i="7" l="1"/>
  <c r="C24" i="2" l="1"/>
  <c r="AT6" i="2" l="1"/>
  <c r="AC6" i="2"/>
  <c r="L24" i="2" s="1"/>
  <c r="T66" i="7" l="1"/>
  <c r="P12" i="7"/>
  <c r="P11" i="7"/>
  <c r="T1" i="7" l="1"/>
  <c r="G1" i="8"/>
  <c r="AG1" i="2"/>
  <c r="A1" i="4"/>
  <c r="N1" i="3"/>
  <c r="AU7" i="2"/>
  <c r="AU13" i="2"/>
  <c r="AU12" i="2"/>
  <c r="AU11" i="2"/>
  <c r="AU10" i="2"/>
  <c r="AU9" i="2"/>
  <c r="AU8" i="2"/>
  <c r="AU6" i="2"/>
  <c r="AT13" i="2"/>
  <c r="AT12" i="2"/>
  <c r="AT11" i="2"/>
  <c r="AT10" i="2"/>
  <c r="AT9" i="2"/>
  <c r="AT8" i="2"/>
  <c r="AT7" i="2"/>
  <c r="E25" i="4"/>
  <c r="F6" i="4"/>
  <c r="D6" i="4"/>
  <c r="G6" i="4"/>
  <c r="H6" i="4" s="1"/>
  <c r="AU14" i="2" l="1"/>
  <c r="P15" i="2" s="1"/>
  <c r="N38" i="7" s="1"/>
  <c r="AT14" i="2"/>
  <c r="P14" i="2" s="1"/>
  <c r="F38" i="7" s="1"/>
  <c r="AV14" i="2"/>
  <c r="I6" i="4"/>
  <c r="J6" i="4" s="1"/>
  <c r="K6" i="4" s="1"/>
  <c r="L6" i="4" s="1"/>
  <c r="M6" i="4" s="1"/>
  <c r="N6" i="4" s="1"/>
  <c r="A116" i="7" l="1"/>
  <c r="A115" i="7"/>
  <c r="A114" i="7"/>
  <c r="A113" i="7"/>
  <c r="AJ113" i="7"/>
  <c r="AB157" i="7" l="1"/>
  <c r="B157" i="7"/>
  <c r="AA14" i="2" l="1"/>
  <c r="C31" i="2" l="1"/>
  <c r="C30" i="2"/>
  <c r="C29" i="2"/>
  <c r="C28" i="2"/>
  <c r="C27" i="2"/>
  <c r="C26" i="2"/>
  <c r="C25" i="2"/>
  <c r="P66" i="7"/>
  <c r="X58" i="7"/>
  <c r="W67" i="7" l="1"/>
  <c r="W28" i="7"/>
  <c r="V101" i="7"/>
  <c r="V98" i="7"/>
  <c r="E57" i="7"/>
  <c r="V94" i="7"/>
  <c r="V99" i="7"/>
  <c r="V96" i="7"/>
  <c r="V95" i="7"/>
  <c r="V97" i="7"/>
  <c r="V100" i="7"/>
  <c r="P67" i="7"/>
  <c r="D157" i="7" l="1"/>
  <c r="E157" i="7"/>
  <c r="Q10" i="7" l="1"/>
  <c r="N21" i="4" l="1"/>
  <c r="M21" i="4"/>
  <c r="L21" i="4"/>
  <c r="K21" i="4"/>
  <c r="J21" i="4"/>
  <c r="I21" i="4"/>
  <c r="H21" i="4"/>
  <c r="G21" i="4"/>
  <c r="F21" i="4"/>
  <c r="E21" i="4"/>
  <c r="D12" i="4"/>
  <c r="E10" i="4" l="1"/>
  <c r="E12" i="4" s="1"/>
  <c r="F10" i="4" s="1"/>
  <c r="F12" i="4" s="1"/>
  <c r="AC13" i="2"/>
  <c r="L31" i="2" s="1"/>
  <c r="AC12" i="2"/>
  <c r="L30" i="2" s="1"/>
  <c r="AC11" i="2"/>
  <c r="L29" i="2" s="1"/>
  <c r="AC10" i="2"/>
  <c r="L28" i="2" s="1"/>
  <c r="AC9" i="2"/>
  <c r="L27" i="2" s="1"/>
  <c r="AC8" i="2"/>
  <c r="L26" i="2" s="1"/>
  <c r="AC7" i="2"/>
  <c r="L25" i="2" s="1"/>
  <c r="G12" i="4" l="1"/>
  <c r="AC14" i="2"/>
  <c r="H10" i="4" l="1"/>
  <c r="H12" i="4" s="1"/>
  <c r="M16" i="3"/>
  <c r="I48" i="3"/>
  <c r="I18" i="3" s="1"/>
  <c r="I34" i="3"/>
  <c r="Q16" i="3" l="1"/>
  <c r="Q19" i="3" s="1"/>
  <c r="U34" i="7" s="1"/>
  <c r="I10" i="4"/>
  <c r="I12" i="4" s="1"/>
  <c r="M13" i="3"/>
  <c r="M19" i="3"/>
  <c r="J34" i="7" s="1"/>
  <c r="I19" i="3"/>
  <c r="M34" i="3" s="1"/>
  <c r="J10" i="4" l="1"/>
  <c r="J12" i="4" s="1"/>
  <c r="H20" i="4"/>
  <c r="E20" i="4" l="1"/>
  <c r="E22" i="4" s="1"/>
  <c r="K10" i="4"/>
  <c r="K12" i="4" s="1"/>
  <c r="E28" i="4" l="1"/>
  <c r="F22" i="4"/>
  <c r="F28" i="4"/>
  <c r="G22" i="4"/>
  <c r="L10" i="4"/>
  <c r="L12" i="4" s="1"/>
  <c r="H22" i="4" l="1"/>
  <c r="H24" i="4" s="1"/>
  <c r="G24" i="4"/>
  <c r="M10" i="4"/>
  <c r="M12" i="4" s="1"/>
  <c r="I22" i="4" l="1"/>
  <c r="I24" i="4" s="1"/>
  <c r="N10" i="4"/>
  <c r="N12" i="4" s="1"/>
  <c r="J22" i="4" l="1"/>
  <c r="K22" i="4" s="1"/>
  <c r="J24" i="4" l="1"/>
  <c r="L22" i="4"/>
  <c r="K24" i="4"/>
  <c r="M22" i="4" l="1"/>
  <c r="L24" i="4"/>
  <c r="N22" i="4" l="1"/>
  <c r="M24" i="4"/>
  <c r="K23" i="4" l="1"/>
  <c r="K8" i="4" s="1"/>
  <c r="G23" i="4"/>
  <c r="G8" i="4" s="1"/>
  <c r="I23" i="4"/>
  <c r="I8" i="4" s="1"/>
  <c r="F23" i="4"/>
  <c r="F8" i="4" s="1"/>
  <c r="M23" i="4"/>
  <c r="M8" i="4" s="1"/>
  <c r="J23" i="4"/>
  <c r="J8" i="4" s="1"/>
  <c r="H23" i="4"/>
  <c r="E23" i="4"/>
  <c r="L23" i="4"/>
  <c r="L8" i="4" s="1"/>
  <c r="N23" i="4"/>
  <c r="N8" i="4" s="1"/>
  <c r="N24" i="4"/>
  <c r="E8" i="4" l="1"/>
  <c r="E26" i="4"/>
  <c r="E27" i="4" s="1"/>
  <c r="G27" i="4" s="1"/>
  <c r="D8" i="4" l="1"/>
</calcChain>
</file>

<file path=xl/comments1.xml><?xml version="1.0" encoding="utf-8"?>
<comments xmlns="http://schemas.openxmlformats.org/spreadsheetml/2006/main">
  <authors>
    <author>西 康雄</author>
  </authors>
  <commentList>
    <comment ref="E75" authorId="0" shapeId="0">
      <text>
        <r>
          <rPr>
            <sz val="9"/>
            <color indexed="81"/>
            <rFont val="MS P ゴシック"/>
            <family val="3"/>
            <charset val="128"/>
          </rPr>
          <t xml:space="preserve">一般個人を対象とした業種の方は「一般個人」と記入してください
</t>
        </r>
      </text>
    </comment>
  </commentList>
</comments>
</file>

<file path=xl/comments2.xml><?xml version="1.0" encoding="utf-8"?>
<comments xmlns="http://schemas.openxmlformats.org/spreadsheetml/2006/main">
  <authors>
    <author>西 康雄</author>
  </authors>
  <commentList>
    <comment ref="AL24" authorId="0" shapeId="0">
      <text>
        <r>
          <rPr>
            <sz val="9"/>
            <color indexed="81"/>
            <rFont val="MS P ゴシック"/>
            <family val="3"/>
            <charset val="128"/>
          </rPr>
          <t>事業終了、とは
①すべての助成対象設備の取得・設置・経費の支払い完了日
②すべての助成対象設備の稼働開始日
のいずれか遅い日を指します</t>
        </r>
      </text>
    </comment>
  </commentList>
</comments>
</file>

<file path=xl/comments3.xml><?xml version="1.0" encoding="utf-8"?>
<comments xmlns="http://schemas.openxmlformats.org/spreadsheetml/2006/main">
  <authors>
    <author>西 康雄</author>
  </authors>
  <commentList>
    <comment ref="D9" authorId="0" shapeId="0">
      <text>
        <r>
          <rPr>
            <b/>
            <sz val="9"/>
            <color indexed="81"/>
            <rFont val="MS P ゴシック"/>
            <family val="3"/>
            <charset val="128"/>
          </rPr>
          <t>総資産は、貸借対照表　資産の部の一番下にあります</t>
        </r>
      </text>
    </comment>
    <comment ref="D13" authorId="0" shapeId="0">
      <text>
        <r>
          <rPr>
            <sz val="9"/>
            <color indexed="81"/>
            <rFont val="MS P ゴシック"/>
            <family val="3"/>
            <charset val="128"/>
          </rPr>
          <t xml:space="preserve">「株主資本」とは、決算書の資本の部に記載のある項目です
</t>
        </r>
      </text>
    </comment>
  </commentList>
</comments>
</file>

<file path=xl/sharedStrings.xml><?xml version="1.0" encoding="utf-8"?>
<sst xmlns="http://schemas.openxmlformats.org/spreadsheetml/2006/main" count="1128" uniqueCount="620">
  <si>
    <t>以上</t>
    <rPh sb="0" eb="2">
      <t>イジョウ</t>
    </rPh>
    <phoneticPr fontId="1"/>
  </si>
  <si>
    <t>申　　請　　前　　確　　認　　書</t>
    <rPh sb="0" eb="1">
      <t>サル</t>
    </rPh>
    <rPh sb="3" eb="4">
      <t>ショウ</t>
    </rPh>
    <rPh sb="6" eb="7">
      <t>マエ</t>
    </rPh>
    <rPh sb="9" eb="10">
      <t>アキラ</t>
    </rPh>
    <rPh sb="12" eb="13">
      <t>ニン</t>
    </rPh>
    <rPh sb="15" eb="16">
      <t>ショ</t>
    </rPh>
    <phoneticPr fontId="1"/>
  </si>
  <si>
    <t>実印</t>
    <rPh sb="0" eb="2">
      <t>ジツイン</t>
    </rPh>
    <phoneticPr fontId="1"/>
  </si>
  <si>
    <t>代表者名：</t>
    <rPh sb="0" eb="3">
      <t>ダイヒョウシャ</t>
    </rPh>
    <rPh sb="3" eb="4">
      <t>メイ</t>
    </rPh>
    <phoneticPr fontId="1"/>
  </si>
  <si>
    <t>名　　称：</t>
    <rPh sb="0" eb="1">
      <t>ナ</t>
    </rPh>
    <rPh sb="3" eb="4">
      <t>ショウ</t>
    </rPh>
    <phoneticPr fontId="1"/>
  </si>
  <si>
    <t>記</t>
    <rPh sb="0" eb="1">
      <t>キ</t>
    </rPh>
    <phoneticPr fontId="1"/>
  </si>
  <si>
    <t>年</t>
    <rPh sb="0" eb="1">
      <t>ネン</t>
    </rPh>
    <phoneticPr fontId="1"/>
  </si>
  <si>
    <t>日</t>
    <rPh sb="0" eb="1">
      <t>ニチ</t>
    </rPh>
    <phoneticPr fontId="1"/>
  </si>
  <si>
    <t>公益財団法人　東京都中小企業振興公社</t>
  </si>
  <si>
    <t>理　　事　　長　　　殿</t>
  </si>
  <si>
    <t>公益財団法人 東京都中小企業振興公社　　理　事　長　　殿</t>
    <phoneticPr fontId="1"/>
  </si>
  <si>
    <t xml:space="preserve"> 受付番号</t>
    <rPh sb="1" eb="3">
      <t>ウケツケ</t>
    </rPh>
    <rPh sb="3" eb="5">
      <t>バンゴウ</t>
    </rPh>
    <phoneticPr fontId="1"/>
  </si>
  <si>
    <t>名　　　　　称</t>
  </si>
  <si>
    <t>代　表　者　名</t>
  </si>
  <si>
    <t>本 店 所 在 地</t>
    <phoneticPr fontId="1"/>
  </si>
  <si>
    <t>下記のとおり助成事業を実施いたしますので、助成金の交付を申請します。</t>
  </si>
  <si>
    <t>記</t>
    <rPh sb="0" eb="1">
      <t>キ</t>
    </rPh>
    <phoneticPr fontId="1"/>
  </si>
  <si>
    <t>１</t>
    <phoneticPr fontId="1"/>
  </si>
  <si>
    <t>事業計画テーマ</t>
    <rPh sb="0" eb="2">
      <t>ジギョウ</t>
    </rPh>
    <rPh sb="2" eb="4">
      <t>ケイカク</t>
    </rPh>
    <phoneticPr fontId="1"/>
  </si>
  <si>
    <t>２</t>
    <phoneticPr fontId="1"/>
  </si>
  <si>
    <t>３</t>
    <phoneticPr fontId="1"/>
  </si>
  <si>
    <t xml:space="preserve"> 公社記入欄</t>
    <rPh sb="1" eb="3">
      <t>コウシャ</t>
    </rPh>
    <rPh sb="3" eb="5">
      <t>キニュウ</t>
    </rPh>
    <rPh sb="5" eb="6">
      <t>ラン</t>
    </rPh>
    <phoneticPr fontId="1"/>
  </si>
  <si>
    <t>業種・常用従業員人数</t>
    <phoneticPr fontId="1"/>
  </si>
  <si>
    <t>常用従業員数（役員除く）</t>
  </si>
  <si>
    <t>人</t>
    <rPh sb="0" eb="1">
      <t>ニン</t>
    </rPh>
    <phoneticPr fontId="1"/>
  </si>
  <si>
    <t>４</t>
    <phoneticPr fontId="1"/>
  </si>
  <si>
    <t>助成対象経費</t>
  </si>
  <si>
    <t>円</t>
    <rPh sb="0" eb="1">
      <t>エン</t>
    </rPh>
    <phoneticPr fontId="1"/>
  </si>
  <si>
    <t>　申請額</t>
    <rPh sb="1" eb="4">
      <t>シンセイガク</t>
    </rPh>
    <phoneticPr fontId="1"/>
  </si>
  <si>
    <t>５</t>
    <phoneticPr fontId="1"/>
  </si>
  <si>
    <t>申請機種数</t>
  </si>
  <si>
    <t>機械装置</t>
    <phoneticPr fontId="1"/>
  </si>
  <si>
    <t>基</t>
  </si>
  <si>
    <t>基</t>
    <phoneticPr fontId="1"/>
  </si>
  <si>
    <t>器具備品</t>
  </si>
  <si>
    <t>６</t>
    <phoneticPr fontId="1"/>
  </si>
  <si>
    <t>申請者の概要</t>
    <rPh sb="0" eb="3">
      <t>シンセイシャ</t>
    </rPh>
    <rPh sb="4" eb="6">
      <t>ガイヨウ</t>
    </rPh>
    <phoneticPr fontId="1"/>
  </si>
  <si>
    <t>中分類名：</t>
    <rPh sb="0" eb="1">
      <t>チュウ</t>
    </rPh>
    <rPh sb="1" eb="3">
      <t>ブンルイ</t>
    </rPh>
    <rPh sb="3" eb="4">
      <t>メイ</t>
    </rPh>
    <phoneticPr fontId="1"/>
  </si>
  <si>
    <t>フリガナ</t>
    <phoneticPr fontId="1"/>
  </si>
  <si>
    <t>代表者名</t>
    <rPh sb="0" eb="3">
      <t>ダイヒョウシャ</t>
    </rPh>
    <rPh sb="3" eb="4">
      <t>メイ</t>
    </rPh>
    <phoneticPr fontId="1"/>
  </si>
  <si>
    <t>年齢</t>
    <rPh sb="0" eb="2">
      <t>ネンレイ</t>
    </rPh>
    <phoneticPr fontId="1"/>
  </si>
  <si>
    <t>歳</t>
    <rPh sb="0" eb="1">
      <t>サイ</t>
    </rPh>
    <phoneticPr fontId="1"/>
  </si>
  <si>
    <t>本店
所在地</t>
    <rPh sb="0" eb="2">
      <t>ホンテン</t>
    </rPh>
    <rPh sb="3" eb="6">
      <t>ショザイチ</t>
    </rPh>
    <phoneticPr fontId="1"/>
  </si>
  <si>
    <t>〒</t>
    <phoneticPr fontId="1"/>
  </si>
  <si>
    <t>TEL</t>
    <phoneticPr fontId="1"/>
  </si>
  <si>
    <t>本事業に
関する
連絡先</t>
    <rPh sb="0" eb="1">
      <t>ホン</t>
    </rPh>
    <rPh sb="1" eb="3">
      <t>ジギョウ</t>
    </rPh>
    <rPh sb="5" eb="6">
      <t>カン</t>
    </rPh>
    <rPh sb="9" eb="12">
      <t>レンラクサキ</t>
    </rPh>
    <phoneticPr fontId="1"/>
  </si>
  <si>
    <t>　実印</t>
    <rPh sb="1" eb="3">
      <t>ジツイン</t>
    </rPh>
    <phoneticPr fontId="1"/>
  </si>
  <si>
    <t>企業名</t>
    <rPh sb="0" eb="2">
      <t>キギョウ</t>
    </rPh>
    <rPh sb="2" eb="3">
      <t>メイ</t>
    </rPh>
    <phoneticPr fontId="1"/>
  </si>
  <si>
    <t>部署・役職</t>
    <rPh sb="0" eb="2">
      <t>ブショ</t>
    </rPh>
    <rPh sb="3" eb="5">
      <t>ヤクショク</t>
    </rPh>
    <phoneticPr fontId="1"/>
  </si>
  <si>
    <t>氏名</t>
    <rPh sb="0" eb="2">
      <t>シメイ</t>
    </rPh>
    <phoneticPr fontId="1"/>
  </si>
  <si>
    <t>ﾌﾘｶﾞﾅ</t>
    <phoneticPr fontId="1"/>
  </si>
  <si>
    <t>連絡先
担当者</t>
    <rPh sb="0" eb="2">
      <t>レンラク</t>
    </rPh>
    <rPh sb="2" eb="3">
      <t>サキ</t>
    </rPh>
    <rPh sb="4" eb="7">
      <t>タントウシャ</t>
    </rPh>
    <phoneticPr fontId="1"/>
  </si>
  <si>
    <t>ﾒｰﾙｱﾄﾞﾚｽ：</t>
    <phoneticPr fontId="1"/>
  </si>
  <si>
    <t>資本金・
出資金</t>
    <rPh sb="0" eb="3">
      <t>シホンキン</t>
    </rPh>
    <rPh sb="5" eb="8">
      <t>シュッシキン</t>
    </rPh>
    <phoneticPr fontId="1"/>
  </si>
  <si>
    <t>創業年数</t>
    <rPh sb="0" eb="2">
      <t>ソウギョウ</t>
    </rPh>
    <rPh sb="2" eb="4">
      <t>ネンスウ</t>
    </rPh>
    <phoneticPr fontId="1"/>
  </si>
  <si>
    <t>事業開始</t>
    <rPh sb="0" eb="2">
      <t>ジギョウ</t>
    </rPh>
    <rPh sb="2" eb="4">
      <t>カイシ</t>
    </rPh>
    <phoneticPr fontId="1"/>
  </si>
  <si>
    <t>千円</t>
    <rPh sb="0" eb="2">
      <t>センエン</t>
    </rPh>
    <phoneticPr fontId="1"/>
  </si>
  <si>
    <t>ケ月</t>
    <rPh sb="1" eb="2">
      <t>ゲツ</t>
    </rPh>
    <phoneticPr fontId="1"/>
  </si>
  <si>
    <t>月</t>
    <rPh sb="0" eb="1">
      <t>ツキ</t>
    </rPh>
    <phoneticPr fontId="1"/>
  </si>
  <si>
    <t>正規従業員</t>
  </si>
  <si>
    <t>アルバイト/パート等で、予め解雇の予告を必要とする者</t>
  </si>
  <si>
    <t>日雇い被雇用者で、1ヶ月を超えて勤務している者</t>
  </si>
  <si>
    <t>試の使用期間中の者で、14日を超えて勤務している者</t>
  </si>
  <si>
    <t>該当</t>
    <rPh sb="0" eb="2">
      <t>ガイトウ</t>
    </rPh>
    <phoneticPr fontId="1"/>
  </si>
  <si>
    <t>非該当</t>
    <rPh sb="0" eb="3">
      <t>ヒガイトウ</t>
    </rPh>
    <phoneticPr fontId="1"/>
  </si>
  <si>
    <t>（同上にﾁｪｯｸした場合は住所・TEL記入不要）</t>
    <rPh sb="1" eb="3">
      <t>ドウジョウ</t>
    </rPh>
    <rPh sb="10" eb="12">
      <t>バアイ</t>
    </rPh>
    <rPh sb="13" eb="15">
      <t>ジュウショ</t>
    </rPh>
    <rPh sb="19" eb="21">
      <t>キニュウ</t>
    </rPh>
    <rPh sb="21" eb="23">
      <t>フヨウ</t>
    </rPh>
    <phoneticPr fontId="1"/>
  </si>
  <si>
    <t>役員を除く常用
従業員数</t>
    <rPh sb="0" eb="2">
      <t>ヤクイン</t>
    </rPh>
    <rPh sb="3" eb="4">
      <t>ノゾ</t>
    </rPh>
    <rPh sb="5" eb="7">
      <t>ジョウヨウ</t>
    </rPh>
    <rPh sb="8" eb="11">
      <t>ジュウギョウイン</t>
    </rPh>
    <rPh sb="11" eb="12">
      <t>カズ</t>
    </rPh>
    <phoneticPr fontId="1"/>
  </si>
  <si>
    <t>常用従業員数</t>
    <rPh sb="0" eb="2">
      <t>ジョウヨウ</t>
    </rPh>
    <rPh sb="2" eb="5">
      <t>ジュウギョウイン</t>
    </rPh>
    <rPh sb="5" eb="6">
      <t>カズ</t>
    </rPh>
    <phoneticPr fontId="1"/>
  </si>
  <si>
    <t>役員数</t>
    <rPh sb="0" eb="2">
      <t>ヤクイン</t>
    </rPh>
    <rPh sb="2" eb="3">
      <t>カズ</t>
    </rPh>
    <phoneticPr fontId="1"/>
  </si>
  <si>
    <t>業務内容</t>
    <rPh sb="0" eb="2">
      <t>ギョウム</t>
    </rPh>
    <rPh sb="2" eb="4">
      <t>ナイヨウ</t>
    </rPh>
    <phoneticPr fontId="1"/>
  </si>
  <si>
    <t>所　在　地</t>
    <rPh sb="0" eb="1">
      <t>ショ</t>
    </rPh>
    <rPh sb="2" eb="3">
      <t>ザイ</t>
    </rPh>
    <rPh sb="4" eb="5">
      <t>チ</t>
    </rPh>
    <phoneticPr fontId="1"/>
  </si>
  <si>
    <t>事 業 所 名</t>
    <rPh sb="0" eb="1">
      <t>コト</t>
    </rPh>
    <rPh sb="2" eb="3">
      <t>ギョウ</t>
    </rPh>
    <rPh sb="4" eb="5">
      <t>ショ</t>
    </rPh>
    <rPh sb="6" eb="7">
      <t>メイ</t>
    </rPh>
    <phoneticPr fontId="1"/>
  </si>
  <si>
    <t>全事業所</t>
    <rPh sb="0" eb="1">
      <t>ゼン</t>
    </rPh>
    <rPh sb="1" eb="4">
      <t>ジギョウショ</t>
    </rPh>
    <phoneticPr fontId="1"/>
  </si>
  <si>
    <t>７</t>
    <phoneticPr fontId="1"/>
  </si>
  <si>
    <t>全役員名簿（基準日現在）</t>
    <rPh sb="0" eb="1">
      <t>ゼン</t>
    </rPh>
    <rPh sb="1" eb="3">
      <t>ヤクイン</t>
    </rPh>
    <rPh sb="3" eb="5">
      <t>メイボ</t>
    </rPh>
    <rPh sb="6" eb="9">
      <t>キジュンビ</t>
    </rPh>
    <rPh sb="9" eb="11">
      <t>ゲンザイ</t>
    </rPh>
    <phoneticPr fontId="1"/>
  </si>
  <si>
    <t>常用従業員
合計</t>
    <rPh sb="0" eb="2">
      <t>ジョウヨウ</t>
    </rPh>
    <rPh sb="2" eb="5">
      <t>ジュウギョウイン</t>
    </rPh>
    <rPh sb="6" eb="8">
      <t>ゴウケイ</t>
    </rPh>
    <phoneticPr fontId="1"/>
  </si>
  <si>
    <t>常用従業員合計</t>
    <phoneticPr fontId="1"/>
  </si>
  <si>
    <t>従業員
内訳</t>
    <rPh sb="0" eb="3">
      <t>ジュウギョウイン</t>
    </rPh>
    <rPh sb="4" eb="6">
      <t>ウチワケ</t>
    </rPh>
    <phoneticPr fontId="1"/>
  </si>
  <si>
    <t>現有機械設備</t>
    <rPh sb="0" eb="2">
      <t>ゲンユウ</t>
    </rPh>
    <rPh sb="2" eb="4">
      <t>キカイ</t>
    </rPh>
    <rPh sb="4" eb="6">
      <t>セツビ</t>
    </rPh>
    <phoneticPr fontId="1"/>
  </si>
  <si>
    <t>設 備 の 名 称</t>
    <rPh sb="0" eb="1">
      <t>セツ</t>
    </rPh>
    <rPh sb="2" eb="3">
      <t>ビ</t>
    </rPh>
    <rPh sb="6" eb="7">
      <t>ナ</t>
    </rPh>
    <rPh sb="8" eb="9">
      <t>ショウ</t>
    </rPh>
    <phoneticPr fontId="1"/>
  </si>
  <si>
    <t>台数</t>
    <rPh sb="0" eb="2">
      <t>ダイスウ</t>
    </rPh>
    <phoneticPr fontId="1"/>
  </si>
  <si>
    <t>使 用 目 的</t>
    <rPh sb="0" eb="1">
      <t>シ</t>
    </rPh>
    <rPh sb="2" eb="3">
      <t>ヨウ</t>
    </rPh>
    <rPh sb="4" eb="5">
      <t>メ</t>
    </rPh>
    <rPh sb="6" eb="7">
      <t>テキ</t>
    </rPh>
    <phoneticPr fontId="1"/>
  </si>
  <si>
    <t>設 置 場 所</t>
    <rPh sb="0" eb="1">
      <t>セツ</t>
    </rPh>
    <rPh sb="2" eb="3">
      <t>チ</t>
    </rPh>
    <rPh sb="4" eb="5">
      <t>バ</t>
    </rPh>
    <rPh sb="6" eb="7">
      <t>ショ</t>
    </rPh>
    <phoneticPr fontId="1"/>
  </si>
  <si>
    <t>主 要 取 引 先</t>
    <rPh sb="0" eb="1">
      <t>シュ</t>
    </rPh>
    <rPh sb="2" eb="3">
      <t>ヨウ</t>
    </rPh>
    <rPh sb="4" eb="5">
      <t>トリ</t>
    </rPh>
    <rPh sb="6" eb="7">
      <t>イン</t>
    </rPh>
    <rPh sb="8" eb="9">
      <t>サキ</t>
    </rPh>
    <phoneticPr fontId="1"/>
  </si>
  <si>
    <t>直近年間取引高</t>
    <rPh sb="0" eb="2">
      <t>チョッキン</t>
    </rPh>
    <rPh sb="2" eb="4">
      <t>ネンカン</t>
    </rPh>
    <rPh sb="4" eb="6">
      <t>トリヒキ</t>
    </rPh>
    <rPh sb="6" eb="7">
      <t>タカ</t>
    </rPh>
    <phoneticPr fontId="1"/>
  </si>
  <si>
    <t>取引年数</t>
    <rPh sb="0" eb="2">
      <t>トリヒキ</t>
    </rPh>
    <rPh sb="2" eb="4">
      <t>ネンスウ</t>
    </rPh>
    <phoneticPr fontId="1"/>
  </si>
  <si>
    <t>１位</t>
    <rPh sb="1" eb="2">
      <t>イ</t>
    </rPh>
    <phoneticPr fontId="1"/>
  </si>
  <si>
    <t>２位</t>
    <rPh sb="1" eb="2">
      <t>イ</t>
    </rPh>
    <phoneticPr fontId="1"/>
  </si>
  <si>
    <t>３位</t>
    <rPh sb="1" eb="2">
      <t>イ</t>
    </rPh>
    <phoneticPr fontId="1"/>
  </si>
  <si>
    <t>主要販売先</t>
    <rPh sb="0" eb="2">
      <t>シュヨウ</t>
    </rPh>
    <rPh sb="2" eb="4">
      <t>ハンバイ</t>
    </rPh>
    <rPh sb="4" eb="5">
      <t>サキ</t>
    </rPh>
    <phoneticPr fontId="1"/>
  </si>
  <si>
    <t>主要仕入先</t>
    <rPh sb="0" eb="2">
      <t>シュヨウ</t>
    </rPh>
    <rPh sb="2" eb="4">
      <t>シイレ</t>
    </rPh>
    <rPh sb="4" eb="5">
      <t>サキ</t>
    </rPh>
    <phoneticPr fontId="1"/>
  </si>
  <si>
    <t>1)</t>
    <phoneticPr fontId="1"/>
  </si>
  <si>
    <t>2)</t>
    <phoneticPr fontId="1"/>
  </si>
  <si>
    <t>3)</t>
    <phoneticPr fontId="1"/>
  </si>
  <si>
    <t>4)</t>
    <phoneticPr fontId="1"/>
  </si>
  <si>
    <t>5)</t>
    <phoneticPr fontId="1"/>
  </si>
  <si>
    <t>6)</t>
    <phoneticPr fontId="1"/>
  </si>
  <si>
    <t>7)</t>
    <phoneticPr fontId="1"/>
  </si>
  <si>
    <t>8)</t>
    <phoneticPr fontId="1"/>
  </si>
  <si>
    <t>役員氏名</t>
    <rPh sb="0" eb="2">
      <t>ヤクイン</t>
    </rPh>
    <rPh sb="2" eb="4">
      <t>シメイ</t>
    </rPh>
    <phoneticPr fontId="1"/>
  </si>
  <si>
    <t>役職</t>
    <rPh sb="0" eb="2">
      <t>ヤクショク</t>
    </rPh>
    <phoneticPr fontId="1"/>
  </si>
  <si>
    <t>現　住　所</t>
    <rPh sb="0" eb="1">
      <t>ゲン</t>
    </rPh>
    <rPh sb="2" eb="3">
      <t>ジュウ</t>
    </rPh>
    <rPh sb="4" eb="5">
      <t>ショ</t>
    </rPh>
    <phoneticPr fontId="1"/>
  </si>
  <si>
    <t>８</t>
    <phoneticPr fontId="1"/>
  </si>
  <si>
    <t>大企業に該当</t>
    <rPh sb="0" eb="3">
      <t>ダイキギョウ</t>
    </rPh>
    <rPh sb="4" eb="6">
      <t>ガイトウ</t>
    </rPh>
    <phoneticPr fontId="1"/>
  </si>
  <si>
    <t>株</t>
    <rPh sb="0" eb="1">
      <t>カブ</t>
    </rPh>
    <phoneticPr fontId="1"/>
  </si>
  <si>
    <t>合　計</t>
    <rPh sb="0" eb="1">
      <t>ゴウ</t>
    </rPh>
    <rPh sb="2" eb="3">
      <t>ケイ</t>
    </rPh>
    <phoneticPr fontId="1"/>
  </si>
  <si>
    <t>確定申告書 別表２と異なる場合は、その理由をご記載ください。</t>
    <rPh sb="0" eb="2">
      <t>カクテイ</t>
    </rPh>
    <rPh sb="2" eb="4">
      <t>シンコク</t>
    </rPh>
    <rPh sb="6" eb="8">
      <t>ベッピョウ</t>
    </rPh>
    <phoneticPr fontId="1"/>
  </si>
  <si>
    <t>※　株主・出資者に投資会社やホールディングス会社が含まれる企業の方のみ以下もご記入ください。</t>
    <phoneticPr fontId="1"/>
  </si>
  <si>
    <t>(</t>
    <phoneticPr fontId="1"/>
  </si>
  <si>
    <t>%)</t>
    <phoneticPr fontId="1"/>
  </si>
  <si>
    <t>　筆頭株主　：</t>
    <rPh sb="1" eb="3">
      <t>ヒットウ</t>
    </rPh>
    <rPh sb="3" eb="5">
      <t>カブヌシ</t>
    </rPh>
    <phoneticPr fontId="1"/>
  </si>
  <si>
    <t>　第二位株主：</t>
    <rPh sb="1" eb="3">
      <t>ダイニ</t>
    </rPh>
    <rPh sb="3" eb="4">
      <t>イ</t>
    </rPh>
    <rPh sb="4" eb="6">
      <t>カブヌシ</t>
    </rPh>
    <phoneticPr fontId="1"/>
  </si>
  <si>
    <t>９</t>
    <phoneticPr fontId="1"/>
  </si>
  <si>
    <t>年度</t>
    <rPh sb="0" eb="2">
      <t>ネンド</t>
    </rPh>
    <phoneticPr fontId="1"/>
  </si>
  <si>
    <t>申請先</t>
    <rPh sb="0" eb="2">
      <t>シンセイ</t>
    </rPh>
    <rPh sb="2" eb="3">
      <t>サキ</t>
    </rPh>
    <phoneticPr fontId="1"/>
  </si>
  <si>
    <t>設備名</t>
    <rPh sb="0" eb="2">
      <t>セツビ</t>
    </rPh>
    <rPh sb="2" eb="3">
      <t>メイ</t>
    </rPh>
    <phoneticPr fontId="1"/>
  </si>
  <si>
    <t>助成額（申請金額又は確定額）</t>
    <rPh sb="0" eb="3">
      <t>ジョセイガク</t>
    </rPh>
    <rPh sb="4" eb="6">
      <t>シンセイ</t>
    </rPh>
    <rPh sb="6" eb="8">
      <t>キンガク</t>
    </rPh>
    <rPh sb="8" eb="9">
      <t>マタ</t>
    </rPh>
    <rPh sb="10" eb="12">
      <t>カクテイ</t>
    </rPh>
    <rPh sb="12" eb="13">
      <t>ガク</t>
    </rPh>
    <phoneticPr fontId="1"/>
  </si>
  <si>
    <t>採択決定（予定）年月</t>
    <rPh sb="0" eb="2">
      <t>サイタク</t>
    </rPh>
    <rPh sb="2" eb="4">
      <t>ケッテイ</t>
    </rPh>
    <rPh sb="5" eb="7">
      <t>ヨテイ</t>
    </rPh>
    <rPh sb="8" eb="10">
      <t>ネンゲツ</t>
    </rPh>
    <phoneticPr fontId="1"/>
  </si>
  <si>
    <t>千円</t>
    <rPh sb="0" eb="2">
      <t>センエン</t>
    </rPh>
    <phoneticPr fontId="1"/>
  </si>
  <si>
    <t>年</t>
    <rPh sb="0" eb="1">
      <t>ネン</t>
    </rPh>
    <phoneticPr fontId="1"/>
  </si>
  <si>
    <t>月</t>
    <rPh sb="0" eb="1">
      <t>ゲツ</t>
    </rPh>
    <phoneticPr fontId="1"/>
  </si>
  <si>
    <t xml:space="preserve"> 都内</t>
    <rPh sb="1" eb="3">
      <t>トナイ</t>
    </rPh>
    <phoneticPr fontId="1"/>
  </si>
  <si>
    <t xml:space="preserve"> 都外</t>
    <rPh sb="1" eb="2">
      <t>ト</t>
    </rPh>
    <rPh sb="2" eb="3">
      <t>ガイ</t>
    </rPh>
    <phoneticPr fontId="1"/>
  </si>
  <si>
    <t>設置場所</t>
    <rPh sb="0" eb="2">
      <t>セッチ</t>
    </rPh>
    <rPh sb="2" eb="4">
      <t>バショ</t>
    </rPh>
    <phoneticPr fontId="1"/>
  </si>
  <si>
    <t>最寄りの交通機関</t>
    <rPh sb="0" eb="2">
      <t>モヨ</t>
    </rPh>
    <rPh sb="4" eb="6">
      <t>コウツウ</t>
    </rPh>
    <rPh sb="6" eb="8">
      <t>キカン</t>
    </rPh>
    <phoneticPr fontId="1"/>
  </si>
  <si>
    <t>駅</t>
    <rPh sb="0" eb="1">
      <t>エキ</t>
    </rPh>
    <phoneticPr fontId="1"/>
  </si>
  <si>
    <t>口</t>
    <rPh sb="0" eb="1">
      <t>クチ</t>
    </rPh>
    <phoneticPr fontId="1"/>
  </si>
  <si>
    <t>下車</t>
    <rPh sb="0" eb="2">
      <t>ゲシャ</t>
    </rPh>
    <phoneticPr fontId="1"/>
  </si>
  <si>
    <t>徒歩</t>
    <rPh sb="0" eb="2">
      <t>トホ</t>
    </rPh>
    <phoneticPr fontId="1"/>
  </si>
  <si>
    <t>分</t>
    <rPh sb="0" eb="1">
      <t>フン</t>
    </rPh>
    <phoneticPr fontId="1"/>
  </si>
  <si>
    <t>行き</t>
    <rPh sb="0" eb="1">
      <t>イ</t>
    </rPh>
    <phoneticPr fontId="1"/>
  </si>
  <si>
    <t>停留所</t>
    <rPh sb="0" eb="3">
      <t>テイリュウジョ</t>
    </rPh>
    <phoneticPr fontId="1"/>
  </si>
  <si>
    <t xml:space="preserve"> 自社所有</t>
    <rPh sb="1" eb="3">
      <t>ジシャ</t>
    </rPh>
    <rPh sb="3" eb="5">
      <t>ショユウ</t>
    </rPh>
    <phoneticPr fontId="1"/>
  </si>
  <si>
    <t xml:space="preserve"> (取得年月：</t>
    <rPh sb="2" eb="4">
      <t>シュトク</t>
    </rPh>
    <rPh sb="4" eb="6">
      <t>ネンゲツ</t>
    </rPh>
    <phoneticPr fontId="1"/>
  </si>
  <si>
    <t>)</t>
    <phoneticPr fontId="1"/>
  </si>
  <si>
    <t>（建築着工：</t>
    <rPh sb="1" eb="3">
      <t>ケンチク</t>
    </rPh>
    <rPh sb="3" eb="5">
      <t>チャッコウ</t>
    </rPh>
    <phoneticPr fontId="1"/>
  </si>
  <si>
    <t>月)</t>
    <rPh sb="0" eb="1">
      <t>ゲツ</t>
    </rPh>
    <phoneticPr fontId="1"/>
  </si>
  <si>
    <t>(建築中及び建築予定の場合のみ記載)</t>
    <rPh sb="1" eb="4">
      <t>ケンチクチュウ</t>
    </rPh>
    <rPh sb="4" eb="5">
      <t>オヨ</t>
    </rPh>
    <rPh sb="6" eb="8">
      <t>ケンチク</t>
    </rPh>
    <rPh sb="8" eb="10">
      <t>ヨテイ</t>
    </rPh>
    <rPh sb="11" eb="13">
      <t>バアイ</t>
    </rPh>
    <rPh sb="15" eb="17">
      <t>キサイ</t>
    </rPh>
    <phoneticPr fontId="1"/>
  </si>
  <si>
    <t xml:space="preserve"> 賃貸物件</t>
    <rPh sb="1" eb="3">
      <t>チンタイ</t>
    </rPh>
    <rPh sb="3" eb="5">
      <t>ブッケン</t>
    </rPh>
    <phoneticPr fontId="1"/>
  </si>
  <si>
    <t>（賃借期間：</t>
    <rPh sb="1" eb="3">
      <t>チンシャク</t>
    </rPh>
    <rPh sb="3" eb="5">
      <t>キカン</t>
    </rPh>
    <phoneticPr fontId="1"/>
  </si>
  <si>
    <t>～</t>
    <phoneticPr fontId="1"/>
  </si>
  <si>
    <t xml:space="preserve"> (所有者名：</t>
    <rPh sb="2" eb="5">
      <t>ショユウシャ</t>
    </rPh>
    <rPh sb="5" eb="6">
      <t>メイ</t>
    </rPh>
    <phoneticPr fontId="1"/>
  </si>
  <si>
    <t>(今後契約予定の場合のみ記載)</t>
    <rPh sb="1" eb="3">
      <t>コンゴ</t>
    </rPh>
    <rPh sb="3" eb="5">
      <t>ケイヤク</t>
    </rPh>
    <rPh sb="5" eb="7">
      <t>ヨテイ</t>
    </rPh>
    <rPh sb="8" eb="10">
      <t>バアイ</t>
    </rPh>
    <rPh sb="12" eb="14">
      <t>キサイ</t>
    </rPh>
    <phoneticPr fontId="1"/>
  </si>
  <si>
    <t>　同上の場合ﾁｪｯｸ</t>
    <rPh sb="1" eb="3">
      <t>ドウジョウ</t>
    </rPh>
    <rPh sb="4" eb="6">
      <t>バアイ</t>
    </rPh>
    <phoneticPr fontId="1"/>
  </si>
  <si>
    <t>人数小計</t>
    <rPh sb="0" eb="2">
      <t>ニンズウ</t>
    </rPh>
    <rPh sb="2" eb="4">
      <t>ショウケイ</t>
    </rPh>
    <phoneticPr fontId="1"/>
  </si>
  <si>
    <t>人数総合計（役員含む）</t>
    <rPh sb="0" eb="2">
      <t>ニンズウ</t>
    </rPh>
    <rPh sb="2" eb="3">
      <t>ソウ</t>
    </rPh>
    <rPh sb="3" eb="5">
      <t>ゴウケイ</t>
    </rPh>
    <rPh sb="6" eb="8">
      <t>ヤクイン</t>
    </rPh>
    <rPh sb="8" eb="9">
      <t>フク</t>
    </rPh>
    <phoneticPr fontId="1"/>
  </si>
  <si>
    <t>登記簿上の本店が都内にある</t>
    <rPh sb="0" eb="3">
      <t>トウキボ</t>
    </rPh>
    <rPh sb="3" eb="4">
      <t>ジョウ</t>
    </rPh>
    <rPh sb="5" eb="7">
      <t>ホンテン</t>
    </rPh>
    <rPh sb="8" eb="10">
      <t>トナイ</t>
    </rPh>
    <phoneticPr fontId="1"/>
  </si>
  <si>
    <t>次の７県のいずれかに設置する</t>
    <rPh sb="0" eb="1">
      <t>ツギ</t>
    </rPh>
    <rPh sb="3" eb="4">
      <t>ケン</t>
    </rPh>
    <rPh sb="10" eb="12">
      <t>セッチ</t>
    </rPh>
    <phoneticPr fontId="1"/>
  </si>
  <si>
    <t>No.</t>
    <phoneticPr fontId="1"/>
  </si>
  <si>
    <t>機械設備名称</t>
    <rPh sb="0" eb="2">
      <t>キカイ</t>
    </rPh>
    <rPh sb="2" eb="4">
      <t>セツビ</t>
    </rPh>
    <rPh sb="4" eb="6">
      <t>メイショウ</t>
    </rPh>
    <phoneticPr fontId="1"/>
  </si>
  <si>
    <t>メーカー名</t>
    <rPh sb="4" eb="5">
      <t>メイ</t>
    </rPh>
    <phoneticPr fontId="1"/>
  </si>
  <si>
    <t>法定耐用年数</t>
    <rPh sb="0" eb="2">
      <t>ホウテイ</t>
    </rPh>
    <rPh sb="2" eb="4">
      <t>タイヨウ</t>
    </rPh>
    <rPh sb="4" eb="6">
      <t>ネンスウ</t>
    </rPh>
    <phoneticPr fontId="1"/>
  </si>
  <si>
    <t>数量</t>
    <rPh sb="0" eb="2">
      <t>スウリョウ</t>
    </rPh>
    <phoneticPr fontId="1"/>
  </si>
  <si>
    <t>設置場所</t>
    <rPh sb="0" eb="2">
      <t>セッチ</t>
    </rPh>
    <rPh sb="2" eb="4">
      <t>バショ</t>
    </rPh>
    <phoneticPr fontId="1"/>
  </si>
  <si>
    <t>型番・
機種番号</t>
    <rPh sb="0" eb="2">
      <t>カタバン</t>
    </rPh>
    <rPh sb="4" eb="6">
      <t>キシュ</t>
    </rPh>
    <rPh sb="6" eb="8">
      <t>バンゴウ</t>
    </rPh>
    <phoneticPr fontId="1"/>
  </si>
  <si>
    <t>（２）機械設備購入予定先・機械設備購入スケジュール</t>
    <rPh sb="3" eb="5">
      <t>キカイ</t>
    </rPh>
    <rPh sb="5" eb="7">
      <t>セツビ</t>
    </rPh>
    <rPh sb="7" eb="9">
      <t>コウニュウ</t>
    </rPh>
    <rPh sb="9" eb="11">
      <t>ヨテイ</t>
    </rPh>
    <rPh sb="11" eb="12">
      <t>サキ</t>
    </rPh>
    <rPh sb="13" eb="15">
      <t>キカイ</t>
    </rPh>
    <rPh sb="15" eb="17">
      <t>セツビ</t>
    </rPh>
    <rPh sb="17" eb="19">
      <t>コウニュウ</t>
    </rPh>
    <phoneticPr fontId="1"/>
  </si>
  <si>
    <t>販売会社名</t>
    <rPh sb="0" eb="2">
      <t>ハンバイ</t>
    </rPh>
    <rPh sb="2" eb="4">
      <t>ガイシャ</t>
    </rPh>
    <rPh sb="4" eb="5">
      <t>メイ</t>
    </rPh>
    <phoneticPr fontId="1"/>
  </si>
  <si>
    <t>機械設備購入先</t>
    <rPh sb="0" eb="2">
      <t>キカイ</t>
    </rPh>
    <rPh sb="2" eb="4">
      <t>セツビ</t>
    </rPh>
    <rPh sb="4" eb="6">
      <t>コウニュウ</t>
    </rPh>
    <rPh sb="6" eb="7">
      <t>サキ</t>
    </rPh>
    <phoneticPr fontId="1"/>
  </si>
  <si>
    <t>相見積先</t>
    <rPh sb="0" eb="3">
      <t>アイミツ</t>
    </rPh>
    <rPh sb="3" eb="4">
      <t>サキ</t>
    </rPh>
    <phoneticPr fontId="1"/>
  </si>
  <si>
    <t>購入契約年月</t>
    <rPh sb="0" eb="2">
      <t>コウニュウ</t>
    </rPh>
    <rPh sb="2" eb="4">
      <t>ケイヤク</t>
    </rPh>
    <rPh sb="4" eb="6">
      <t>ネンゲツ</t>
    </rPh>
    <phoneticPr fontId="1"/>
  </si>
  <si>
    <t>事業終了
予定年月</t>
    <rPh sb="0" eb="2">
      <t>ジギョウ</t>
    </rPh>
    <rPh sb="2" eb="4">
      <t>シュウリョウ</t>
    </rPh>
    <rPh sb="5" eb="7">
      <t>ヨテイ</t>
    </rPh>
    <rPh sb="7" eb="9">
      <t>ネンゲツ</t>
    </rPh>
    <phoneticPr fontId="1"/>
  </si>
  <si>
    <t>年</t>
    <rPh sb="0" eb="1">
      <t>ネン</t>
    </rPh>
    <phoneticPr fontId="1"/>
  </si>
  <si>
    <t>合計</t>
    <rPh sb="0" eb="2">
      <t>ゴウケイ</t>
    </rPh>
    <phoneticPr fontId="1"/>
  </si>
  <si>
    <t>税法上の
資産の種類</t>
    <rPh sb="0" eb="3">
      <t>ゼイホウジョウ</t>
    </rPh>
    <rPh sb="5" eb="7">
      <t>シサン</t>
    </rPh>
    <rPh sb="8" eb="10">
      <t>シュルイ</t>
    </rPh>
    <phoneticPr fontId="1"/>
  </si>
  <si>
    <t>　親会社、子会社グループ企業等関連会社（自社と資本関係のある会社、役員及び従業員等を兼任している会社、代表者の三親等以内の親族が経営する会社、役員もしくは従業員がコンサルタント契約や技術指導契約をしている会社）との取引に係る経費は、助成対象にはなりません。</t>
    <phoneticPr fontId="1"/>
  </si>
  <si>
    <t>事業計画に係る資金計画等</t>
    <rPh sb="0" eb="2">
      <t>ジギョウ</t>
    </rPh>
    <rPh sb="2" eb="4">
      <t>ケイカク</t>
    </rPh>
    <rPh sb="5" eb="6">
      <t>カカワ</t>
    </rPh>
    <rPh sb="7" eb="9">
      <t>シキン</t>
    </rPh>
    <rPh sb="9" eb="11">
      <t>ケイカク</t>
    </rPh>
    <rPh sb="11" eb="12">
      <t>トウ</t>
    </rPh>
    <phoneticPr fontId="19"/>
  </si>
  <si>
    <t>　助成対象設備の設置完了までの全体経費を記入してください。</t>
    <phoneticPr fontId="19"/>
  </si>
  <si>
    <t>（単位：円）</t>
    <rPh sb="1" eb="3">
      <t>タンイ</t>
    </rPh>
    <rPh sb="4" eb="5">
      <t>エン</t>
    </rPh>
    <phoneticPr fontId="19"/>
  </si>
  <si>
    <t>経　費　区　分</t>
    <phoneticPr fontId="25"/>
  </si>
  <si>
    <t>助成事業に要する経費</t>
    <phoneticPr fontId="19"/>
  </si>
  <si>
    <t>助成対象経費</t>
    <phoneticPr fontId="25"/>
  </si>
  <si>
    <t>助成金交付申請額</t>
    <phoneticPr fontId="25"/>
  </si>
  <si>
    <t>（税込）</t>
    <rPh sb="1" eb="3">
      <t>ゼイコミ</t>
    </rPh>
    <phoneticPr fontId="19"/>
  </si>
  <si>
    <t>[注1]</t>
    <rPh sb="1" eb="2">
      <t>チュウ</t>
    </rPh>
    <phoneticPr fontId="19"/>
  </si>
  <si>
    <t>（税抜）</t>
    <rPh sb="1" eb="3">
      <t>ゼイヌキ</t>
    </rPh>
    <phoneticPr fontId="19"/>
  </si>
  <si>
    <t>[注2]</t>
    <rPh sb="1" eb="2">
      <t>チュウ</t>
    </rPh>
    <phoneticPr fontId="19"/>
  </si>
  <si>
    <t>（千円未満切捨て）</t>
    <rPh sb="1" eb="3">
      <t>センエン</t>
    </rPh>
    <rPh sb="3" eb="5">
      <t>ミマン</t>
    </rPh>
    <rPh sb="5" eb="7">
      <t>キリス</t>
    </rPh>
    <phoneticPr fontId="19"/>
  </si>
  <si>
    <t>[注3]</t>
    <rPh sb="1" eb="2">
      <t>チュウ</t>
    </rPh>
    <phoneticPr fontId="19"/>
  </si>
  <si>
    <t>　機械設備等</t>
    <rPh sb="1" eb="3">
      <t>キカイ</t>
    </rPh>
    <rPh sb="3" eb="5">
      <t>セツビ</t>
    </rPh>
    <rPh sb="5" eb="6">
      <t>トウ</t>
    </rPh>
    <phoneticPr fontId="19"/>
  </si>
  <si>
    <t>　助成対象外経費</t>
    <rPh sb="1" eb="3">
      <t>ジョセイ</t>
    </rPh>
    <rPh sb="3" eb="6">
      <t>タイショウガイ</t>
    </rPh>
    <rPh sb="6" eb="8">
      <t>ケイヒ</t>
    </rPh>
    <phoneticPr fontId="19"/>
  </si>
  <si>
    <t>[注6]</t>
    <phoneticPr fontId="19"/>
  </si>
  <si>
    <t xml:space="preserve">  合　　計</t>
    <rPh sb="2" eb="3">
      <t>ゴウ</t>
    </rPh>
    <rPh sb="5" eb="6">
      <t>ケイ</t>
    </rPh>
    <phoneticPr fontId="19"/>
  </si>
  <si>
    <t>[助成限度額]</t>
    <rPh sb="1" eb="3">
      <t>ジョセイ</t>
    </rPh>
    <rPh sb="3" eb="5">
      <t>ゲンド</t>
    </rPh>
    <rPh sb="5" eb="6">
      <t>ガク</t>
    </rPh>
    <phoneticPr fontId="19"/>
  </si>
  <si>
    <t>30,000,000円</t>
    <rPh sb="10" eb="11">
      <t>エン</t>
    </rPh>
    <phoneticPr fontId="19"/>
  </si>
  <si>
    <t>（単位：円）</t>
    <phoneticPr fontId="19"/>
  </si>
  <si>
    <t>資金調達金額</t>
    <rPh sb="0" eb="2">
      <t>シキン</t>
    </rPh>
    <rPh sb="2" eb="4">
      <t>チョウタツ</t>
    </rPh>
    <rPh sb="4" eb="6">
      <t>キンガク</t>
    </rPh>
    <phoneticPr fontId="19"/>
  </si>
  <si>
    <t>調達先（名称）</t>
    <rPh sb="0" eb="3">
      <t>チョウタツサキ</t>
    </rPh>
    <rPh sb="4" eb="6">
      <t>メイショウ</t>
    </rPh>
    <phoneticPr fontId="25"/>
  </si>
  <si>
    <r>
      <t>備　考</t>
    </r>
    <r>
      <rPr>
        <sz val="11"/>
        <rFont val="ＭＳ 明朝"/>
        <family val="1"/>
        <charset val="128"/>
      </rPr>
      <t xml:space="preserve">
（進捗状況等)</t>
    </r>
    <rPh sb="0" eb="1">
      <t>ソナエ</t>
    </rPh>
    <rPh sb="2" eb="3">
      <t>コウ</t>
    </rPh>
    <rPh sb="5" eb="7">
      <t>シンチョク</t>
    </rPh>
    <rPh sb="7" eb="9">
      <t>ジョウキョウ</t>
    </rPh>
    <rPh sb="9" eb="10">
      <t>トウ</t>
    </rPh>
    <phoneticPr fontId="25"/>
  </si>
  <si>
    <t>　金融機関借入金</t>
    <rPh sb="1" eb="3">
      <t>キンユウ</t>
    </rPh>
    <rPh sb="3" eb="5">
      <t>キカン</t>
    </rPh>
    <rPh sb="5" eb="7">
      <t>カリイレ</t>
    </rPh>
    <rPh sb="7" eb="8">
      <t>キン</t>
    </rPh>
    <phoneticPr fontId="19"/>
  </si>
  <si>
    <t>　役員借入金</t>
    <rPh sb="1" eb="3">
      <t>ヤクイン</t>
    </rPh>
    <rPh sb="3" eb="5">
      <t>カリイレ</t>
    </rPh>
    <rPh sb="5" eb="6">
      <t>キン</t>
    </rPh>
    <phoneticPr fontId="19"/>
  </si>
  <si>
    <t>　自己資金</t>
    <rPh sb="1" eb="3">
      <t>ジコ</t>
    </rPh>
    <rPh sb="3" eb="5">
      <t>シキン</t>
    </rPh>
    <phoneticPr fontId="19"/>
  </si>
  <si>
    <t>　その他</t>
    <rPh sb="3" eb="4">
      <t>タ</t>
    </rPh>
    <phoneticPr fontId="19"/>
  </si>
  <si>
    <t>　合　　計</t>
    <rPh sb="1" eb="2">
      <t>ゴウ</t>
    </rPh>
    <rPh sb="4" eb="5">
      <t>ケイ</t>
    </rPh>
    <phoneticPr fontId="19"/>
  </si>
  <si>
    <t>[注5]</t>
    <rPh sb="1" eb="2">
      <t>チュウ</t>
    </rPh>
    <phoneticPr fontId="19"/>
  </si>
  <si>
    <t>[注4]</t>
    <rPh sb="1" eb="2">
      <t>チュウ</t>
    </rPh>
    <phoneticPr fontId="19"/>
  </si>
  <si>
    <t>助成金は完了検査後に交付されます。「資金調達内訳」には助成金が交付されるまでの間の資金調達額等について記載して下さい。</t>
    <rPh sb="6" eb="8">
      <t>ケンサ</t>
    </rPh>
    <phoneticPr fontId="19"/>
  </si>
  <si>
    <t>「助成事業に要する経費の合計」と「資金調達金額の合計」とが一致するように記載して下さい。</t>
    <phoneticPr fontId="19"/>
  </si>
  <si>
    <t>経費項目</t>
    <rPh sb="0" eb="2">
      <t>ケイヒ</t>
    </rPh>
    <rPh sb="2" eb="4">
      <t>コウモク</t>
    </rPh>
    <phoneticPr fontId="19"/>
  </si>
  <si>
    <t>内容</t>
    <rPh sb="0" eb="1">
      <t>ウチ</t>
    </rPh>
    <rPh sb="1" eb="2">
      <t>カタチ</t>
    </rPh>
    <phoneticPr fontId="25"/>
  </si>
  <si>
    <t>積算根拠</t>
    <rPh sb="0" eb="2">
      <t>セキサン</t>
    </rPh>
    <rPh sb="2" eb="4">
      <t>コンキョ</t>
    </rPh>
    <phoneticPr fontId="19"/>
  </si>
  <si>
    <t>備考</t>
    <rPh sb="0" eb="2">
      <t>ビコウ</t>
    </rPh>
    <phoneticPr fontId="19"/>
  </si>
  <si>
    <t>[注6]</t>
    <rPh sb="1" eb="2">
      <t>チュウ</t>
    </rPh>
    <phoneticPr fontId="19"/>
  </si>
  <si>
    <t>(２)</t>
    <phoneticPr fontId="1"/>
  </si>
  <si>
    <t>税率区分</t>
    <rPh sb="0" eb="2">
      <t>ゼイリツ</t>
    </rPh>
    <rPh sb="2" eb="4">
      <t>クブン</t>
    </rPh>
    <phoneticPr fontId="1"/>
  </si>
  <si>
    <t>非該当</t>
    <rPh sb="0" eb="1">
      <t>ヒ</t>
    </rPh>
    <rPh sb="1" eb="3">
      <t>ガイトウ</t>
    </rPh>
    <phoneticPr fontId="1"/>
  </si>
  <si>
    <t>(３)</t>
    <phoneticPr fontId="1"/>
  </si>
  <si>
    <t>経費区分別内訳</t>
  </si>
  <si>
    <t>(４)</t>
    <phoneticPr fontId="1"/>
  </si>
  <si>
    <t>資金調達内訳</t>
  </si>
  <si>
    <t>助成対象外経費の内訳</t>
  </si>
  <si>
    <t>・直接輸入等の非課税取引や消費税10%以外の税制適用が含まれる場合はチェック欄は［非該当］を選択</t>
    <rPh sb="1" eb="3">
      <t>チョクセツ</t>
    </rPh>
    <rPh sb="3" eb="5">
      <t>ユニュウ</t>
    </rPh>
    <rPh sb="5" eb="6">
      <t>ナド</t>
    </rPh>
    <rPh sb="7" eb="10">
      <t>ヒカゼイ</t>
    </rPh>
    <rPh sb="10" eb="12">
      <t>トリヒキ</t>
    </rPh>
    <rPh sb="13" eb="16">
      <t>ショウヒゼイ</t>
    </rPh>
    <rPh sb="19" eb="21">
      <t>イガイ</t>
    </rPh>
    <rPh sb="22" eb="24">
      <t>ゼイセイ</t>
    </rPh>
    <rPh sb="24" eb="26">
      <t>テキヨウ</t>
    </rPh>
    <rPh sb="27" eb="28">
      <t>フク</t>
    </rPh>
    <rPh sb="31" eb="33">
      <t>バアイ</t>
    </rPh>
    <rPh sb="38" eb="39">
      <t>ラン</t>
    </rPh>
    <rPh sb="41" eb="44">
      <t>ヒガイトウ</t>
    </rPh>
    <rPh sb="46" eb="48">
      <t>センタク</t>
    </rPh>
    <phoneticPr fontId="1"/>
  </si>
  <si>
    <t>　助成金交付</t>
    <rPh sb="1" eb="4">
      <t>ジョセイキン</t>
    </rPh>
    <rPh sb="4" eb="6">
      <t>コウフ</t>
    </rPh>
    <phoneticPr fontId="1"/>
  </si>
  <si>
    <t>単位</t>
    <rPh sb="0" eb="2">
      <t>タンイ</t>
    </rPh>
    <phoneticPr fontId="25"/>
  </si>
  <si>
    <t>項目</t>
    <rPh sb="0" eb="2">
      <t>コウモク</t>
    </rPh>
    <phoneticPr fontId="25"/>
  </si>
  <si>
    <t>投資実行期</t>
    <rPh sb="0" eb="2">
      <t>トウシ</t>
    </rPh>
    <rPh sb="2" eb="4">
      <t>ジッコウ</t>
    </rPh>
    <rPh sb="4" eb="5">
      <t>キ</t>
    </rPh>
    <phoneticPr fontId="25"/>
  </si>
  <si>
    <t>投資回収期</t>
    <rPh sb="0" eb="2">
      <t>トウシ</t>
    </rPh>
    <rPh sb="2" eb="4">
      <t>カイシュウ</t>
    </rPh>
    <rPh sb="4" eb="5">
      <t>キ</t>
    </rPh>
    <phoneticPr fontId="25"/>
  </si>
  <si>
    <t>①総資産</t>
    <rPh sb="1" eb="4">
      <t>ソウシサン</t>
    </rPh>
    <phoneticPr fontId="25"/>
  </si>
  <si>
    <t>期首残高</t>
    <rPh sb="0" eb="2">
      <t>キシュ</t>
    </rPh>
    <rPh sb="2" eb="4">
      <t>ザンダカ</t>
    </rPh>
    <phoneticPr fontId="25"/>
  </si>
  <si>
    <t>期中増減</t>
    <rPh sb="0" eb="2">
      <t>キチュウ</t>
    </rPh>
    <rPh sb="2" eb="4">
      <t>ゾウゲン</t>
    </rPh>
    <phoneticPr fontId="25"/>
  </si>
  <si>
    <t>期末残高</t>
    <rPh sb="0" eb="2">
      <t>キマツ</t>
    </rPh>
    <rPh sb="2" eb="4">
      <t>ザンダカ</t>
    </rPh>
    <phoneticPr fontId="25"/>
  </si>
  <si>
    <t>④売上高</t>
    <rPh sb="1" eb="3">
      <t>ウリアゲ</t>
    </rPh>
    <rPh sb="3" eb="4">
      <t>ダカ</t>
    </rPh>
    <phoneticPr fontId="25"/>
  </si>
  <si>
    <t>うち助成事業</t>
    <rPh sb="2" eb="4">
      <t>ジョセイ</t>
    </rPh>
    <rPh sb="4" eb="6">
      <t>ジギョウ</t>
    </rPh>
    <phoneticPr fontId="25"/>
  </si>
  <si>
    <t>⑤減価償却費</t>
    <rPh sb="1" eb="3">
      <t>ゲンカ</t>
    </rPh>
    <rPh sb="3" eb="5">
      <t>ショウキャク</t>
    </rPh>
    <rPh sb="5" eb="6">
      <t>ヒ</t>
    </rPh>
    <phoneticPr fontId="25"/>
  </si>
  <si>
    <t>うち助成事業（a）</t>
    <rPh sb="2" eb="4">
      <t>ジョセイ</t>
    </rPh>
    <rPh sb="4" eb="6">
      <t>ジギョウ</t>
    </rPh>
    <phoneticPr fontId="25"/>
  </si>
  <si>
    <t>⑥営業利益</t>
    <rPh sb="1" eb="3">
      <t>エイギョウ</t>
    </rPh>
    <rPh sb="3" eb="5">
      <t>リエキ</t>
    </rPh>
    <phoneticPr fontId="25"/>
  </si>
  <si>
    <t>うち助成事業（b）</t>
    <rPh sb="2" eb="4">
      <t>ジョセイ</t>
    </rPh>
    <rPh sb="4" eb="6">
      <t>ジギョウ</t>
    </rPh>
    <phoneticPr fontId="25"/>
  </si>
  <si>
    <t>助成事業に要する経費（税込）
（ｃ）</t>
    <rPh sb="0" eb="2">
      <t>ジョセイ</t>
    </rPh>
    <rPh sb="2" eb="4">
      <t>ジギョウ</t>
    </rPh>
    <rPh sb="5" eb="6">
      <t>ヨウ</t>
    </rPh>
    <rPh sb="8" eb="10">
      <t>ケイヒ</t>
    </rPh>
    <rPh sb="11" eb="13">
      <t>ゼイコミ</t>
    </rPh>
    <phoneticPr fontId="25"/>
  </si>
  <si>
    <t>助成事業によるキャッシュフロー
（ｄ＝ａ＋ｂ）</t>
    <rPh sb="0" eb="2">
      <t>ジョセイ</t>
    </rPh>
    <rPh sb="2" eb="4">
      <t>ジギョウ</t>
    </rPh>
    <phoneticPr fontId="25"/>
  </si>
  <si>
    <t>投資未回収額（ｅ＝ｃ－ｄ）</t>
    <rPh sb="0" eb="2">
      <t>トウシ</t>
    </rPh>
    <rPh sb="2" eb="5">
      <t>ミカイシュウ</t>
    </rPh>
    <rPh sb="5" eb="6">
      <t>ガク</t>
    </rPh>
    <phoneticPr fontId="25"/>
  </si>
  <si>
    <t>機械設備の法定耐用年数
※　複数基ある場合は最長のもの</t>
    <rPh sb="0" eb="2">
      <t>キカイ</t>
    </rPh>
    <rPh sb="2" eb="4">
      <t>セツビ</t>
    </rPh>
    <rPh sb="5" eb="7">
      <t>ホウテイ</t>
    </rPh>
    <rPh sb="7" eb="9">
      <t>タイヨウ</t>
    </rPh>
    <rPh sb="9" eb="11">
      <t>ネンスウ</t>
    </rPh>
    <rPh sb="14" eb="16">
      <t>フクスウ</t>
    </rPh>
    <rPh sb="16" eb="17">
      <t>キ</t>
    </rPh>
    <rPh sb="19" eb="21">
      <t>バアイ</t>
    </rPh>
    <rPh sb="22" eb="24">
      <t>サイチョウ</t>
    </rPh>
    <phoneticPr fontId="25"/>
  </si>
  <si>
    <t>年</t>
    <rPh sb="0" eb="1">
      <t>ネン</t>
    </rPh>
    <phoneticPr fontId="25"/>
  </si>
  <si>
    <t>期目</t>
    <rPh sb="0" eb="2">
      <t>キメ</t>
    </rPh>
    <phoneticPr fontId="25"/>
  </si>
  <si>
    <t>投資回収期間</t>
    <rPh sb="0" eb="2">
      <t>トウシ</t>
    </rPh>
    <rPh sb="2" eb="4">
      <t>カイシュウ</t>
    </rPh>
    <rPh sb="4" eb="6">
      <t>キカン</t>
    </rPh>
    <phoneticPr fontId="25"/>
  </si>
  <si>
    <t>・助成金交付</t>
    <phoneticPr fontId="1"/>
  </si>
  <si>
    <t>申請額</t>
    <phoneticPr fontId="1"/>
  </si>
  <si>
    <t>機械設備に係る計画等</t>
  </si>
  <si>
    <t xml:space="preserve"> 設置場所の詳細</t>
    <rPh sb="1" eb="3">
      <t>セッチ</t>
    </rPh>
    <rPh sb="3" eb="5">
      <t>バショ</t>
    </rPh>
    <rPh sb="6" eb="8">
      <t>ショウサイ</t>
    </rPh>
    <phoneticPr fontId="1"/>
  </si>
  <si>
    <t>同様のフォーマットで別紙を作成し別紙一覧表として提出ください。</t>
    <rPh sb="13" eb="15">
      <t>サクセイ</t>
    </rPh>
    <rPh sb="16" eb="18">
      <t>ベッシ</t>
    </rPh>
    <rPh sb="20" eb="21">
      <t>ヒョウ</t>
    </rPh>
    <phoneticPr fontId="1"/>
  </si>
  <si>
    <t>交通機関補足ｺﾒﾝﾄ：</t>
    <rPh sb="0" eb="2">
      <t>コウツウ</t>
    </rPh>
    <rPh sb="2" eb="4">
      <t>キカン</t>
    </rPh>
    <rPh sb="4" eb="6">
      <t>ホソク</t>
    </rPh>
    <phoneticPr fontId="1"/>
  </si>
  <si>
    <t>同一
設備</t>
    <rPh sb="0" eb="2">
      <t>ドウイツ</t>
    </rPh>
    <rPh sb="3" eb="5">
      <t>セツビ</t>
    </rPh>
    <phoneticPr fontId="1"/>
  </si>
  <si>
    <t>（和暦）令和</t>
    <rPh sb="1" eb="3">
      <t>ワレキ</t>
    </rPh>
    <rPh sb="4" eb="6">
      <t>レイワ</t>
    </rPh>
    <phoneticPr fontId="1"/>
  </si>
  <si>
    <t>〒</t>
    <phoneticPr fontId="1"/>
  </si>
  <si>
    <t>A　農業，林業</t>
  </si>
  <si>
    <t>B　漁業</t>
  </si>
  <si>
    <t>C　鉱業，採石業，砂利採取業</t>
  </si>
  <si>
    <t>D　建設業</t>
  </si>
  <si>
    <t>E　製造業</t>
  </si>
  <si>
    <t>F　電気・ガス・熱供給・水道業</t>
  </si>
  <si>
    <t>G　情報通信業</t>
  </si>
  <si>
    <t>H　運輸業，郵便業</t>
  </si>
  <si>
    <t>I　卸売業，小売業</t>
  </si>
  <si>
    <t>J　金融業，保険業</t>
  </si>
  <si>
    <t>K　不動産業，物品賃貸業</t>
  </si>
  <si>
    <t>L　学術研究，専門・技術サービス業</t>
  </si>
  <si>
    <t>M　宿泊業，飲食サービス業</t>
  </si>
  <si>
    <t>N　生活関連サービス業，娯楽業</t>
  </si>
  <si>
    <t>O　教育，学習支援業</t>
  </si>
  <si>
    <t>P　医療，福祉</t>
  </si>
  <si>
    <t>Q　複合サービス事業</t>
  </si>
  <si>
    <t>R　サービス業（他に分類されないもの）</t>
  </si>
  <si>
    <t>S　公務（他に分類されるものを除く）</t>
  </si>
  <si>
    <t>T　分類不能の産業</t>
  </si>
  <si>
    <t>業種（大分類）:</t>
    <phoneticPr fontId="1"/>
  </si>
  <si>
    <t>01</t>
  </si>
  <si>
    <t>農業</t>
  </si>
  <si>
    <t>02</t>
  </si>
  <si>
    <t>林業</t>
  </si>
  <si>
    <t>漁業（水産養殖業を除く）</t>
  </si>
  <si>
    <t>04</t>
  </si>
  <si>
    <t>水産養殖業</t>
  </si>
  <si>
    <t>05</t>
  </si>
  <si>
    <t>鉱業，採石業，砂利採取業</t>
  </si>
  <si>
    <t>06</t>
  </si>
  <si>
    <t>総合工事業</t>
  </si>
  <si>
    <t>07</t>
  </si>
  <si>
    <t>職別工事業(設備工事業を除く)</t>
  </si>
  <si>
    <t>08</t>
  </si>
  <si>
    <t>設備工事業</t>
  </si>
  <si>
    <t>09</t>
  </si>
  <si>
    <t>食料品製造業</t>
  </si>
  <si>
    <t>飲料・たばこ・飼料製造業</t>
  </si>
  <si>
    <t>繊維工業</t>
  </si>
  <si>
    <t>木材・木製品製造業（家具を除く）</t>
  </si>
  <si>
    <t>家具・装備品製造業</t>
  </si>
  <si>
    <t>パルプ・紙・紙加工品製造業</t>
  </si>
  <si>
    <t>印刷・同関連業</t>
  </si>
  <si>
    <t>化学工業</t>
  </si>
  <si>
    <t>石油製品・石炭製品製造業</t>
  </si>
  <si>
    <t>プラスチック製品製造業（別掲を除く）</t>
  </si>
  <si>
    <t>ゴム製品製造業</t>
  </si>
  <si>
    <t>なめし革・同製品・毛皮製造業</t>
  </si>
  <si>
    <t>窯業・土石製品製造業</t>
  </si>
  <si>
    <t>鉄鋼業</t>
  </si>
  <si>
    <t>非鉄金属製造業</t>
  </si>
  <si>
    <t>金属製品製造業</t>
  </si>
  <si>
    <t>はん用機械器具製造業</t>
  </si>
  <si>
    <t>生産用機械器具製造業</t>
  </si>
  <si>
    <t>業務用機械器具製造業</t>
  </si>
  <si>
    <t>電子部品・デバイス・電子回路製造業</t>
  </si>
  <si>
    <t>電気機械器具製造業</t>
  </si>
  <si>
    <t>情報通信機械器具製造業</t>
  </si>
  <si>
    <t>輸送用機械器具製造業</t>
  </si>
  <si>
    <t>その他の製造業</t>
  </si>
  <si>
    <t>電気業</t>
  </si>
  <si>
    <t>ガス業</t>
  </si>
  <si>
    <t>熱供給業</t>
  </si>
  <si>
    <t>水道業</t>
  </si>
  <si>
    <t>通信業</t>
  </si>
  <si>
    <t>放送業</t>
  </si>
  <si>
    <t>情報サービス業</t>
  </si>
  <si>
    <t>インターネット附随サービス業</t>
  </si>
  <si>
    <t>映像・音声・文字情報制作業</t>
  </si>
  <si>
    <t>管理，補助的経済活動を行う事業所（41映像・音声・文字情報制作業）</t>
  </si>
  <si>
    <t>映像情報制作・配給業</t>
  </si>
  <si>
    <t>音声情報制作業</t>
  </si>
  <si>
    <t>新聞業</t>
  </si>
  <si>
    <t>出版業</t>
  </si>
  <si>
    <t>広告制作業</t>
  </si>
  <si>
    <t>映像・音声・文字情報制作に附帯するサービス業</t>
  </si>
  <si>
    <t>鉄道業</t>
  </si>
  <si>
    <t>道路旅客運送業</t>
  </si>
  <si>
    <t>道路貨物運送業</t>
  </si>
  <si>
    <t>水運業</t>
  </si>
  <si>
    <t>航空運輸業</t>
  </si>
  <si>
    <t>倉庫業</t>
  </si>
  <si>
    <t>運輸に附帯するサービス業</t>
  </si>
  <si>
    <t>郵便業（信書便事業を含む）</t>
  </si>
  <si>
    <t>各種商品卸売業</t>
  </si>
  <si>
    <t>繊維・衣服等卸売業</t>
  </si>
  <si>
    <t>飲食料品卸売業</t>
  </si>
  <si>
    <t>建築材料，鉱物・金属材料等卸売業</t>
  </si>
  <si>
    <t>機械器具卸売業</t>
  </si>
  <si>
    <t>その他の卸売業</t>
  </si>
  <si>
    <t>各種商品小売業</t>
  </si>
  <si>
    <t>織物・衣服・身の回り品小売業</t>
  </si>
  <si>
    <t>飲食料品小売業</t>
  </si>
  <si>
    <t>機械器具小売業</t>
  </si>
  <si>
    <t>その他の小売業</t>
  </si>
  <si>
    <t>無店舗小売業</t>
  </si>
  <si>
    <t>銀行業</t>
  </si>
  <si>
    <t>協同組織金融業</t>
  </si>
  <si>
    <t>貸金業，クレジットカード業等非預金信用機関</t>
  </si>
  <si>
    <t>金融商品取引業，商品先物取引業</t>
  </si>
  <si>
    <t>補助的金融業等</t>
  </si>
  <si>
    <t>保険業（保険媒介代理業，保険サービス業を含む）</t>
  </si>
  <si>
    <t>不動産取引業</t>
  </si>
  <si>
    <t>不動産賃貸業・管理業</t>
  </si>
  <si>
    <t>管理，補助的経済活動を行う事業所（69不動産賃貸業・管理業）</t>
  </si>
  <si>
    <t>不動産賃貸業（貸家業，貸間業を除く）</t>
  </si>
  <si>
    <t>貸家業，貸間業</t>
  </si>
  <si>
    <t>駐車場業</t>
  </si>
  <si>
    <t>不動産管理業</t>
  </si>
  <si>
    <t>物品賃貸業</t>
  </si>
  <si>
    <t>学術・開発研究機関</t>
  </si>
  <si>
    <t>専門サービス業（他に分類されないもの）</t>
  </si>
  <si>
    <t>広告業</t>
  </si>
  <si>
    <t>技術サービス業（他に分類されないもの）</t>
  </si>
  <si>
    <t>宿泊業</t>
  </si>
  <si>
    <t>飲食店</t>
  </si>
  <si>
    <t>持ち帰り・配達飲食サービス業</t>
  </si>
  <si>
    <t>洗濯・理容・美容・浴場業</t>
  </si>
  <si>
    <t>その他の生活関連サービス業</t>
  </si>
  <si>
    <t>娯楽業</t>
  </si>
  <si>
    <t>学校教育</t>
  </si>
  <si>
    <t>その他の教育，学習支援業</t>
  </si>
  <si>
    <t>医療業</t>
  </si>
  <si>
    <t>保健衛生</t>
  </si>
  <si>
    <t>社会保険・社会福祉・介護事業</t>
  </si>
  <si>
    <t>郵便局</t>
  </si>
  <si>
    <t>協同組合（他に分類されないもの）</t>
  </si>
  <si>
    <t>廃棄物処理業</t>
  </si>
  <si>
    <t>自動車整備業</t>
  </si>
  <si>
    <t>機械等修理業（別掲を除く）</t>
  </si>
  <si>
    <t>職業紹介・労働者派遣業</t>
  </si>
  <si>
    <t>その他の事業サービス業</t>
  </si>
  <si>
    <t>政治・経済・文化団体</t>
  </si>
  <si>
    <t>宗教</t>
  </si>
  <si>
    <t>その他のサービス業</t>
  </si>
  <si>
    <t>外国公務</t>
  </si>
  <si>
    <t>国家公務</t>
  </si>
  <si>
    <t>地方公務</t>
  </si>
  <si>
    <t>分類不能の産業</t>
  </si>
  <si>
    <t>03</t>
    <phoneticPr fontId="1"/>
  </si>
  <si>
    <t>常用従業員数
ﾁｪｯｸ結果</t>
    <rPh sb="0" eb="2">
      <t>ジョウヨウ</t>
    </rPh>
    <rPh sb="2" eb="5">
      <t>ジュウギョウイン</t>
    </rPh>
    <rPh sb="5" eb="6">
      <t>スウ</t>
    </rPh>
    <rPh sb="11" eb="13">
      <t>ケッカ</t>
    </rPh>
    <phoneticPr fontId="1"/>
  </si>
  <si>
    <t>該当</t>
    <rPh sb="0" eb="2">
      <t>ガイトウ</t>
    </rPh>
    <phoneticPr fontId="1"/>
  </si>
  <si>
    <t>東京都</t>
    <rPh sb="0" eb="3">
      <t>トウキョウト</t>
    </rPh>
    <phoneticPr fontId="1"/>
  </si>
  <si>
    <t>神奈川県</t>
    <rPh sb="0" eb="4">
      <t>カナガワケン</t>
    </rPh>
    <phoneticPr fontId="1"/>
  </si>
  <si>
    <t>埼玉県</t>
    <rPh sb="0" eb="3">
      <t>サイタマケン</t>
    </rPh>
    <phoneticPr fontId="1"/>
  </si>
  <si>
    <t>千葉県</t>
    <rPh sb="0" eb="3">
      <t>チバケン</t>
    </rPh>
    <phoneticPr fontId="1"/>
  </si>
  <si>
    <t>群馬県</t>
    <rPh sb="0" eb="3">
      <t>グンマケン</t>
    </rPh>
    <phoneticPr fontId="1"/>
  </si>
  <si>
    <t>栃木県</t>
    <rPh sb="0" eb="3">
      <t>トチギケン</t>
    </rPh>
    <phoneticPr fontId="1"/>
  </si>
  <si>
    <t>山梨県</t>
    <rPh sb="0" eb="3">
      <t>ヤマナシケン</t>
    </rPh>
    <phoneticPr fontId="1"/>
  </si>
  <si>
    <t>器具備品</t>
    <rPh sb="0" eb="2">
      <t>キグ</t>
    </rPh>
    <rPh sb="2" eb="4">
      <t>ビヒン</t>
    </rPh>
    <phoneticPr fontId="1"/>
  </si>
  <si>
    <t>令和３年12月</t>
    <rPh sb="0" eb="2">
      <t>レイワ</t>
    </rPh>
    <rPh sb="3" eb="4">
      <t>ネン</t>
    </rPh>
    <rPh sb="6" eb="7">
      <t>ガツ</t>
    </rPh>
    <phoneticPr fontId="1"/>
  </si>
  <si>
    <t>業種コード一覧</t>
    <rPh sb="0" eb="2">
      <t>ギョウシュ</t>
    </rPh>
    <rPh sb="5" eb="7">
      <t>イチラン</t>
    </rPh>
    <phoneticPr fontId="1"/>
  </si>
  <si>
    <t>★［消費税率10%適用のみ］</t>
    <rPh sb="2" eb="5">
      <t>ショウヒゼイ</t>
    </rPh>
    <rPh sb="5" eb="6">
      <t>リツ</t>
    </rPh>
    <rPh sb="9" eb="11">
      <t>テキヨウ</t>
    </rPh>
    <phoneticPr fontId="1"/>
  </si>
  <si>
    <t>・［消費税率10%適用のみ］（日本国内の取引き）の場合は下記のチェック欄［該当］を選択ください。</t>
    <rPh sb="2" eb="5">
      <t>ショウヒゼイ</t>
    </rPh>
    <rPh sb="5" eb="6">
      <t>リツ</t>
    </rPh>
    <rPh sb="9" eb="11">
      <t>テキヨウ</t>
    </rPh>
    <rPh sb="25" eb="27">
      <t>バアイ</t>
    </rPh>
    <rPh sb="28" eb="30">
      <t>カキ</t>
    </rPh>
    <rPh sb="35" eb="36">
      <t>ラン</t>
    </rPh>
    <rPh sb="37" eb="39">
      <t>ガイトウ</t>
    </rPh>
    <rPh sb="41" eb="43">
      <t>センタク</t>
    </rPh>
    <phoneticPr fontId="1"/>
  </si>
  <si>
    <t>百万円</t>
    <rPh sb="0" eb="3">
      <t>ヒャクマンエン</t>
    </rPh>
    <phoneticPr fontId="1"/>
  </si>
  <si>
    <t>設置
場所
の
名称</t>
    <rPh sb="0" eb="2">
      <t>セッチ</t>
    </rPh>
    <rPh sb="3" eb="5">
      <t>バショ</t>
    </rPh>
    <rPh sb="8" eb="10">
      <t>メイショウ</t>
    </rPh>
    <phoneticPr fontId="1"/>
  </si>
  <si>
    <t>(1)</t>
    <phoneticPr fontId="1"/>
  </si>
  <si>
    <t>(2)</t>
    <phoneticPr fontId="1"/>
  </si>
  <si>
    <t>（賃貸借契約予定：</t>
    <rPh sb="1" eb="4">
      <t>チンタイシャク</t>
    </rPh>
    <rPh sb="4" eb="6">
      <t>ケイヤク</t>
    </rPh>
    <rPh sb="6" eb="8">
      <t>ヨテイ</t>
    </rPh>
    <phoneticPr fontId="1"/>
  </si>
  <si>
    <t>未定</t>
    <rPh sb="0" eb="2">
      <t>ミテイ</t>
    </rPh>
    <phoneticPr fontId="1"/>
  </si>
  <si>
    <t>交渉中</t>
    <rPh sb="0" eb="3">
      <t>コウショウチュウ</t>
    </rPh>
    <phoneticPr fontId="1"/>
  </si>
  <si>
    <t>内諾済み</t>
    <rPh sb="0" eb="2">
      <t>ナイダク</t>
    </rPh>
    <rPh sb="2" eb="3">
      <t>ズ</t>
    </rPh>
    <phoneticPr fontId="1"/>
  </si>
  <si>
    <t>正式決定</t>
    <rPh sb="0" eb="2">
      <t>セイシキ</t>
    </rPh>
    <rPh sb="2" eb="4">
      <t>ケッテイ</t>
    </rPh>
    <phoneticPr fontId="1"/>
  </si>
  <si>
    <t>検討中</t>
    <rPh sb="0" eb="3">
      <t>ケントウチュウ</t>
    </rPh>
    <phoneticPr fontId="1"/>
  </si>
  <si>
    <t>自由コメント</t>
    <rPh sb="0" eb="2">
      <t>ジユウ</t>
    </rPh>
    <phoneticPr fontId="1"/>
  </si>
  <si>
    <t>商業・サービス業</t>
    <rPh sb="0" eb="2">
      <t>ショウギョウ</t>
    </rPh>
    <rPh sb="7" eb="8">
      <t>ギョウ</t>
    </rPh>
    <phoneticPr fontId="1"/>
  </si>
  <si>
    <t>01</t>
    <phoneticPr fontId="1"/>
  </si>
  <si>
    <t>製造業・その他</t>
    <rPh sb="0" eb="3">
      <t>セイゾウギョウ</t>
    </rPh>
    <rPh sb="6" eb="7">
      <t>タ</t>
    </rPh>
    <phoneticPr fontId="1"/>
  </si>
  <si>
    <t>(うち大企業からの
出資)　　</t>
    <rPh sb="3" eb="6">
      <t>ダイキギョウ</t>
    </rPh>
    <rPh sb="10" eb="12">
      <t>シュッシ</t>
    </rPh>
    <phoneticPr fontId="1"/>
  </si>
  <si>
    <t>○</t>
    <phoneticPr fontId="1"/>
  </si>
  <si>
    <t>7)</t>
  </si>
  <si>
    <r>
      <t>その他</t>
    </r>
    <r>
      <rPr>
        <sz val="9"/>
        <color theme="1"/>
        <rFont val="ＭＳ 明朝"/>
        <family val="1"/>
        <charset val="128"/>
      </rPr>
      <t>（従業員数に漏れがないよう全員分を記入ください）</t>
    </r>
    <rPh sb="2" eb="3">
      <t>タ</t>
    </rPh>
    <rPh sb="4" eb="7">
      <t>ジュウギョウイン</t>
    </rPh>
    <rPh sb="7" eb="8">
      <t>スウ</t>
    </rPh>
    <rPh sb="9" eb="10">
      <t>モ</t>
    </rPh>
    <rPh sb="16" eb="18">
      <t>ゼンイン</t>
    </rPh>
    <rPh sb="18" eb="19">
      <t>ブン</t>
    </rPh>
    <rPh sb="20" eb="22">
      <t>キニュウ</t>
    </rPh>
    <phoneticPr fontId="1"/>
  </si>
  <si>
    <t>（70%以上となる株主数が多い場合はその他に記入し且つその内訳けを別紙一覧表として提出ください）</t>
    <rPh sb="4" eb="6">
      <t>イジョウ</t>
    </rPh>
    <rPh sb="9" eb="11">
      <t>カブヌシ</t>
    </rPh>
    <rPh sb="11" eb="12">
      <t>スウ</t>
    </rPh>
    <rPh sb="13" eb="14">
      <t>オオ</t>
    </rPh>
    <rPh sb="15" eb="17">
      <t>バアイ</t>
    </rPh>
    <rPh sb="20" eb="21">
      <t>タ</t>
    </rPh>
    <rPh sb="22" eb="24">
      <t>キニュウ</t>
    </rPh>
    <rPh sb="25" eb="26">
      <t>カ</t>
    </rPh>
    <rPh sb="29" eb="31">
      <t>ウチワケ</t>
    </rPh>
    <rPh sb="33" eb="35">
      <t>ベッシ</t>
    </rPh>
    <rPh sb="35" eb="37">
      <t>イチラン</t>
    </rPh>
    <rPh sb="37" eb="38">
      <t>ヒョウ</t>
    </rPh>
    <rPh sb="41" eb="43">
      <t>テイシュツ</t>
    </rPh>
    <phoneticPr fontId="1"/>
  </si>
  <si>
    <t>・８名を超える場合は右欄へ記入ください。
・履歴事項全部証明書（登記簿謄本）と異なる場合は、その理由を右欄へ記載ください。</t>
    <rPh sb="51" eb="52">
      <t>ミギ</t>
    </rPh>
    <rPh sb="52" eb="53">
      <t>ラン</t>
    </rPh>
    <phoneticPr fontId="1"/>
  </si>
  <si>
    <t>「（3）経費区分別内訳」の「助成対象外経費」の内容・積算根拠等について簡潔に記載してください。本欄の合計金額が「（3）経費区分別内訳」の「助成対象外経費」へ転記（自動反映）されます。</t>
    <rPh sb="47" eb="48">
      <t>ホン</t>
    </rPh>
    <rPh sb="48" eb="49">
      <t>ラン</t>
    </rPh>
    <rPh sb="50" eb="52">
      <t>ゴウケイ</t>
    </rPh>
    <rPh sb="52" eb="54">
      <t>キンガク</t>
    </rPh>
    <rPh sb="78" eb="80">
      <t>テンキ</t>
    </rPh>
    <rPh sb="81" eb="83">
      <t>ジドウ</t>
    </rPh>
    <rPh sb="83" eb="85">
      <t>ハンエイ</t>
    </rPh>
    <phoneticPr fontId="19"/>
  </si>
  <si>
    <t>Ｄ：イノベーション　助成率2/3以内</t>
    <rPh sb="10" eb="12">
      <t>ジョセイ</t>
    </rPh>
    <rPh sb="12" eb="13">
      <t>リツ</t>
    </rPh>
    <rPh sb="16" eb="18">
      <t>イナイ</t>
    </rPh>
    <phoneticPr fontId="19"/>
  </si>
  <si>
    <t>Ｅ：後継者チャレンジ　助成率2/3以内</t>
    <rPh sb="2" eb="5">
      <t>コウケイシャ</t>
    </rPh>
    <phoneticPr fontId="19"/>
  </si>
  <si>
    <t>(１)</t>
    <phoneticPr fontId="1"/>
  </si>
  <si>
    <t>[注4]</t>
    <rPh sb="1" eb="2">
      <t>チュウ</t>
    </rPh>
    <phoneticPr fontId="1"/>
  </si>
  <si>
    <t>　し、助成事業に要する経費（税込）を計算して正しい税込み金額を［注4］欄へ記入ください。</t>
    <rPh sb="3" eb="5">
      <t>ジョセイ</t>
    </rPh>
    <rPh sb="5" eb="7">
      <t>ジギョウ</t>
    </rPh>
    <rPh sb="8" eb="9">
      <t>ヨウ</t>
    </rPh>
    <rPh sb="11" eb="13">
      <t>ケイヒ</t>
    </rPh>
    <rPh sb="14" eb="16">
      <t>ゼイコミ</t>
    </rPh>
    <rPh sb="18" eb="20">
      <t>ケイサン</t>
    </rPh>
    <rPh sb="22" eb="23">
      <t>タダ</t>
    </rPh>
    <rPh sb="25" eb="27">
      <t>ゼイコ</t>
    </rPh>
    <rPh sb="28" eb="30">
      <t>キンガク</t>
    </rPh>
    <rPh sb="32" eb="33">
      <t>チュウ</t>
    </rPh>
    <rPh sb="35" eb="36">
      <t>ラン</t>
    </rPh>
    <rPh sb="37" eb="39">
      <t>キニュウ</t>
    </rPh>
    <phoneticPr fontId="1"/>
  </si>
  <si>
    <r>
      <t xml:space="preserve">単価
</t>
    </r>
    <r>
      <rPr>
        <sz val="10"/>
        <color theme="1"/>
        <rFont val="ＭＳ 明朝"/>
        <family val="1"/>
        <charset val="128"/>
      </rPr>
      <t>(税抜額・円)</t>
    </r>
    <rPh sb="0" eb="2">
      <t>タンカ</t>
    </rPh>
    <rPh sb="4" eb="5">
      <t>ゼイ</t>
    </rPh>
    <rPh sb="5" eb="6">
      <t>ヌ</t>
    </rPh>
    <rPh sb="6" eb="7">
      <t>ガク</t>
    </rPh>
    <rPh sb="8" eb="9">
      <t>エン</t>
    </rPh>
    <phoneticPr fontId="1"/>
  </si>
  <si>
    <t>その他　　</t>
    <rPh sb="2" eb="3">
      <t>タ</t>
    </rPh>
    <phoneticPr fontId="1"/>
  </si>
  <si>
    <r>
      <t>名</t>
    </r>
    <r>
      <rPr>
        <sz val="8"/>
        <color theme="1"/>
        <rFont val="游ゴシック"/>
        <family val="3"/>
        <charset val="128"/>
        <scheme val="minor"/>
      </rPr>
      <t>（70%以上まで書ききれない場合は内訳別紙を提出ください）</t>
    </r>
    <phoneticPr fontId="1"/>
  </si>
  <si>
    <t>02</t>
    <phoneticPr fontId="1"/>
  </si>
  <si>
    <t>04</t>
    <phoneticPr fontId="1"/>
  </si>
  <si>
    <t>05</t>
    <phoneticPr fontId="1"/>
  </si>
  <si>
    <t>06</t>
    <phoneticPr fontId="1"/>
  </si>
  <si>
    <t>07</t>
    <phoneticPr fontId="1"/>
  </si>
  <si>
    <t>08</t>
    <phoneticPr fontId="1"/>
  </si>
  <si>
    <t>09</t>
    <phoneticPr fontId="1"/>
  </si>
  <si>
    <t>電子部品・デバイス・電子回路製造業</t>
    <phoneticPr fontId="1"/>
  </si>
  <si>
    <t>茨城県</t>
    <rPh sb="0" eb="3">
      <t>イバラキケン</t>
    </rPh>
    <phoneticPr fontId="1"/>
  </si>
  <si>
    <t>神奈川県、埼玉県、千葉県、群馬県</t>
    <rPh sb="0" eb="4">
      <t>カナガワケン</t>
    </rPh>
    <rPh sb="5" eb="8">
      <t>サイタマケン</t>
    </rPh>
    <rPh sb="9" eb="12">
      <t>チバケン</t>
    </rPh>
    <rPh sb="13" eb="16">
      <t>グンマケン</t>
    </rPh>
    <phoneticPr fontId="1"/>
  </si>
  <si>
    <t>栃木県、茨城県、山梨県</t>
    <phoneticPr fontId="1"/>
  </si>
  <si>
    <t>都外設置可否</t>
    <rPh sb="0" eb="1">
      <t>ト</t>
    </rPh>
    <rPh sb="1" eb="2">
      <t>ガイ</t>
    </rPh>
    <rPh sb="2" eb="4">
      <t>セッチ</t>
    </rPh>
    <rPh sb="4" eb="6">
      <t>カヒ</t>
    </rPh>
    <phoneticPr fontId="1"/>
  </si>
  <si>
    <t>機械導入年月</t>
    <phoneticPr fontId="1"/>
  </si>
  <si>
    <t>支払予定年月</t>
    <phoneticPr fontId="1"/>
  </si>
  <si>
    <t>助成対象経費
(税抜額・円)</t>
    <rPh sb="0" eb="2">
      <t>ジョセイ</t>
    </rPh>
    <rPh sb="2" eb="4">
      <t>タイショウ</t>
    </rPh>
    <rPh sb="4" eb="6">
      <t>ケイヒ</t>
    </rPh>
    <rPh sb="8" eb="9">
      <t>ゼイ</t>
    </rPh>
    <rPh sb="9" eb="10">
      <t>ヌ</t>
    </rPh>
    <rPh sb="10" eb="11">
      <t>ガク</t>
    </rPh>
    <rPh sb="12" eb="13">
      <t>エン</t>
    </rPh>
    <phoneticPr fontId="1"/>
  </si>
  <si>
    <t>×</t>
    <phoneticPr fontId="1"/>
  </si>
  <si>
    <r>
      <t xml:space="preserve">設置場所の住所
</t>
    </r>
    <r>
      <rPr>
        <sz val="9"/>
        <color theme="1"/>
        <rFont val="ＭＳ 明朝"/>
        <family val="1"/>
        <charset val="128"/>
      </rPr>
      <t>（都県はﾄﾞﾛｯﾌﾟﾀﾞｳﾝﾘｽﾄ▼から選択）</t>
    </r>
    <rPh sb="0" eb="2">
      <t>セッチ</t>
    </rPh>
    <rPh sb="2" eb="4">
      <t>バショ</t>
    </rPh>
    <rPh sb="5" eb="7">
      <t>ジュウショ</t>
    </rPh>
    <rPh sb="9" eb="11">
      <t>トケン</t>
    </rPh>
    <rPh sb="28" eb="30">
      <t>センタク</t>
    </rPh>
    <phoneticPr fontId="1"/>
  </si>
  <si>
    <r>
      <t>株主名簿（基準日現在）</t>
    </r>
    <r>
      <rPr>
        <b/>
        <sz val="9"/>
        <color theme="1"/>
        <rFont val="ＭＳ ゴシック"/>
        <family val="3"/>
        <charset val="128"/>
      </rPr>
      <t>持ち株比率70％以上となるまで株主名は原則列挙ください</t>
    </r>
    <rPh sb="0" eb="2">
      <t>カブヌシ</t>
    </rPh>
    <rPh sb="2" eb="4">
      <t>メイボ</t>
    </rPh>
    <rPh sb="5" eb="8">
      <t>キジュンビ</t>
    </rPh>
    <rPh sb="8" eb="10">
      <t>ゲンザイ</t>
    </rPh>
    <rPh sb="11" eb="12">
      <t>モ</t>
    </rPh>
    <rPh sb="13" eb="14">
      <t>カブ</t>
    </rPh>
    <rPh sb="14" eb="16">
      <t>ヒリツ</t>
    </rPh>
    <rPh sb="19" eb="21">
      <t>イジョウ</t>
    </rPh>
    <rPh sb="26" eb="28">
      <t>カブヌシ</t>
    </rPh>
    <rPh sb="28" eb="29">
      <t>メイ</t>
    </rPh>
    <rPh sb="30" eb="32">
      <t>ゲンソク</t>
    </rPh>
    <rPh sb="32" eb="34">
      <t>レッキョ</t>
    </rPh>
    <phoneticPr fontId="1"/>
  </si>
  <si>
    <t>機械装置</t>
    <rPh sb="0" eb="2">
      <t>キカイ</t>
    </rPh>
    <rPh sb="2" eb="4">
      <t>ソウチ</t>
    </rPh>
    <phoneticPr fontId="1"/>
  </si>
  <si>
    <t>直前期</t>
    <rPh sb="0" eb="2">
      <t>チョクゼン</t>
    </rPh>
    <rPh sb="2" eb="3">
      <t>キ</t>
    </rPh>
    <phoneticPr fontId="25"/>
  </si>
  <si>
    <t>今　期</t>
    <rPh sb="0" eb="1">
      <t>イマ</t>
    </rPh>
    <rPh sb="2" eb="3">
      <t>キ</t>
    </rPh>
    <phoneticPr fontId="25"/>
  </si>
  <si>
    <t>２期目</t>
    <rPh sb="1" eb="2">
      <t>キ</t>
    </rPh>
    <rPh sb="2" eb="3">
      <t>メ</t>
    </rPh>
    <phoneticPr fontId="25"/>
  </si>
  <si>
    <t>３期目</t>
    <rPh sb="1" eb="2">
      <t>キ</t>
    </rPh>
    <rPh sb="2" eb="3">
      <t>メ</t>
    </rPh>
    <phoneticPr fontId="25"/>
  </si>
  <si>
    <t>４期目</t>
    <rPh sb="1" eb="2">
      <t>キ</t>
    </rPh>
    <rPh sb="2" eb="3">
      <t>メ</t>
    </rPh>
    <phoneticPr fontId="25"/>
  </si>
  <si>
    <t>５期目</t>
    <rPh sb="1" eb="2">
      <t>キ</t>
    </rPh>
    <rPh sb="2" eb="3">
      <t>メ</t>
    </rPh>
    <phoneticPr fontId="25"/>
  </si>
  <si>
    <t>６期目</t>
    <rPh sb="1" eb="2">
      <t>キ</t>
    </rPh>
    <rPh sb="2" eb="3">
      <t>メ</t>
    </rPh>
    <phoneticPr fontId="25"/>
  </si>
  <si>
    <t>７期目</t>
    <rPh sb="1" eb="2">
      <t>キ</t>
    </rPh>
    <rPh sb="2" eb="3">
      <t>メ</t>
    </rPh>
    <phoneticPr fontId="25"/>
  </si>
  <si>
    <t>８期目</t>
    <rPh sb="1" eb="2">
      <t>キ</t>
    </rPh>
    <rPh sb="2" eb="3">
      <t>メ</t>
    </rPh>
    <phoneticPr fontId="25"/>
  </si>
  <si>
    <t>９期目</t>
    <rPh sb="1" eb="2">
      <t>キ</t>
    </rPh>
    <rPh sb="2" eb="3">
      <t>メ</t>
    </rPh>
    <phoneticPr fontId="25"/>
  </si>
  <si>
    <t>１０期目</t>
    <rPh sb="2" eb="3">
      <t>キ</t>
    </rPh>
    <rPh sb="3" eb="4">
      <t>メ</t>
    </rPh>
    <phoneticPr fontId="25"/>
  </si>
  <si>
    <t>2019年</t>
    <rPh sb="4" eb="5">
      <t>ネン</t>
    </rPh>
    <phoneticPr fontId="1"/>
  </si>
  <si>
    <t>2020年</t>
    <rPh sb="4" eb="5">
      <t>ネン</t>
    </rPh>
    <phoneticPr fontId="1"/>
  </si>
  <si>
    <t>2021年</t>
    <rPh sb="4" eb="5">
      <t>ネン</t>
    </rPh>
    <phoneticPr fontId="1"/>
  </si>
  <si>
    <t>2022年</t>
    <rPh sb="4" eb="5">
      <t>ネン</t>
    </rPh>
    <phoneticPr fontId="1"/>
  </si>
  <si>
    <t>2023年</t>
    <rPh sb="4" eb="5">
      <t>ネン</t>
    </rPh>
    <phoneticPr fontId="1"/>
  </si>
  <si>
    <t>2024年</t>
    <rPh sb="4" eb="5">
      <t>ネン</t>
    </rPh>
    <phoneticPr fontId="1"/>
  </si>
  <si>
    <t>2025年</t>
    <rPh sb="4" eb="5">
      <t>ネン</t>
    </rPh>
    <phoneticPr fontId="1"/>
  </si>
  <si>
    <t>2026年</t>
    <rPh sb="4" eb="5">
      <t>ネン</t>
    </rPh>
    <phoneticPr fontId="1"/>
  </si>
  <si>
    <t>2027年</t>
    <rPh sb="4" eb="5">
      <t>ネン</t>
    </rPh>
    <phoneticPr fontId="1"/>
  </si>
  <si>
    <t>2028年</t>
    <rPh sb="4" eb="5">
      <t>ネン</t>
    </rPh>
    <phoneticPr fontId="1"/>
  </si>
  <si>
    <t>2029年</t>
    <rPh sb="4" eb="5">
      <t>ネン</t>
    </rPh>
    <phoneticPr fontId="1"/>
  </si>
  <si>
    <t>2030年</t>
    <rPh sb="4" eb="5">
      <t>ネン</t>
    </rPh>
    <phoneticPr fontId="1"/>
  </si>
  <si>
    <t>2031年</t>
    <rPh sb="4" eb="5">
      <t>ネン</t>
    </rPh>
    <phoneticPr fontId="1"/>
  </si>
  <si>
    <t>2032年</t>
    <rPh sb="4" eb="5">
      <t>ネン</t>
    </rPh>
    <phoneticPr fontId="1"/>
  </si>
  <si>
    <t>１月期</t>
    <rPh sb="1" eb="2">
      <t>ガツ</t>
    </rPh>
    <rPh sb="2" eb="3">
      <t>キ</t>
    </rPh>
    <phoneticPr fontId="1"/>
  </si>
  <si>
    <t>２月期</t>
    <rPh sb="1" eb="2">
      <t>ガツ</t>
    </rPh>
    <rPh sb="2" eb="3">
      <t>キ</t>
    </rPh>
    <phoneticPr fontId="1"/>
  </si>
  <si>
    <t>３月期</t>
    <rPh sb="1" eb="2">
      <t>ガツ</t>
    </rPh>
    <rPh sb="2" eb="3">
      <t>キ</t>
    </rPh>
    <phoneticPr fontId="1"/>
  </si>
  <si>
    <t>４月期</t>
    <rPh sb="1" eb="2">
      <t>ガツ</t>
    </rPh>
    <rPh sb="2" eb="3">
      <t>キ</t>
    </rPh>
    <phoneticPr fontId="1"/>
  </si>
  <si>
    <t>５月期</t>
    <rPh sb="1" eb="2">
      <t>ガツ</t>
    </rPh>
    <rPh sb="2" eb="3">
      <t>キ</t>
    </rPh>
    <phoneticPr fontId="1"/>
  </si>
  <si>
    <t>６月期</t>
    <rPh sb="1" eb="2">
      <t>ガツ</t>
    </rPh>
    <rPh sb="2" eb="3">
      <t>キ</t>
    </rPh>
    <phoneticPr fontId="1"/>
  </si>
  <si>
    <t>７月期</t>
    <rPh sb="1" eb="2">
      <t>ガツ</t>
    </rPh>
    <rPh sb="2" eb="3">
      <t>キ</t>
    </rPh>
    <phoneticPr fontId="1"/>
  </si>
  <si>
    <t>８月期</t>
    <rPh sb="1" eb="2">
      <t>ガツ</t>
    </rPh>
    <rPh sb="2" eb="3">
      <t>キ</t>
    </rPh>
    <phoneticPr fontId="1"/>
  </si>
  <si>
    <t>９月期</t>
    <rPh sb="1" eb="2">
      <t>ガツ</t>
    </rPh>
    <rPh sb="2" eb="3">
      <t>キ</t>
    </rPh>
    <phoneticPr fontId="1"/>
  </si>
  <si>
    <t>2033年</t>
    <rPh sb="4" eb="5">
      <t>ネン</t>
    </rPh>
    <phoneticPr fontId="1"/>
  </si>
  <si>
    <t>2034年</t>
    <rPh sb="4" eb="5">
      <t>ネン</t>
    </rPh>
    <phoneticPr fontId="1"/>
  </si>
  <si>
    <t>2035年</t>
    <rPh sb="4" eb="5">
      <t>ネン</t>
    </rPh>
    <phoneticPr fontId="1"/>
  </si>
  <si>
    <t>2036年</t>
    <rPh sb="4" eb="5">
      <t>ネン</t>
    </rPh>
    <phoneticPr fontId="1"/>
  </si>
  <si>
    <t>○</t>
    <phoneticPr fontId="1"/>
  </si>
  <si>
    <t>　「収支計画表」の売上高、営業利益等の各数値の計算根拠について</t>
    <rPh sb="6" eb="7">
      <t>ヒョウ</t>
    </rPh>
    <phoneticPr fontId="1"/>
  </si>
  <si>
    <t>　収支計画のとおりに事業が遂行しなかった場合の次善策について</t>
    <phoneticPr fontId="1"/>
  </si>
  <si>
    <t>資産の種類</t>
    <rPh sb="0" eb="2">
      <t>シサン</t>
    </rPh>
    <rPh sb="3" eb="5">
      <t>シュルイ</t>
    </rPh>
    <phoneticPr fontId="1"/>
  </si>
  <si>
    <t>合計数</t>
    <rPh sb="0" eb="2">
      <t>ゴウケイ</t>
    </rPh>
    <rPh sb="2" eb="3">
      <t>カズ</t>
    </rPh>
    <phoneticPr fontId="1"/>
  </si>
  <si>
    <t>機械装置
基数</t>
    <rPh sb="0" eb="4">
      <t>キカイソウチ</t>
    </rPh>
    <rPh sb="5" eb="7">
      <t>キスウ</t>
    </rPh>
    <phoneticPr fontId="1"/>
  </si>
  <si>
    <t>器具備品
基数</t>
    <rPh sb="0" eb="4">
      <t>キグビヒン</t>
    </rPh>
    <rPh sb="5" eb="7">
      <t>キスウ</t>
    </rPh>
    <phoneticPr fontId="1"/>
  </si>
  <si>
    <t>（１）機械設備一覧表（法人税法上の減価償却単位毎に記載してください）</t>
    <rPh sb="2" eb="4">
      <t>ホウジン</t>
    </rPh>
    <rPh sb="4" eb="7">
      <t>ゼイホウジョウ</t>
    </rPh>
    <rPh sb="8" eb="10">
      <t>ゲンカ</t>
    </rPh>
    <rPh sb="10" eb="12">
      <t>ショウキャク</t>
    </rPh>
    <rPh sb="12" eb="14">
      <t>タンイ</t>
    </rPh>
    <rPh sb="14" eb="15">
      <t>ゴト</t>
    </rPh>
    <rPh sb="16" eb="18">
      <t>キサイ</t>
    </rPh>
    <phoneticPr fontId="1"/>
  </si>
  <si>
    <r>
      <t>○見積書が整わない場合は、見積限定理由書を提出してください。ただし、「従来からの取引先から購入するため」など、以下の理由によらない場合、申請書類の不備となりますので、ご注意ください。
　※</t>
    </r>
    <r>
      <rPr>
        <sz val="9"/>
        <color rgb="FFFF0000"/>
        <rFont val="ＭＳ 明朝"/>
        <family val="1"/>
        <charset val="128"/>
      </rPr>
      <t>理由：「オーダーメイド」、「メーカー直販」、「特定代理店販売により、販売経路が限られているため」のいずれかの理由のみ</t>
    </r>
    <r>
      <rPr>
        <sz val="9"/>
        <color theme="1"/>
        <rFont val="ＭＳ 明朝"/>
        <family val="1"/>
        <charset val="128"/>
      </rPr>
      <t>。</t>
    </r>
    <rPh sb="148" eb="150">
      <t>リユウ</t>
    </rPh>
    <phoneticPr fontId="1"/>
  </si>
  <si>
    <t>申請無</t>
    <rPh sb="0" eb="2">
      <t>シンセイ</t>
    </rPh>
    <rPh sb="2" eb="3">
      <t>ナ</t>
    </rPh>
    <phoneticPr fontId="1"/>
  </si>
  <si>
    <t>申請有</t>
    <phoneticPr fontId="1"/>
  </si>
  <si>
    <t>※本助成金で申請する設備と同一設備で他の助成金を併願申請（申請予定含む）の場合は必ず</t>
    <rPh sb="24" eb="26">
      <t>ヘイガン</t>
    </rPh>
    <rPh sb="29" eb="31">
      <t>シンセイ</t>
    </rPh>
    <rPh sb="31" eb="33">
      <t>ヨテイ</t>
    </rPh>
    <rPh sb="33" eb="34">
      <t>フク</t>
    </rPh>
    <rPh sb="37" eb="39">
      <t>バアイ</t>
    </rPh>
    <rPh sb="40" eb="41">
      <t>カナラ</t>
    </rPh>
    <phoneticPr fontId="1"/>
  </si>
  <si>
    <t>←有の場合は「○」印付与して下表に記入ください</t>
    <rPh sb="9" eb="10">
      <t>シルシ</t>
    </rPh>
    <phoneticPr fontId="1"/>
  </si>
  <si>
    <t>（単位：円）</t>
    <phoneticPr fontId="1"/>
  </si>
  <si>
    <t>助成対象外経費　無し</t>
    <phoneticPr fontId="1"/>
  </si>
  <si>
    <r>
      <t>助成対象外経費　有り</t>
    </r>
    <r>
      <rPr>
        <sz val="8"/>
        <rFont val="ＭＳ 明朝"/>
        <family val="1"/>
        <charset val="128"/>
      </rPr>
      <t>（「有り」の場合は下の「助成対象外経費の内訳表に具体的に記入ください）</t>
    </r>
    <rPh sb="8" eb="9">
      <t>ア</t>
    </rPh>
    <rPh sb="12" eb="13">
      <t>ア</t>
    </rPh>
    <rPh sb="16" eb="18">
      <t>バアイ</t>
    </rPh>
    <rPh sb="19" eb="20">
      <t>シタ</t>
    </rPh>
    <rPh sb="22" eb="29">
      <t>ジョセイタイショウガイケイヒ</t>
    </rPh>
    <rPh sb="30" eb="33">
      <t>ウチワケヒョウ</t>
    </rPh>
    <rPh sb="34" eb="37">
      <t>グタイテキ</t>
    </rPh>
    <rPh sb="38" eb="40">
      <t>キニュウ</t>
    </rPh>
    <phoneticPr fontId="1"/>
  </si>
  <si>
    <t>助成対象外経費（有無にチェック「レ」を付与し必要事項を記入ください）</t>
    <rPh sb="8" eb="10">
      <t>ウム</t>
    </rPh>
    <rPh sb="19" eb="21">
      <t>フヨ</t>
    </rPh>
    <rPh sb="22" eb="26">
      <t>ヒツヨウジコウ</t>
    </rPh>
    <rPh sb="27" eb="29">
      <t>キニュウ</t>
    </rPh>
    <phoneticPr fontId="1"/>
  </si>
  <si>
    <t>助成対象経費(税抜額・円)</t>
    <rPh sb="0" eb="2">
      <t>ジョセイ</t>
    </rPh>
    <rPh sb="2" eb="4">
      <t>タイショウ</t>
    </rPh>
    <rPh sb="4" eb="6">
      <t>ケイヒ</t>
    </rPh>
    <rPh sb="7" eb="8">
      <t>ゼイ</t>
    </rPh>
    <rPh sb="8" eb="9">
      <t>ヌ</t>
    </rPh>
    <rPh sb="9" eb="10">
      <t>ガク</t>
    </rPh>
    <rPh sb="11" eb="12">
      <t>エン</t>
    </rPh>
    <phoneticPr fontId="1"/>
  </si>
  <si>
    <t>見積もり限定理由書</t>
    <rPh sb="0" eb="2">
      <t>ミツ</t>
    </rPh>
    <rPh sb="4" eb="6">
      <t>ゲンテイ</t>
    </rPh>
    <rPh sb="6" eb="9">
      <t>リユウショ</t>
    </rPh>
    <phoneticPr fontId="1"/>
  </si>
  <si>
    <t>↓</t>
    <phoneticPr fontId="1"/>
  </si>
  <si>
    <t>F156データ有</t>
    <phoneticPr fontId="1"/>
  </si>
  <si>
    <t>F159データ有</t>
    <phoneticPr fontId="1"/>
  </si>
  <si>
    <t>T68とW68にデータ有り</t>
    <rPh sb="11" eb="12">
      <t>ア</t>
    </rPh>
    <phoneticPr fontId="1"/>
  </si>
  <si>
    <t>単位は「千円」／「百万円」が切り替え可能（▼にて選択）↓</t>
    <rPh sb="0" eb="2">
      <t>タンイ</t>
    </rPh>
    <rPh sb="4" eb="6">
      <t>センエン</t>
    </rPh>
    <rPh sb="9" eb="12">
      <t>ヒャクマンエン</t>
    </rPh>
    <rPh sb="14" eb="15">
      <t>キ</t>
    </rPh>
    <rPh sb="16" eb="17">
      <t>カ</t>
    </rPh>
    <rPh sb="18" eb="20">
      <t>カノウ</t>
    </rPh>
    <rPh sb="24" eb="26">
      <t>センタク</t>
    </rPh>
    <phoneticPr fontId="1"/>
  </si>
  <si>
    <r>
      <t>　※記入欄をコピー・追加挿入する場合には「シートの保護」を解除後に行う必要があります。</t>
    </r>
    <r>
      <rPr>
        <sz val="8"/>
        <color theme="1"/>
        <rFont val="ＭＳ 明朝"/>
        <family val="1"/>
        <charset val="128"/>
      </rPr>
      <t>詳細は欄外参照</t>
    </r>
    <r>
      <rPr>
        <sz val="10"/>
        <color rgb="FFFF0000"/>
        <rFont val="ＭＳ 明朝"/>
        <family val="1"/>
        <charset val="128"/>
      </rPr>
      <t>⇒</t>
    </r>
    <rPh sb="2" eb="4">
      <t>キニュウ</t>
    </rPh>
    <rPh sb="4" eb="5">
      <t>ラン</t>
    </rPh>
    <rPh sb="10" eb="12">
      <t>ツイカ</t>
    </rPh>
    <rPh sb="12" eb="14">
      <t>ソウニュウ</t>
    </rPh>
    <rPh sb="16" eb="18">
      <t>バアイ</t>
    </rPh>
    <rPh sb="25" eb="27">
      <t>ホゴ</t>
    </rPh>
    <rPh sb="29" eb="31">
      <t>カイジョ</t>
    </rPh>
    <rPh sb="31" eb="32">
      <t>ゴ</t>
    </rPh>
    <rPh sb="33" eb="34">
      <t>オコナ</t>
    </rPh>
    <rPh sb="35" eb="37">
      <t>ヒツヨウ</t>
    </rPh>
    <rPh sb="43" eb="45">
      <t>ショウサイ</t>
    </rPh>
    <rPh sb="46" eb="48">
      <t>ランガイ</t>
    </rPh>
    <rPh sb="48" eb="50">
      <t>サンショウ</t>
    </rPh>
    <phoneticPr fontId="1"/>
  </si>
  <si>
    <r>
      <t>(2)</t>
    </r>
    <r>
      <rPr>
        <b/>
        <sz val="12"/>
        <color rgb="FF000000"/>
        <rFont val="ＭＳ 明朝"/>
        <family val="1"/>
        <charset val="128"/>
      </rPr>
      <t xml:space="preserve"> </t>
    </r>
    <r>
      <rPr>
        <b/>
        <sz val="12"/>
        <color rgb="FF000000"/>
        <rFont val="ＭＳ ゴシック"/>
        <family val="3"/>
        <charset val="128"/>
      </rPr>
      <t>収支計画表　</t>
    </r>
    <rPh sb="4" eb="6">
      <t>シュウシ</t>
    </rPh>
    <rPh sb="6" eb="8">
      <t>ケイカク</t>
    </rPh>
    <rPh sb="8" eb="9">
      <t>ヒョウ</t>
    </rPh>
    <phoneticPr fontId="25"/>
  </si>
  <si>
    <r>
      <t xml:space="preserve">（１）収支計画の具体的説明
</t>
    </r>
    <r>
      <rPr>
        <sz val="11"/>
        <color theme="1"/>
        <rFont val="ＭＳ 明朝"/>
        <family val="1"/>
        <charset val="128"/>
      </rPr>
      <t>「（２）収支計画表（申請区分に応じた収支計画表を選択の上）」を先に完成させ、当該表の売上高、営業利益等の各数値の計算根拠について具体的に説明・記載してください。（例：取引先から○％の受注内示を受けている、機械購入によって○％のコスト削減が可能等）
※　収支計画のとおりに事業が遂行しなかった場合の次善策についても記載してください。</t>
    </r>
    <rPh sb="23" eb="24">
      <t>ヒョウ</t>
    </rPh>
    <rPh sb="25" eb="27">
      <t>シンセイ</t>
    </rPh>
    <rPh sb="27" eb="29">
      <t>クブン</t>
    </rPh>
    <rPh sb="30" eb="31">
      <t>オウ</t>
    </rPh>
    <rPh sb="33" eb="35">
      <t>シュウシ</t>
    </rPh>
    <rPh sb="35" eb="37">
      <t>ケイカク</t>
    </rPh>
    <rPh sb="37" eb="38">
      <t>ヒョウ</t>
    </rPh>
    <rPh sb="39" eb="41">
      <t>センタク</t>
    </rPh>
    <rPh sb="42" eb="43">
      <t>ウエ</t>
    </rPh>
    <rPh sb="46" eb="47">
      <t>サキ</t>
    </rPh>
    <rPh sb="48" eb="50">
      <t>カンセイ</t>
    </rPh>
    <rPh sb="53" eb="55">
      <t>トウガイ</t>
    </rPh>
    <rPh sb="55" eb="56">
      <t>ヒョウ</t>
    </rPh>
    <rPh sb="83" eb="85">
      <t>セツメイ</t>
    </rPh>
    <phoneticPr fontId="1"/>
  </si>
  <si>
    <r>
      <t>「助成事業に要する経費」は事業計画を遂行するための総事業費ですが、</t>
    </r>
    <r>
      <rPr>
        <b/>
        <u/>
        <sz val="9"/>
        <rFont val="ＭＳ 明朝"/>
        <family val="1"/>
        <charset val="128"/>
      </rPr>
      <t>必要最小限の経費であることを確認ください。</t>
    </r>
    <r>
      <rPr>
        <sz val="9"/>
        <rFont val="ＭＳ 明朝"/>
        <family val="1"/>
        <charset val="128"/>
      </rPr>
      <t>実勢と著しく異なる価格や事業計画と不均衡な高性能・高額な機械設備購入経費等を計上することはできません。</t>
    </r>
    <rPh sb="47" eb="49">
      <t>カクニン</t>
    </rPh>
    <rPh sb="63" eb="65">
      <t>カカク</t>
    </rPh>
    <rPh sb="71" eb="74">
      <t>フキンコウ</t>
    </rPh>
    <rPh sb="75" eb="78">
      <t>コウセイノウ</t>
    </rPh>
    <rPh sb="84" eb="86">
      <t>セツビ</t>
    </rPh>
    <phoneticPr fontId="19"/>
  </si>
  <si>
    <t>「助成対象経費」は、「助成事業に要する経費」から間接経費（消費税、振込手数料、旅費・交通費、通信費、収入印紙代等）を除いたものです。機械設備計画の単価に助成対象外となる間接経費が含まれていないか確認ください。</t>
    <rPh sb="66" eb="68">
      <t>キカイ</t>
    </rPh>
    <rPh sb="68" eb="70">
      <t>セツビ</t>
    </rPh>
    <rPh sb="70" eb="72">
      <t>ケイカク</t>
    </rPh>
    <rPh sb="73" eb="75">
      <t>タンカ</t>
    </rPh>
    <rPh sb="76" eb="78">
      <t>ジョセイ</t>
    </rPh>
    <rPh sb="78" eb="80">
      <t>タイショウ</t>
    </rPh>
    <rPh sb="80" eb="81">
      <t>ガイ</t>
    </rPh>
    <rPh sb="84" eb="86">
      <t>カンセツ</t>
    </rPh>
    <rPh sb="86" eb="88">
      <t>ケイヒ</t>
    </rPh>
    <rPh sb="89" eb="90">
      <t>フク</t>
    </rPh>
    <rPh sb="97" eb="99">
      <t>カクニン</t>
    </rPh>
    <phoneticPr fontId="19"/>
  </si>
  <si>
    <t>○</t>
    <phoneticPr fontId="1"/>
  </si>
  <si>
    <t>相見積書を提出せずに見積もり限定理由書を提出する場合はこの欄に「○」印を付してください</t>
    <rPh sb="0" eb="3">
      <t>アイミツ</t>
    </rPh>
    <rPh sb="3" eb="4">
      <t>ショ</t>
    </rPh>
    <rPh sb="5" eb="7">
      <t>テイシュツ</t>
    </rPh>
    <rPh sb="10" eb="12">
      <t>ミツ</t>
    </rPh>
    <rPh sb="14" eb="19">
      <t>ゲンテイリユウショ</t>
    </rPh>
    <rPh sb="20" eb="22">
      <t>テイシュツ</t>
    </rPh>
    <rPh sb="24" eb="26">
      <t>バアイ</t>
    </rPh>
    <rPh sb="29" eb="30">
      <t>ラン</t>
    </rPh>
    <rPh sb="34" eb="35">
      <t>シルシ</t>
    </rPh>
    <rPh sb="36" eb="37">
      <t>フ</t>
    </rPh>
    <phoneticPr fontId="1"/>
  </si>
  <si>
    <r>
      <rPr>
        <sz val="8"/>
        <color theme="1"/>
        <rFont val="ＭＳ 明朝"/>
        <family val="1"/>
        <charset val="128"/>
      </rPr>
      <t>2ヶ月以内の期間被雇用</t>
    </r>
    <r>
      <rPr>
        <sz val="8"/>
        <color theme="1"/>
        <rFont val="ＭＳ Ｐ明朝"/>
        <family val="1"/>
        <charset val="128"/>
      </rPr>
      <t>者で、当初の雇用期間を超えて勤務している者</t>
    </r>
    <phoneticPr fontId="1"/>
  </si>
  <si>
    <r>
      <rPr>
        <sz val="8"/>
        <color theme="1"/>
        <rFont val="ＭＳ 明朝"/>
        <family val="1"/>
        <charset val="128"/>
      </rPr>
      <t>4ヶ月以内の季節的被雇用者</t>
    </r>
    <r>
      <rPr>
        <sz val="8"/>
        <color theme="1"/>
        <rFont val="ＭＳ Ｐ明朝"/>
        <family val="1"/>
        <charset val="128"/>
      </rPr>
      <t>で、当初の雇用期間を超えて勤務している者</t>
    </r>
    <phoneticPr fontId="1"/>
  </si>
  <si>
    <r>
      <t xml:space="preserve">持ち株数
</t>
    </r>
    <r>
      <rPr>
        <sz val="9"/>
        <color theme="1"/>
        <rFont val="ＭＳ 明朝"/>
        <family val="1"/>
        <charset val="128"/>
      </rPr>
      <t>（株）</t>
    </r>
    <rPh sb="0" eb="1">
      <t>モ</t>
    </rPh>
    <rPh sb="2" eb="3">
      <t>カブ</t>
    </rPh>
    <rPh sb="3" eb="4">
      <t>スウ</t>
    </rPh>
    <rPh sb="6" eb="7">
      <t>カブ</t>
    </rPh>
    <phoneticPr fontId="1"/>
  </si>
  <si>
    <r>
      <t xml:space="preserve">持ち株
</t>
    </r>
    <r>
      <rPr>
        <sz val="9"/>
        <color theme="1"/>
        <rFont val="ＭＳ 明朝"/>
        <family val="1"/>
        <charset val="128"/>
      </rPr>
      <t>比率(％)</t>
    </r>
    <rPh sb="0" eb="1">
      <t>モ</t>
    </rPh>
    <rPh sb="2" eb="3">
      <t>カブ</t>
    </rPh>
    <rPh sb="4" eb="6">
      <t>ヒリツ</t>
    </rPh>
    <phoneticPr fontId="1"/>
  </si>
  <si>
    <r>
      <t>[該当]を、関連性がない助成金等の場合は[非該当]を選択チェック （</t>
    </r>
    <r>
      <rPr>
        <u/>
        <sz val="8"/>
        <color theme="1"/>
        <rFont val="ＭＳ Ｐ明朝"/>
        <family val="1"/>
        <charset val="128"/>
      </rPr>
      <t xml:space="preserve">ドロップダウンリスト ▼から選択） </t>
    </r>
    <r>
      <rPr>
        <u/>
        <sz val="9"/>
        <color theme="1"/>
        <rFont val="ＭＳ 明朝"/>
        <family val="1"/>
        <charset val="128"/>
      </rPr>
      <t>してください</t>
    </r>
    <rPh sb="1" eb="3">
      <t>ガイトウ</t>
    </rPh>
    <rPh sb="6" eb="9">
      <t>カンレンセイ</t>
    </rPh>
    <rPh sb="12" eb="15">
      <t>ジョセイキン</t>
    </rPh>
    <rPh sb="15" eb="16">
      <t>ナド</t>
    </rPh>
    <rPh sb="17" eb="19">
      <t>バアイ</t>
    </rPh>
    <rPh sb="21" eb="24">
      <t>ヒガイトウ</t>
    </rPh>
    <rPh sb="48" eb="50">
      <t>センタク</t>
    </rPh>
    <phoneticPr fontId="1"/>
  </si>
  <si>
    <t>■</t>
    <phoneticPr fontId="1"/>
  </si>
  <si>
    <t>←無の場合は「■」印付与ください</t>
    <phoneticPr fontId="1"/>
  </si>
  <si>
    <r>
      <t>他の助成金申請等状況</t>
    </r>
    <r>
      <rPr>
        <b/>
        <sz val="9"/>
        <color theme="1"/>
        <rFont val="ＭＳ ゴシック"/>
        <family val="3"/>
        <charset val="128"/>
      </rPr>
      <t>（過去５年分／代表的なもの（４件以内で）</t>
    </r>
    <r>
      <rPr>
        <sz val="8"/>
        <color theme="1"/>
        <rFont val="ＭＳ ゴシック"/>
        <family val="3"/>
        <charset val="128"/>
      </rPr>
      <t>／不採択の場合は記入不要</t>
    </r>
    <r>
      <rPr>
        <b/>
        <sz val="9"/>
        <color theme="1"/>
        <rFont val="ＭＳ ゴシック"/>
        <family val="3"/>
        <charset val="128"/>
      </rPr>
      <t>）</t>
    </r>
    <rPh sb="0" eb="1">
      <t>タ</t>
    </rPh>
    <rPh sb="2" eb="5">
      <t>ジョセイキン</t>
    </rPh>
    <rPh sb="5" eb="7">
      <t>シンセイ</t>
    </rPh>
    <rPh sb="7" eb="8">
      <t>トウ</t>
    </rPh>
    <rPh sb="8" eb="10">
      <t>ジョウキョウ</t>
    </rPh>
    <rPh sb="11" eb="13">
      <t>カコ</t>
    </rPh>
    <rPh sb="14" eb="16">
      <t>ネンブン</t>
    </rPh>
    <rPh sb="17" eb="20">
      <t>ダイヒョウテキ</t>
    </rPh>
    <rPh sb="25" eb="26">
      <t>ケン</t>
    </rPh>
    <rPh sb="26" eb="28">
      <t>イナイ</t>
    </rPh>
    <rPh sb="31" eb="32">
      <t>フ</t>
    </rPh>
    <rPh sb="32" eb="34">
      <t>サイタク</t>
    </rPh>
    <rPh sb="35" eb="37">
      <t>バアイ</t>
    </rPh>
    <rPh sb="38" eb="40">
      <t>キニュウ</t>
    </rPh>
    <rPh sb="40" eb="42">
      <t>フヨウ</t>
    </rPh>
    <phoneticPr fontId="1"/>
  </si>
  <si>
    <t>↑本事業に関する連絡先のチェックリストとリンク</t>
    <rPh sb="1" eb="2">
      <t>ホン</t>
    </rPh>
    <rPh sb="2" eb="4">
      <t>ジギョウ</t>
    </rPh>
    <rPh sb="5" eb="6">
      <t>カン</t>
    </rPh>
    <rPh sb="8" eb="11">
      <t>レンラクサキ</t>
    </rPh>
    <phoneticPr fontId="1"/>
  </si>
  <si>
    <t>＊＊＊＊＊＊＊＊＊＊＊＊＊　以下 EXCEL関数に必要なデータ　勝手に改変禁止　＊＊＊＊＊＊＊＊＊＊＊＊＊</t>
    <rPh sb="14" eb="16">
      <t>イカ</t>
    </rPh>
    <rPh sb="22" eb="24">
      <t>カンスウ</t>
    </rPh>
    <rPh sb="25" eb="27">
      <t>ヒツヨウ</t>
    </rPh>
    <rPh sb="32" eb="34">
      <t>カッテ</t>
    </rPh>
    <rPh sb="35" eb="37">
      <t>カイヘン</t>
    </rPh>
    <rPh sb="37" eb="39">
      <t>キンシ</t>
    </rPh>
    <phoneticPr fontId="1"/>
  </si>
  <si>
    <t>ＡＣ列～(右側）にもEXCEL関数に必要なデータが含まれています。文字色がグレーのため背景と同色で見えなくなっているため注意！</t>
    <rPh sb="2" eb="3">
      <t>レツ</t>
    </rPh>
    <rPh sb="5" eb="6">
      <t>ミギ</t>
    </rPh>
    <rPh sb="6" eb="7">
      <t>ガワ</t>
    </rPh>
    <rPh sb="15" eb="17">
      <t>カンスウ</t>
    </rPh>
    <rPh sb="18" eb="20">
      <t>ヒツヨウ</t>
    </rPh>
    <rPh sb="25" eb="26">
      <t>フク</t>
    </rPh>
    <rPh sb="33" eb="35">
      <t>モジ</t>
    </rPh>
    <rPh sb="35" eb="36">
      <t>イロ</t>
    </rPh>
    <rPh sb="43" eb="45">
      <t>ハイケイ</t>
    </rPh>
    <rPh sb="46" eb="48">
      <t>ドウショク</t>
    </rPh>
    <rPh sb="49" eb="50">
      <t>ミ</t>
    </rPh>
    <rPh sb="60" eb="62">
      <t>チュウイ</t>
    </rPh>
    <phoneticPr fontId="1"/>
  </si>
  <si>
    <t>ＡＳ列～(右側）にもEXCEL関数に必要なデータが含まれています。注意！</t>
    <rPh sb="2" eb="3">
      <t>レツ</t>
    </rPh>
    <rPh sb="5" eb="6">
      <t>ミギ</t>
    </rPh>
    <rPh sb="6" eb="7">
      <t>ガワ</t>
    </rPh>
    <rPh sb="15" eb="17">
      <t>カンスウ</t>
    </rPh>
    <rPh sb="18" eb="20">
      <t>ヒツヨウ</t>
    </rPh>
    <rPh sb="25" eb="26">
      <t>フク</t>
    </rPh>
    <rPh sb="33" eb="35">
      <t>チュウイ</t>
    </rPh>
    <phoneticPr fontId="1"/>
  </si>
  <si>
    <t>Ｗ列～(右側）にもEXCEL関数に必要なデータが含まれています。文字色がグレーのため背景と同色で見えなくなっているため注意！</t>
    <rPh sb="1" eb="2">
      <t>レツ</t>
    </rPh>
    <rPh sb="4" eb="5">
      <t>ミギ</t>
    </rPh>
    <rPh sb="5" eb="6">
      <t>ガワ</t>
    </rPh>
    <rPh sb="14" eb="16">
      <t>カンスウ</t>
    </rPh>
    <rPh sb="17" eb="19">
      <t>ヒツヨウ</t>
    </rPh>
    <rPh sb="24" eb="25">
      <t>フク</t>
    </rPh>
    <rPh sb="32" eb="34">
      <t>モジ</t>
    </rPh>
    <rPh sb="34" eb="35">
      <t>イロ</t>
    </rPh>
    <rPh sb="42" eb="44">
      <t>ハイケイ</t>
    </rPh>
    <rPh sb="45" eb="47">
      <t>ドウショク</t>
    </rPh>
    <rPh sb="48" eb="49">
      <t>ミ</t>
    </rPh>
    <rPh sb="59" eb="61">
      <t>チュウイ</t>
    </rPh>
    <phoneticPr fontId="1"/>
  </si>
  <si>
    <t>T42にデータ有　変更不可 注意！</t>
    <rPh sb="9" eb="11">
      <t>ヘンコウ</t>
    </rPh>
    <rPh sb="11" eb="13">
      <t>フカ</t>
    </rPh>
    <rPh sb="14" eb="16">
      <t>チュウイ</t>
    </rPh>
    <phoneticPr fontId="1"/>
  </si>
  <si>
    <t>T43にデータ有　変更不可 注意！</t>
    <phoneticPr fontId="1"/>
  </si>
  <si>
    <t>AE146～AF146データ有 注意</t>
    <rPh sb="16" eb="18">
      <t>チュウイ</t>
    </rPh>
    <phoneticPr fontId="1"/>
  </si>
  <si>
    <t>AE147～AF147データ有 注意</t>
    <rPh sb="16" eb="18">
      <t>チュウイ</t>
    </rPh>
    <phoneticPr fontId="1"/>
  </si>
  <si>
    <t>AE148～AF148データ有 注意</t>
    <rPh sb="16" eb="18">
      <t>チュウイ</t>
    </rPh>
    <phoneticPr fontId="1"/>
  </si>
  <si>
    <t>AE149～AF149データ有 注意</t>
    <rPh sb="16" eb="18">
      <t>チュウイ</t>
    </rPh>
    <phoneticPr fontId="1"/>
  </si>
  <si>
    <t>AE159～AF159データ有 注意</t>
    <rPh sb="16" eb="18">
      <t>チュウイ</t>
    </rPh>
    <phoneticPr fontId="1"/>
  </si>
  <si>
    <t>AE162～AF162データ有 注意</t>
    <rPh sb="16" eb="18">
      <t>チュウイ</t>
    </rPh>
    <phoneticPr fontId="1"/>
  </si>
  <si>
    <t>②有利子
負債</t>
    <rPh sb="1" eb="2">
      <t>ユウ</t>
    </rPh>
    <rPh sb="2" eb="4">
      <t>リシ</t>
    </rPh>
    <rPh sb="5" eb="7">
      <t>フサイ</t>
    </rPh>
    <phoneticPr fontId="19"/>
  </si>
  <si>
    <t>建物
の
所有
形態</t>
    <rPh sb="0" eb="2">
      <t>タテモノ</t>
    </rPh>
    <rPh sb="5" eb="7">
      <t>ショユウ</t>
    </rPh>
    <rPh sb="8" eb="10">
      <t>ケイタイ</t>
    </rPh>
    <phoneticPr fontId="1"/>
  </si>
  <si>
    <r>
      <t>※「（１）機械設備一覧表」にて、導入「設備」数が多いために行を挿入追加した場合には、上記表にも同様に行を挿入追加してください。</t>
    </r>
    <r>
      <rPr>
        <sz val="9"/>
        <color rgb="FFFF0000"/>
        <rFont val="ＭＳ 明朝"/>
        <family val="1"/>
        <charset val="128"/>
      </rPr>
      <t>（◆詳細は欄外参照⇒）</t>
    </r>
    <rPh sb="16" eb="18">
      <t>ドウニュウ</t>
    </rPh>
    <rPh sb="19" eb="21">
      <t>セツビ</t>
    </rPh>
    <rPh sb="22" eb="23">
      <t>カズ</t>
    </rPh>
    <rPh sb="24" eb="25">
      <t>オオ</t>
    </rPh>
    <rPh sb="32" eb="34">
      <t>バアイ</t>
    </rPh>
    <rPh sb="37" eb="39">
      <t>ジョウキ</t>
    </rPh>
    <rPh sb="39" eb="40">
      <t>ヒョウ</t>
    </rPh>
    <rPh sb="42" eb="44">
      <t>ドウヨウ</t>
    </rPh>
    <phoneticPr fontId="1"/>
  </si>
  <si>
    <t>都外設置の場合は次の((1)と(2)の両方に該当する必要有／「○」印必須)</t>
    <rPh sb="0" eb="1">
      <t>ト</t>
    </rPh>
    <rPh sb="1" eb="2">
      <t>ガイ</t>
    </rPh>
    <rPh sb="2" eb="4">
      <t>セッチ</t>
    </rPh>
    <rPh sb="5" eb="7">
      <t>バアイ</t>
    </rPh>
    <rPh sb="8" eb="9">
      <t>ツギ</t>
    </rPh>
    <rPh sb="19" eb="21">
      <t>リョウホウ</t>
    </rPh>
    <rPh sb="22" eb="24">
      <t>ガイトウ</t>
    </rPh>
    <rPh sb="26" eb="28">
      <t>ヒツヨウ</t>
    </rPh>
    <rPh sb="28" eb="29">
      <t>アリ</t>
    </rPh>
    <rPh sb="33" eb="34">
      <t>シルシ</t>
    </rPh>
    <rPh sb="34" eb="36">
      <t>ヒッス</t>
    </rPh>
    <phoneticPr fontId="1"/>
  </si>
  <si>
    <t>　「助成事業に要する経費（税込）」欄は自動計算されます。</t>
    <rPh sb="2" eb="4">
      <t>ジョセイ</t>
    </rPh>
    <rPh sb="4" eb="6">
      <t>ジギョウ</t>
    </rPh>
    <rPh sb="7" eb="8">
      <t>ヨウ</t>
    </rPh>
    <rPh sb="10" eb="12">
      <t>ケイヒ</t>
    </rPh>
    <phoneticPr fontId="1"/>
  </si>
  <si>
    <t>　　　　　　区 　分　　　　[注5]</t>
    <phoneticPr fontId="25"/>
  </si>
  <si>
    <t>[注7]</t>
    <phoneticPr fontId="19"/>
  </si>
  <si>
    <t>[注7]</t>
    <rPh sb="1" eb="2">
      <t>チュウ</t>
    </rPh>
    <phoneticPr fontId="19"/>
  </si>
  <si>
    <t>10月期</t>
    <rPh sb="2" eb="3">
      <t>ガツ</t>
    </rPh>
    <rPh sb="3" eb="4">
      <t>キ</t>
    </rPh>
    <phoneticPr fontId="1"/>
  </si>
  <si>
    <t>11月期</t>
    <rPh sb="2" eb="3">
      <t>ガツ</t>
    </rPh>
    <rPh sb="3" eb="4">
      <t>キ</t>
    </rPh>
    <phoneticPr fontId="1"/>
  </si>
  <si>
    <t>12月期</t>
    <rPh sb="2" eb="3">
      <t>ガツ</t>
    </rPh>
    <rPh sb="3" eb="4">
      <t>キ</t>
    </rPh>
    <phoneticPr fontId="1"/>
  </si>
  <si>
    <t>Ｃ：ＤＸ推進　助成率2/3以内</t>
    <rPh sb="4" eb="6">
      <t>スイシン</t>
    </rPh>
    <rPh sb="7" eb="9">
      <t>ジョセイ</t>
    </rPh>
    <rPh sb="9" eb="10">
      <t>リツ</t>
    </rPh>
    <rPh sb="13" eb="15">
      <t>イナイ</t>
    </rPh>
    <phoneticPr fontId="19"/>
  </si>
  <si>
    <t>文字数ｶｳﾝﾀ
40字以内</t>
    <rPh sb="0" eb="3">
      <t>モジスウ</t>
    </rPh>
    <rPh sb="10" eb="11">
      <t>ジ</t>
    </rPh>
    <rPh sb="11" eb="13">
      <t>イナイ</t>
    </rPh>
    <phoneticPr fontId="1"/>
  </si>
  <si>
    <t>消費税10%以外の税制適用が含まれる場合は、正しい税込み金額となるように金額を直接記入ください。</t>
    <rPh sb="22" eb="23">
      <t>タダ</t>
    </rPh>
    <rPh sb="25" eb="27">
      <t>ゼイコ</t>
    </rPh>
    <rPh sb="28" eb="30">
      <t>キンガク</t>
    </rPh>
    <rPh sb="36" eb="38">
      <t>キンガク</t>
    </rPh>
    <rPh sb="39" eb="41">
      <t>チョクセツ</t>
    </rPh>
    <rPh sb="41" eb="43">
      <t>キニュウ</t>
    </rPh>
    <phoneticPr fontId="1"/>
  </si>
  <si>
    <t>法人設立(和暦)</t>
    <rPh sb="0" eb="2">
      <t>ホウジン</t>
    </rPh>
    <rPh sb="2" eb="4">
      <t>セツリツ</t>
    </rPh>
    <rPh sb="5" eb="7">
      <t>ワレキ</t>
    </rPh>
    <phoneticPr fontId="1"/>
  </si>
  <si>
    <t>令和元年</t>
    <rPh sb="0" eb="2">
      <t>レイワ</t>
    </rPh>
    <rPh sb="2" eb="4">
      <t>ガンネン</t>
    </rPh>
    <phoneticPr fontId="1"/>
  </si>
  <si>
    <t>令和２年</t>
    <rPh sb="0" eb="2">
      <t>レイワ</t>
    </rPh>
    <rPh sb="3" eb="4">
      <t>ネン</t>
    </rPh>
    <phoneticPr fontId="1"/>
  </si>
  <si>
    <t>令和３年</t>
    <rPh sb="0" eb="2">
      <t>レイワ</t>
    </rPh>
    <rPh sb="3" eb="4">
      <t>ネン</t>
    </rPh>
    <phoneticPr fontId="1"/>
  </si>
  <si>
    <t>令和４年</t>
    <rPh sb="0" eb="2">
      <t>レイワ</t>
    </rPh>
    <rPh sb="3" eb="4">
      <t>ネン</t>
    </rPh>
    <phoneticPr fontId="1"/>
  </si>
  <si>
    <t>令和５年</t>
    <rPh sb="0" eb="2">
      <t>レイワ</t>
    </rPh>
    <rPh sb="3" eb="4">
      <t>ネン</t>
    </rPh>
    <phoneticPr fontId="1"/>
  </si>
  <si>
    <t>令和６年</t>
    <rPh sb="0" eb="2">
      <t>レイワ</t>
    </rPh>
    <rPh sb="3" eb="4">
      <t>ネン</t>
    </rPh>
    <phoneticPr fontId="1"/>
  </si>
  <si>
    <t>令和７年</t>
    <rPh sb="0" eb="2">
      <t>レイワ</t>
    </rPh>
    <rPh sb="3" eb="4">
      <t>ネン</t>
    </rPh>
    <phoneticPr fontId="1"/>
  </si>
  <si>
    <t>令和８年</t>
    <rPh sb="0" eb="2">
      <t>レイワ</t>
    </rPh>
    <rPh sb="3" eb="4">
      <t>ネン</t>
    </rPh>
    <phoneticPr fontId="1"/>
  </si>
  <si>
    <t>令和９年</t>
    <rPh sb="0" eb="2">
      <t>レイワ</t>
    </rPh>
    <rPh sb="3" eb="4">
      <t>ネン</t>
    </rPh>
    <phoneticPr fontId="1"/>
  </si>
  <si>
    <t>令和10年</t>
    <rPh sb="0" eb="2">
      <t>レイワ</t>
    </rPh>
    <rPh sb="4" eb="5">
      <t>ネン</t>
    </rPh>
    <phoneticPr fontId="1"/>
  </si>
  <si>
    <t>令和11年</t>
    <rPh sb="0" eb="2">
      <t>レイワ</t>
    </rPh>
    <rPh sb="4" eb="5">
      <t>ネン</t>
    </rPh>
    <phoneticPr fontId="1"/>
  </si>
  <si>
    <t>令和12年</t>
    <rPh sb="0" eb="2">
      <t>レイワ</t>
    </rPh>
    <rPh sb="4" eb="5">
      <t>ネン</t>
    </rPh>
    <phoneticPr fontId="1"/>
  </si>
  <si>
    <t>令和13年</t>
    <rPh sb="0" eb="2">
      <t>レイワ</t>
    </rPh>
    <rPh sb="4" eb="5">
      <t>ネン</t>
    </rPh>
    <phoneticPr fontId="1"/>
  </si>
  <si>
    <t>令和14年</t>
    <rPh sb="0" eb="2">
      <t>レイワ</t>
    </rPh>
    <rPh sb="4" eb="5">
      <t>ネン</t>
    </rPh>
    <phoneticPr fontId="1"/>
  </si>
  <si>
    <t>令和15年</t>
    <rPh sb="0" eb="2">
      <t>レイワ</t>
    </rPh>
    <rPh sb="4" eb="5">
      <t>ネン</t>
    </rPh>
    <phoneticPr fontId="1"/>
  </si>
  <si>
    <t>令和16年</t>
    <rPh sb="0" eb="2">
      <t>レイワ</t>
    </rPh>
    <rPh sb="4" eb="5">
      <t>ネン</t>
    </rPh>
    <phoneticPr fontId="1"/>
  </si>
  <si>
    <t>令和17年</t>
    <rPh sb="0" eb="2">
      <t>レイワ</t>
    </rPh>
    <rPh sb="4" eb="5">
      <t>ネン</t>
    </rPh>
    <phoneticPr fontId="1"/>
  </si>
  <si>
    <t>令和18年</t>
    <rPh sb="0" eb="2">
      <t>レイワ</t>
    </rPh>
    <rPh sb="4" eb="5">
      <t>ネン</t>
    </rPh>
    <phoneticPr fontId="1"/>
  </si>
  <si>
    <r>
      <t>「都内」設置か「都外」設置のどちらかにチェック「○」印付与
　</t>
    </r>
    <r>
      <rPr>
        <sz val="7"/>
        <color theme="1"/>
        <rFont val="ＭＳ 明朝"/>
        <family val="1"/>
        <charset val="128"/>
      </rPr>
      <t>設置場所が２ケ所以上の場合は本表欄外の「＊注）」参照</t>
    </r>
    <rPh sb="1" eb="3">
      <t>トナイ</t>
    </rPh>
    <rPh sb="4" eb="6">
      <t>セッチ</t>
    </rPh>
    <rPh sb="8" eb="9">
      <t>ト</t>
    </rPh>
    <rPh sb="9" eb="10">
      <t>ガイ</t>
    </rPh>
    <rPh sb="11" eb="13">
      <t>セッチ</t>
    </rPh>
    <rPh sb="26" eb="27">
      <t>シルシ</t>
    </rPh>
    <rPh sb="27" eb="29">
      <t>フヨ</t>
    </rPh>
    <rPh sb="31" eb="33">
      <t>セッチ</t>
    </rPh>
    <rPh sb="33" eb="35">
      <t>バショ</t>
    </rPh>
    <rPh sb="38" eb="39">
      <t>ショ</t>
    </rPh>
    <rPh sb="39" eb="41">
      <t>イジョウ</t>
    </rPh>
    <rPh sb="42" eb="44">
      <t>バアイ</t>
    </rPh>
    <rPh sb="45" eb="46">
      <t>ホン</t>
    </rPh>
    <rPh sb="46" eb="47">
      <t>ヒョウ</t>
    </rPh>
    <rPh sb="47" eb="49">
      <t>ランガイ</t>
    </rPh>
    <rPh sb="55" eb="57">
      <t>サンショウ</t>
    </rPh>
    <phoneticPr fontId="1"/>
  </si>
  <si>
    <r>
      <t>※導入する設備数が多い場合は上記表の「行」をコピー追加挿入して記載ください</t>
    </r>
    <r>
      <rPr>
        <sz val="9"/>
        <color rgb="FFFF0000"/>
        <rFont val="ＭＳ 明朝"/>
        <family val="1"/>
        <charset val="128"/>
      </rPr>
      <t>（◆「シートの保護」を解除後に行う必要があります。詳細は欄外参照⇒）</t>
    </r>
    <phoneticPr fontId="1"/>
  </si>
  <si>
    <t>※注意：購入済み、契約済みの機械設備は対象外です。金型や鋳型は、減価償却の税法上の資産の種類として「工具」に該当するため対象外です。</t>
    <rPh sb="1" eb="3">
      <t>チュウイ</t>
    </rPh>
    <rPh sb="37" eb="40">
      <t>ゼイホウジョウ</t>
    </rPh>
    <rPh sb="44" eb="46">
      <t>シュルイ</t>
    </rPh>
    <phoneticPr fontId="1"/>
  </si>
  <si>
    <t>※注意：見積書に助成対象外となる経費項目が含まれているような場合には除外した金額で「助成対象経費」を記入してください。</t>
    <rPh sb="1" eb="3">
      <t>チュウイ</t>
    </rPh>
    <rPh sb="4" eb="7">
      <t>ミツモリショ</t>
    </rPh>
    <rPh sb="8" eb="10">
      <t>ジョセイ</t>
    </rPh>
    <rPh sb="10" eb="12">
      <t>タイショウ</t>
    </rPh>
    <rPh sb="12" eb="13">
      <t>ガイ</t>
    </rPh>
    <rPh sb="16" eb="18">
      <t>ケイヒ</t>
    </rPh>
    <rPh sb="18" eb="20">
      <t>コウモク</t>
    </rPh>
    <rPh sb="21" eb="22">
      <t>フク</t>
    </rPh>
    <rPh sb="30" eb="32">
      <t>バアイ</t>
    </rPh>
    <rPh sb="34" eb="36">
      <t>ジョガイ</t>
    </rPh>
    <rPh sb="38" eb="40">
      <t>キンガク</t>
    </rPh>
    <rPh sb="42" eb="44">
      <t>ジョセイ</t>
    </rPh>
    <rPh sb="44" eb="46">
      <t>タイショウ</t>
    </rPh>
    <rPh sb="46" eb="48">
      <t>ケイヒ</t>
    </rPh>
    <rPh sb="50" eb="52">
      <t>キニュウ</t>
    </rPh>
    <phoneticPr fontId="1"/>
  </si>
  <si>
    <t>様式第１号（第５条関係）</t>
    <rPh sb="0" eb="2">
      <t>ヨウシキ</t>
    </rPh>
    <rPh sb="2" eb="3">
      <t>ダイ</t>
    </rPh>
    <rPh sb="4" eb="5">
      <t>ゴウ</t>
    </rPh>
    <rPh sb="6" eb="7">
      <t>ダイ</t>
    </rPh>
    <rPh sb="8" eb="9">
      <t>ジョウ</t>
    </rPh>
    <rPh sb="9" eb="11">
      <t>カンケイ</t>
    </rPh>
    <phoneticPr fontId="1"/>
  </si>
  <si>
    <t>ＡＳ列～ＡW列の表は改変不可</t>
    <rPh sb="2" eb="3">
      <t>レツ</t>
    </rPh>
    <rPh sb="6" eb="7">
      <t>レツ</t>
    </rPh>
    <rPh sb="8" eb="9">
      <t>ヒョウ</t>
    </rPh>
    <rPh sb="10" eb="12">
      <t>カイヘン</t>
    </rPh>
    <rPh sb="12" eb="14">
      <t>フカ</t>
    </rPh>
    <phoneticPr fontId="1"/>
  </si>
  <si>
    <t>ソフトウェアＡ</t>
    <phoneticPr fontId="1"/>
  </si>
  <si>
    <t>ソフトウェアＢ</t>
    <phoneticPr fontId="1"/>
  </si>
  <si>
    <r>
      <rPr>
        <sz val="7"/>
        <rFont val="ＭＳ ゴシック"/>
        <family val="3"/>
        <charset val="128"/>
      </rPr>
      <t>ソフトウェアＡ</t>
    </r>
    <r>
      <rPr>
        <sz val="8"/>
        <rFont val="ＭＳ ゴシック"/>
        <family val="3"/>
        <charset val="128"/>
      </rPr>
      <t xml:space="preserve">
基数</t>
    </r>
    <rPh sb="8" eb="10">
      <t>キスウ</t>
    </rPh>
    <phoneticPr fontId="1"/>
  </si>
  <si>
    <r>
      <rPr>
        <sz val="7"/>
        <rFont val="ＭＳ ゴシック"/>
        <family val="3"/>
        <charset val="128"/>
      </rPr>
      <t>ソフトウェアＢ</t>
    </r>
    <r>
      <rPr>
        <sz val="8"/>
        <rFont val="ＭＳ ゴシック"/>
        <family val="3"/>
        <charset val="128"/>
      </rPr>
      <t xml:space="preserve">
基数</t>
    </r>
    <rPh sb="8" eb="10">
      <t>キスウ</t>
    </rPh>
    <phoneticPr fontId="1"/>
  </si>
  <si>
    <t>「助成金交付申請額」とは、助成金の交付を希望する額で「助成対象経費」に助成率（4/5）を乗じた金額（千円未満切り捨て、助成限度額以内・助成下限額以上）となります（自動計算）。</t>
    <rPh sb="81" eb="83">
      <t>ジドウ</t>
    </rPh>
    <rPh sb="83" eb="85">
      <t>ケイサン</t>
    </rPh>
    <phoneticPr fontId="19"/>
  </si>
  <si>
    <t xml:space="preserve"> (４－１)</t>
    <phoneticPr fontId="1"/>
  </si>
  <si>
    <t>助成事業名</t>
    <rPh sb="0" eb="5">
      <t>ジョセイジギョウメイ</t>
    </rPh>
    <phoneticPr fontId="1"/>
  </si>
  <si>
    <t>令和4年1月</t>
    <rPh sb="0" eb="2">
      <t>レイワ</t>
    </rPh>
    <rPh sb="3" eb="4">
      <t>ネン</t>
    </rPh>
    <rPh sb="5" eb="6">
      <t>ガツ</t>
    </rPh>
    <phoneticPr fontId="1"/>
  </si>
  <si>
    <t>令和4年2月</t>
    <rPh sb="0" eb="2">
      <t>レイワ</t>
    </rPh>
    <rPh sb="3" eb="4">
      <t>ネン</t>
    </rPh>
    <rPh sb="5" eb="6">
      <t>ガツ</t>
    </rPh>
    <phoneticPr fontId="1"/>
  </si>
  <si>
    <t>令和4年3月</t>
    <rPh sb="0" eb="2">
      <t>レイワ</t>
    </rPh>
    <rPh sb="3" eb="4">
      <t>ネン</t>
    </rPh>
    <rPh sb="5" eb="6">
      <t>ガツ</t>
    </rPh>
    <phoneticPr fontId="1"/>
  </si>
  <si>
    <t>令和4年4月</t>
    <rPh sb="0" eb="2">
      <t>レイワ</t>
    </rPh>
    <rPh sb="3" eb="4">
      <t>ネン</t>
    </rPh>
    <rPh sb="5" eb="6">
      <t>ガツ</t>
    </rPh>
    <phoneticPr fontId="1"/>
  </si>
  <si>
    <t>令和4年5月</t>
    <rPh sb="0" eb="2">
      <t>レイワ</t>
    </rPh>
    <rPh sb="3" eb="4">
      <t>ネン</t>
    </rPh>
    <rPh sb="5" eb="6">
      <t>ガツ</t>
    </rPh>
    <phoneticPr fontId="1"/>
  </si>
  <si>
    <t>令和4年6月</t>
    <rPh sb="0" eb="2">
      <t>レイワ</t>
    </rPh>
    <rPh sb="3" eb="4">
      <t>ネン</t>
    </rPh>
    <rPh sb="5" eb="6">
      <t>ガツ</t>
    </rPh>
    <phoneticPr fontId="1"/>
  </si>
  <si>
    <t>令和4年7月</t>
    <rPh sb="0" eb="2">
      <t>レイワ</t>
    </rPh>
    <rPh sb="3" eb="4">
      <t>ネン</t>
    </rPh>
    <rPh sb="5" eb="6">
      <t>ガツ</t>
    </rPh>
    <phoneticPr fontId="1"/>
  </si>
  <si>
    <t>令和4年8月</t>
    <rPh sb="0" eb="2">
      <t>レイワ</t>
    </rPh>
    <rPh sb="3" eb="4">
      <t>ネン</t>
    </rPh>
    <rPh sb="5" eb="6">
      <t>ガツ</t>
    </rPh>
    <phoneticPr fontId="1"/>
  </si>
  <si>
    <t>令和4年9月</t>
    <rPh sb="0" eb="2">
      <t>レイワ</t>
    </rPh>
    <rPh sb="3" eb="4">
      <t>ネン</t>
    </rPh>
    <rPh sb="5" eb="6">
      <t>ガツ</t>
    </rPh>
    <phoneticPr fontId="1"/>
  </si>
  <si>
    <t>令和4年10月</t>
    <rPh sb="0" eb="2">
      <t>レイワ</t>
    </rPh>
    <rPh sb="3" eb="4">
      <t>ネン</t>
    </rPh>
    <rPh sb="6" eb="7">
      <t>ガツ</t>
    </rPh>
    <phoneticPr fontId="1"/>
  </si>
  <si>
    <t>令和4年11月</t>
    <rPh sb="0" eb="2">
      <t>レイワ</t>
    </rPh>
    <rPh sb="3" eb="4">
      <t>ネン</t>
    </rPh>
    <rPh sb="6" eb="7">
      <t>ガツ</t>
    </rPh>
    <phoneticPr fontId="1"/>
  </si>
  <si>
    <t>令和4年12月</t>
    <rPh sb="0" eb="2">
      <t>レイワ</t>
    </rPh>
    <rPh sb="3" eb="4">
      <t>ネン</t>
    </rPh>
    <rPh sb="6" eb="7">
      <t>ガツ</t>
    </rPh>
    <phoneticPr fontId="1"/>
  </si>
  <si>
    <t>令和5年1月</t>
    <rPh sb="0" eb="2">
      <t>レイワ</t>
    </rPh>
    <rPh sb="3" eb="4">
      <t>ネン</t>
    </rPh>
    <rPh sb="5" eb="6">
      <t>ガツ</t>
    </rPh>
    <phoneticPr fontId="1"/>
  </si>
  <si>
    <t>令和5年2月</t>
    <rPh sb="0" eb="2">
      <t>レイワ</t>
    </rPh>
    <rPh sb="3" eb="4">
      <t>ネン</t>
    </rPh>
    <rPh sb="5" eb="6">
      <t>ガツ</t>
    </rPh>
    <phoneticPr fontId="1"/>
  </si>
  <si>
    <t>令和5年4月</t>
    <rPh sb="0" eb="2">
      <t>レイワ</t>
    </rPh>
    <rPh sb="3" eb="4">
      <t>ネン</t>
    </rPh>
    <rPh sb="5" eb="6">
      <t>ガツ</t>
    </rPh>
    <phoneticPr fontId="1"/>
  </si>
  <si>
    <t>令和5年3月</t>
    <rPh sb="0" eb="2">
      <t>レイワ</t>
    </rPh>
    <rPh sb="3" eb="4">
      <t>ネン</t>
    </rPh>
    <rPh sb="5" eb="6">
      <t>ガツ</t>
    </rPh>
    <phoneticPr fontId="1"/>
  </si>
  <si>
    <t>令和5年5月</t>
    <rPh sb="0" eb="2">
      <t>レイワ</t>
    </rPh>
    <rPh sb="3" eb="4">
      <t>ネン</t>
    </rPh>
    <rPh sb="5" eb="6">
      <t>ガツ</t>
    </rPh>
    <phoneticPr fontId="1"/>
  </si>
  <si>
    <t>③株主資本</t>
    <rPh sb="1" eb="5">
      <t>カブヌシシホン</t>
    </rPh>
    <phoneticPr fontId="25"/>
  </si>
  <si>
    <t>　当社（私）は、「新事業展開のための設備投資支援事業」の申請にあたり、基準日（令和３年４月１日）現在で下記のすべてを満たしていることを確認します。
　該当しないことが判明した場合は、助成金交付決定の取り消し、返還の対象となること
及びその他貴公社が行う一切の措置について異議を申し立てません。</t>
    <rPh sb="9" eb="14">
      <t>シンジギョウテンカイ</t>
    </rPh>
    <rPh sb="18" eb="26">
      <t>セツビトウシシエンジギョウ</t>
    </rPh>
    <rPh sb="39" eb="41">
      <t>レイワ</t>
    </rPh>
    <phoneticPr fontId="1"/>
  </si>
  <si>
    <t>新事業展開のための設備投資支援事業　申請書</t>
    <rPh sb="0" eb="1">
      <t>シン</t>
    </rPh>
    <rPh sb="1" eb="3">
      <t>ジギョウ</t>
    </rPh>
    <rPh sb="3" eb="5">
      <t>テンカイ</t>
    </rPh>
    <rPh sb="9" eb="17">
      <t>セツビトウシシエンジギョウ</t>
    </rPh>
    <phoneticPr fontId="1"/>
  </si>
  <si>
    <t>✔</t>
    <phoneticPr fontId="1"/>
  </si>
  <si>
    <t>12</t>
    <phoneticPr fontId="1"/>
  </si>
  <si>
    <t>14　収支計画</t>
    <rPh sb="3" eb="5">
      <t>シュウシ</t>
    </rPh>
    <rPh sb="5" eb="7">
      <t>ケイカク</t>
    </rPh>
    <phoneticPr fontId="1"/>
  </si>
  <si>
    <t>業種コード（２桁）:</t>
  </si>
  <si>
    <t>次のいずれかの支援金の受給が確定している（又は確定する予定である）</t>
    <rPh sb="0" eb="1">
      <t>ツギ</t>
    </rPh>
    <rPh sb="7" eb="10">
      <t>シエンキン</t>
    </rPh>
    <rPh sb="11" eb="13">
      <t>ジュキュウ</t>
    </rPh>
    <rPh sb="14" eb="16">
      <t>カクテイ</t>
    </rPh>
    <rPh sb="21" eb="22">
      <t>マタ</t>
    </rPh>
    <rPh sb="23" eb="25">
      <t>カクテイ</t>
    </rPh>
    <rPh sb="27" eb="29">
      <t>ヨテイ</t>
    </rPh>
    <phoneticPr fontId="1"/>
  </si>
  <si>
    <t>（１）</t>
    <phoneticPr fontId="1"/>
  </si>
  <si>
    <t>一時支援金（国）</t>
    <rPh sb="0" eb="5">
      <t>イチジシエンキン</t>
    </rPh>
    <rPh sb="6" eb="7">
      <t>クニ</t>
    </rPh>
    <phoneticPr fontId="1"/>
  </si>
  <si>
    <t>対象となる支援金</t>
    <rPh sb="0" eb="2">
      <t>タイショウ</t>
    </rPh>
    <rPh sb="5" eb="8">
      <t>シエンキン</t>
    </rPh>
    <phoneticPr fontId="1"/>
  </si>
  <si>
    <t>受給確定</t>
    <rPh sb="0" eb="4">
      <t>ジュキュウカクテイ</t>
    </rPh>
    <phoneticPr fontId="1"/>
  </si>
  <si>
    <t>確定予定</t>
    <rPh sb="0" eb="4">
      <t>カクテイヨテイ</t>
    </rPh>
    <phoneticPr fontId="1"/>
  </si>
  <si>
    <t>（２）</t>
    <phoneticPr fontId="1"/>
  </si>
  <si>
    <t>月次支援金（国）</t>
    <rPh sb="0" eb="5">
      <t>ゲツジシエンキン</t>
    </rPh>
    <rPh sb="6" eb="7">
      <t>クニ</t>
    </rPh>
    <phoneticPr fontId="1"/>
  </si>
  <si>
    <t>（３）</t>
    <phoneticPr fontId="1"/>
  </si>
  <si>
    <t>一時支援給付金（都）</t>
    <rPh sb="0" eb="2">
      <t>イチジ</t>
    </rPh>
    <rPh sb="2" eb="4">
      <t>シエン</t>
    </rPh>
    <rPh sb="4" eb="7">
      <t>キュウフキン</t>
    </rPh>
    <rPh sb="8" eb="9">
      <t>ト</t>
    </rPh>
    <phoneticPr fontId="1"/>
  </si>
  <si>
    <t>募集要項にある必要書類が提出できる</t>
    <rPh sb="0" eb="4">
      <t>ボシュウヨウコウ</t>
    </rPh>
    <rPh sb="7" eb="9">
      <t>ヒツヨウ</t>
    </rPh>
    <rPh sb="9" eb="11">
      <t>ショルイ</t>
    </rPh>
    <rPh sb="12" eb="14">
      <t>テイシュツ</t>
    </rPh>
    <phoneticPr fontId="1"/>
  </si>
  <si>
    <t>助成対象者の確認</t>
    <rPh sb="0" eb="4">
      <t>ジョセイタイショウ</t>
    </rPh>
    <rPh sb="4" eb="5">
      <t>シャ</t>
    </rPh>
    <rPh sb="6" eb="8">
      <t>カクニン</t>
    </rPh>
    <phoneticPr fontId="1"/>
  </si>
  <si>
    <t>１０</t>
    <phoneticPr fontId="1"/>
  </si>
  <si>
    <t>１　次の(1)～(7)のいずれかに該当する法人、個人事業者、又は中小企業団体等である
　　(1) 製造業・その他業種：　資本金３億円以下又は従業員300人以下
　　(2) 卸売業：　資本金１億円以下又は従業員100人以下
　　(3) サービス業：　資本金５千万円以下又は従業員100人以下
　　(4) 小売業：　資本金５千万円以下又は従業員50人以下
　　(5) ゴム製品製造業の一部：　資本金３億円以下又は従業員900人以下
　　(6) ソフトウェア業・情報処理サービス業：　資本金３億円以下又は従業員300人以下
　　(7) 旅館業：　資本金５千万円以下又は従業員200人以下
２　次の(1)～(4)をすべて満たしている
　　(1) 大企業が単独で発行済株式総数又は出資総額の２分の１以上を所有又は出資していない
　　(2) 大企業が複数で発行済株式総数又は出資総額の３分の２以上を所有又は出資していない
　　(3) 役員総数の２分の１以上を大企業の役員又は従業員が兼務していない
　　(4) 大企業が実質的な経営に参画していない
３　基準日現在で東京都内に登記簿上の本店または支店がある。ただし、機械設備を都外に設置
　　する場合は、都内に本店がある。個人事業者においては基準日現在で、東京都内に開業届出
　　がある
４　都内事業所における常用の事業活動拠点としての事業継続が、基準日現在で２年以上である
５　税金等を滞納していない。また、東京都及び公社に対する賃料・使用料等の支払いに滞りがない
６　同一機械設備で公社が実施する他の助成事業に併願申請していない
７　同一機械設備で公社･国・都道府県・区市町村等から助成を受けていない
８　過去の助成事業において、事故がなく、報告書等を期日までに提出していること
９　民事再生法、会社更生法、破産法に基づく申立・手続中（再生計画等認可決定確定後は除く）
　　または私的整理手続中ではない
10　助成事業の実施に当たって必要な許認可を取得し、関係法令を遵守すること
11　助成対象経費は親会社、子会社、グループ企業等関連会社（自社と資本関係のある会社、
　　役員及び従業員を兼任している会社、代表者の三親等以内の親族が経営する会社、役員もしく
　　は従業員がコンサルタント契約や技術指導契約をしている会社等）との取引に係る経費ではない
12　自社、設備購入先等の役職員及び関係者に東京都暴力団排除条例に規定する暴力団関係者
　　はいない
13　募集要項の内容をすべて確認し、申請書に虚偽記載はない</t>
    <rPh sb="184" eb="186">
      <t>セイヒン</t>
    </rPh>
    <rPh sb="186" eb="188">
      <t>セイゾウ</t>
    </rPh>
    <rPh sb="188" eb="189">
      <t>ギョウ</t>
    </rPh>
    <rPh sb="190" eb="192">
      <t>イチブ</t>
    </rPh>
    <rPh sb="228" eb="230">
      <t>ジョウホウ</t>
    </rPh>
    <rPh sb="230" eb="232">
      <t>ショリ</t>
    </rPh>
    <rPh sb="236" eb="237">
      <t>ギョウ</t>
    </rPh>
    <rPh sb="243" eb="245">
      <t>オクエン</t>
    </rPh>
    <rPh sb="265" eb="267">
      <t>リョカン</t>
    </rPh>
    <phoneticPr fontId="1"/>
  </si>
  <si>
    <t>外貨金額・
換算レート</t>
    <rPh sb="0" eb="2">
      <t>ガイカ</t>
    </rPh>
    <rPh sb="2" eb="4">
      <t>キンガク</t>
    </rPh>
    <rPh sb="6" eb="8">
      <t>カンサン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</si>
</sst>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_ "/>
    <numFmt numFmtId="177" formatCode="0.0%"/>
    <numFmt numFmtId="178" formatCode="0_ "/>
    <numFmt numFmtId="179" formatCode="0;\-0;;@"/>
    <numFmt numFmtId="180" formatCode="#,##0_);[Red]\(#,##0\)"/>
    <numFmt numFmtId="181" formatCode="0_);[Red]\(0\)"/>
    <numFmt numFmtId="182" formatCode="yyyy&quot;年度&quot;"/>
    <numFmt numFmtId="183" formatCode="#"/>
    <numFmt numFmtId="184" formatCode="0;\-0;0"/>
  </numFmts>
  <fonts count="132">
    <font>
      <sz val="11"/>
      <color theme="1"/>
      <name val="游ゴシック"/>
      <family val="2"/>
      <charset val="128"/>
      <scheme val="minor"/>
    </font>
    <font>
      <sz val="6"/>
      <name val="游ゴシック"/>
      <family val="2"/>
      <charset val="128"/>
      <scheme val="minor"/>
    </font>
    <font>
      <sz val="11"/>
      <color theme="1"/>
      <name val="ＭＳ 明朝"/>
      <family val="1"/>
      <charset val="128"/>
    </font>
    <font>
      <sz val="10"/>
      <color theme="1"/>
      <name val="ＭＳ 明朝"/>
      <family val="1"/>
      <charset val="128"/>
    </font>
    <font>
      <sz val="6"/>
      <color theme="1"/>
      <name val="ＭＳ 明朝"/>
      <family val="1"/>
      <charset val="128"/>
    </font>
    <font>
      <sz val="9"/>
      <color theme="1"/>
      <name val="ＭＳ 明朝"/>
      <family val="1"/>
      <charset val="128"/>
    </font>
    <font>
      <sz val="8"/>
      <color theme="1"/>
      <name val="ＭＳ 明朝"/>
      <family val="1"/>
      <charset val="128"/>
    </font>
    <font>
      <sz val="11"/>
      <color rgb="FFFF0000"/>
      <name val="ＭＳ 明朝"/>
      <family val="1"/>
      <charset val="128"/>
    </font>
    <font>
      <sz val="14"/>
      <color theme="1"/>
      <name val="ＭＳ 明朝"/>
      <family val="1"/>
      <charset val="128"/>
    </font>
    <font>
      <b/>
      <sz val="11"/>
      <color theme="1"/>
      <name val="ＭＳ ゴシック"/>
      <family val="3"/>
      <charset val="128"/>
    </font>
    <font>
      <b/>
      <sz val="11"/>
      <color theme="1"/>
      <name val="ＭＳ 明朝"/>
      <family val="1"/>
      <charset val="128"/>
    </font>
    <font>
      <sz val="9"/>
      <color theme="1"/>
      <name val="游ゴシック"/>
      <family val="2"/>
      <charset val="128"/>
      <scheme val="minor"/>
    </font>
    <font>
      <sz val="8"/>
      <color theme="1"/>
      <name val="游ゴシック"/>
      <family val="2"/>
      <charset val="128"/>
      <scheme val="minor"/>
    </font>
    <font>
      <sz val="10"/>
      <color theme="1"/>
      <name val="游ゴシック"/>
      <family val="2"/>
      <charset val="128"/>
      <scheme val="minor"/>
    </font>
    <font>
      <sz val="7"/>
      <color theme="1"/>
      <name val="ＭＳ 明朝"/>
      <family val="1"/>
      <charset val="128"/>
    </font>
    <font>
      <sz val="11"/>
      <name val="ＭＳ 明朝"/>
      <family val="2"/>
      <charset val="128"/>
    </font>
    <font>
      <sz val="11"/>
      <color theme="1"/>
      <name val="ＭＳ 明朝"/>
      <family val="2"/>
      <charset val="128"/>
    </font>
    <font>
      <sz val="10"/>
      <color rgb="FF000000"/>
      <name val="ＭＳ 明朝"/>
      <family val="2"/>
      <charset val="128"/>
    </font>
    <font>
      <b/>
      <sz val="11"/>
      <name val="ＭＳ 明朝"/>
      <family val="1"/>
      <charset val="128"/>
    </font>
    <font>
      <sz val="6"/>
      <name val="ＭＳ 明朝"/>
      <family val="2"/>
      <charset val="128"/>
    </font>
    <font>
      <sz val="10.5"/>
      <name val="ＭＳ 明朝"/>
      <family val="1"/>
      <charset val="128"/>
    </font>
    <font>
      <sz val="11"/>
      <name val="ＭＳ 明朝"/>
      <family val="1"/>
      <charset val="128"/>
    </font>
    <font>
      <sz val="10"/>
      <name val="ＭＳ 明朝"/>
      <family val="1"/>
      <charset val="128"/>
    </font>
    <font>
      <sz val="11"/>
      <name val="ＭＳ Ｐゴシック"/>
      <family val="3"/>
      <charset val="128"/>
    </font>
    <font>
      <sz val="10"/>
      <name val="ＭＳ 明朝"/>
      <family val="2"/>
      <charset val="128"/>
    </font>
    <font>
      <sz val="6"/>
      <name val="ＭＳ Ｐゴシック"/>
      <family val="3"/>
      <charset val="128"/>
    </font>
    <font>
      <sz val="9"/>
      <color rgb="FF000000"/>
      <name val="ＭＳ 明朝"/>
      <family val="2"/>
      <charset val="128"/>
    </font>
    <font>
      <sz val="9"/>
      <name val="ＭＳ 明朝"/>
      <family val="1"/>
      <charset val="128"/>
    </font>
    <font>
      <sz val="9"/>
      <name val="ＭＳ 明朝"/>
      <family val="2"/>
      <charset val="128"/>
    </font>
    <font>
      <sz val="9"/>
      <color rgb="FFFF0000"/>
      <name val="ＭＳ 明朝"/>
      <family val="2"/>
      <charset val="128"/>
    </font>
    <font>
      <sz val="8"/>
      <name val="ＭＳ 明朝"/>
      <family val="2"/>
      <charset val="128"/>
    </font>
    <font>
      <sz val="11"/>
      <color rgb="FFFF0000"/>
      <name val="ＭＳ 明朝"/>
      <family val="2"/>
      <charset val="128"/>
    </font>
    <font>
      <sz val="9"/>
      <color rgb="FFFF0000"/>
      <name val="ＭＳ 明朝"/>
      <family val="1"/>
      <charset val="128"/>
    </font>
    <font>
      <sz val="11"/>
      <name val="ＭＳ ゴシック"/>
      <family val="3"/>
      <charset val="128"/>
    </font>
    <font>
      <sz val="11"/>
      <name val="游ゴシック"/>
      <family val="3"/>
      <charset val="128"/>
      <scheme val="minor"/>
    </font>
    <font>
      <sz val="8"/>
      <color rgb="FFFF0000"/>
      <name val="ＭＳ 明朝"/>
      <family val="1"/>
      <charset val="128"/>
    </font>
    <font>
      <sz val="9"/>
      <color rgb="FF000000"/>
      <name val="ＭＳ 明朝"/>
      <family val="1"/>
      <charset val="128"/>
    </font>
    <font>
      <b/>
      <u/>
      <sz val="9"/>
      <name val="ＭＳ 明朝"/>
      <family val="1"/>
      <charset val="128"/>
    </font>
    <font>
      <sz val="11"/>
      <color theme="1"/>
      <name val="游ゴシック"/>
      <family val="2"/>
      <scheme val="minor"/>
    </font>
    <font>
      <sz val="12"/>
      <color rgb="FF000000"/>
      <name val="ＭＳ ゴシック"/>
      <family val="3"/>
      <charset val="128"/>
    </font>
    <font>
      <b/>
      <sz val="12"/>
      <color rgb="FF000000"/>
      <name val="ＭＳ 明朝"/>
      <family val="1"/>
      <charset val="128"/>
    </font>
    <font>
      <sz val="11"/>
      <color rgb="FF000000"/>
      <name val="ＭＳ ゴシック"/>
      <family val="3"/>
      <charset val="128"/>
    </font>
    <font>
      <sz val="11"/>
      <color rgb="FF000000"/>
      <name val="游ゴシック"/>
      <family val="2"/>
      <scheme val="minor"/>
    </font>
    <font>
      <sz val="10"/>
      <color rgb="FF000000"/>
      <name val="ＭＳ ゴシック"/>
      <family val="3"/>
      <charset val="128"/>
    </font>
    <font>
      <b/>
      <sz val="8"/>
      <color rgb="FFFF0000"/>
      <name val="ＭＳ ゴシック"/>
      <family val="3"/>
      <charset val="128"/>
    </font>
    <font>
      <sz val="11"/>
      <color rgb="FFFF0000"/>
      <name val="ＭＳ ゴシック"/>
      <family val="3"/>
      <charset val="128"/>
    </font>
    <font>
      <b/>
      <sz val="11"/>
      <color theme="1"/>
      <name val="游ゴシック"/>
      <family val="3"/>
      <charset val="128"/>
      <scheme val="minor"/>
    </font>
    <font>
      <b/>
      <sz val="12"/>
      <color rgb="FF000000"/>
      <name val="ＭＳ ゴシック"/>
      <family val="3"/>
      <charset val="128"/>
    </font>
    <font>
      <sz val="10"/>
      <color rgb="FFFF0000"/>
      <name val="ＭＳ 明朝"/>
      <family val="1"/>
      <charset val="128"/>
    </font>
    <font>
      <b/>
      <sz val="9"/>
      <color theme="1"/>
      <name val="ＭＳ ゴシック"/>
      <family val="3"/>
      <charset val="128"/>
    </font>
    <font>
      <u/>
      <sz val="6"/>
      <color rgb="FFFF0000"/>
      <name val="ＭＳ 明朝"/>
      <family val="1"/>
      <charset val="128"/>
    </font>
    <font>
      <sz val="8"/>
      <color rgb="FF0000FF"/>
      <name val="游ゴシック"/>
      <family val="2"/>
      <charset val="128"/>
      <scheme val="minor"/>
    </font>
    <font>
      <sz val="11"/>
      <color rgb="FFFF0000"/>
      <name val="游ゴシック"/>
      <family val="2"/>
      <charset val="128"/>
      <scheme val="minor"/>
    </font>
    <font>
      <u val="double"/>
      <sz val="11"/>
      <color theme="1"/>
      <name val="ＭＳ 明朝"/>
      <family val="1"/>
      <charset val="128"/>
    </font>
    <font>
      <u/>
      <sz val="11"/>
      <color theme="1"/>
      <name val="ＭＳ 明朝"/>
      <family val="1"/>
      <charset val="128"/>
    </font>
    <font>
      <b/>
      <sz val="8"/>
      <color rgb="FFFF0000"/>
      <name val="游ゴシック"/>
      <family val="3"/>
      <charset val="128"/>
      <scheme val="minor"/>
    </font>
    <font>
      <sz val="6"/>
      <color rgb="FF0000FF"/>
      <name val="游ゴシック"/>
      <family val="2"/>
      <charset val="128"/>
      <scheme val="minor"/>
    </font>
    <font>
      <sz val="8"/>
      <color rgb="FF0000FF"/>
      <name val="游ゴシック"/>
      <family val="3"/>
      <charset val="128"/>
      <scheme val="minor"/>
    </font>
    <font>
      <sz val="6"/>
      <color rgb="FF0000FF"/>
      <name val="ＭＳ 明朝"/>
      <family val="1"/>
      <charset val="128"/>
    </font>
    <font>
      <sz val="6"/>
      <color rgb="FFFF0000"/>
      <name val="ＭＳ 明朝"/>
      <family val="1"/>
      <charset val="128"/>
    </font>
    <font>
      <b/>
      <sz val="14"/>
      <color rgb="FFFF0000"/>
      <name val="ＭＳ 明朝"/>
      <family val="1"/>
      <charset val="128"/>
    </font>
    <font>
      <sz val="8"/>
      <name val="ＭＳ 明朝"/>
      <family val="1"/>
      <charset val="128"/>
    </font>
    <font>
      <sz val="8"/>
      <name val="游ゴシック"/>
      <family val="2"/>
      <charset val="128"/>
      <scheme val="minor"/>
    </font>
    <font>
      <sz val="9"/>
      <color rgb="FFFF0000"/>
      <name val="ＭＳ ゴシック"/>
      <family val="3"/>
      <charset val="128"/>
    </font>
    <font>
      <sz val="10"/>
      <color rgb="FFFFFF00"/>
      <name val="ＭＳ 明朝"/>
      <family val="1"/>
      <charset val="128"/>
    </font>
    <font>
      <sz val="9"/>
      <color rgb="FFFFFF00"/>
      <name val="ＭＳ 明朝"/>
      <family val="1"/>
      <charset val="128"/>
    </font>
    <font>
      <sz val="10"/>
      <color rgb="FFFFC000"/>
      <name val="ＭＳ 明朝"/>
      <family val="1"/>
      <charset val="128"/>
    </font>
    <font>
      <sz val="9"/>
      <color rgb="FFFFC000"/>
      <name val="ＭＳ 明朝"/>
      <family val="1"/>
      <charset val="128"/>
    </font>
    <font>
      <u/>
      <sz val="9"/>
      <color theme="1"/>
      <name val="ＭＳ 明朝"/>
      <family val="1"/>
      <charset val="128"/>
    </font>
    <font>
      <sz val="8"/>
      <color rgb="FF000000"/>
      <name val="ＭＳ ゴシック"/>
      <family val="3"/>
      <charset val="128"/>
    </font>
    <font>
      <sz val="8"/>
      <color rgb="FFFF0000"/>
      <name val="ＭＳ ゴシック"/>
      <family val="3"/>
      <charset val="128"/>
    </font>
    <font>
      <sz val="11"/>
      <color theme="1"/>
      <name val="ＭＳ ゴシック"/>
      <family val="3"/>
      <charset val="128"/>
    </font>
    <font>
      <b/>
      <sz val="10"/>
      <color theme="1"/>
      <name val="ＭＳ 明朝"/>
      <family val="1"/>
      <charset val="128"/>
    </font>
    <font>
      <sz val="8"/>
      <color theme="1"/>
      <name val="游ゴシック"/>
      <family val="3"/>
      <charset val="128"/>
      <scheme val="minor"/>
    </font>
    <font>
      <sz val="8"/>
      <color rgb="FF99FF99"/>
      <name val="游ゴシック"/>
      <family val="2"/>
      <charset val="128"/>
      <scheme val="minor"/>
    </font>
    <font>
      <sz val="6"/>
      <color theme="1"/>
      <name val="游ゴシック"/>
      <family val="2"/>
      <charset val="128"/>
      <scheme val="minor"/>
    </font>
    <font>
      <sz val="8"/>
      <name val="游ゴシック"/>
      <family val="3"/>
      <charset val="128"/>
      <scheme val="minor"/>
    </font>
    <font>
      <sz val="10"/>
      <name val="ＭＳ ゴシック"/>
      <family val="3"/>
      <charset val="128"/>
    </font>
    <font>
      <sz val="11"/>
      <name val="游ゴシック"/>
      <family val="2"/>
      <charset val="128"/>
      <scheme val="minor"/>
    </font>
    <font>
      <b/>
      <sz val="11"/>
      <name val="ＭＳ ゴシック"/>
      <family val="3"/>
      <charset val="128"/>
    </font>
    <font>
      <sz val="11"/>
      <color theme="0"/>
      <name val="ＭＳ ゴシック"/>
      <family val="3"/>
      <charset val="128"/>
    </font>
    <font>
      <sz val="9"/>
      <color rgb="FF0000FF"/>
      <name val="ＭＳ ゴシック"/>
      <family val="3"/>
      <charset val="128"/>
    </font>
    <font>
      <sz val="11"/>
      <color rgb="FF0000FF"/>
      <name val="ＭＳ ゴシック"/>
      <family val="3"/>
      <charset val="128"/>
    </font>
    <font>
      <sz val="11"/>
      <color theme="1"/>
      <name val="游ゴシック"/>
      <family val="2"/>
      <charset val="128"/>
      <scheme val="minor"/>
    </font>
    <font>
      <sz val="11"/>
      <color rgb="FFFF0000"/>
      <name val="游ゴシック"/>
      <family val="3"/>
      <charset val="128"/>
      <scheme val="minor"/>
    </font>
    <font>
      <b/>
      <sz val="11"/>
      <color rgb="FFFF0000"/>
      <name val="游ゴシック"/>
      <family val="3"/>
      <charset val="128"/>
      <scheme val="minor"/>
    </font>
    <font>
      <sz val="9"/>
      <color rgb="FFFF0000"/>
      <name val="游ゴシック"/>
      <family val="3"/>
      <charset val="128"/>
      <scheme val="minor"/>
    </font>
    <font>
      <sz val="8"/>
      <name val="ＭＳ ゴシック"/>
      <family val="3"/>
      <charset val="128"/>
    </font>
    <font>
      <sz val="9"/>
      <color rgb="FF000099"/>
      <name val="ＭＳ ゴシック"/>
      <family val="3"/>
      <charset val="128"/>
    </font>
    <font>
      <sz val="7"/>
      <name val="ＭＳ ゴシック"/>
      <family val="3"/>
      <charset val="128"/>
    </font>
    <font>
      <sz val="9"/>
      <color theme="1"/>
      <name val="ＭＳ Ｐ明朝"/>
      <family val="1"/>
      <charset val="128"/>
    </font>
    <font>
      <sz val="10.5"/>
      <name val="ＭＳ ゴシック"/>
      <family val="3"/>
      <charset val="128"/>
    </font>
    <font>
      <sz val="10.5"/>
      <name val="ＭＳ 明朝"/>
      <family val="2"/>
      <charset val="128"/>
    </font>
    <font>
      <sz val="10.5"/>
      <color theme="1"/>
      <name val="游ゴシック"/>
      <family val="2"/>
      <charset val="128"/>
      <scheme val="minor"/>
    </font>
    <font>
      <sz val="11"/>
      <color rgb="FF000000"/>
      <name val="ＭＳ 明朝"/>
      <family val="1"/>
      <charset val="128"/>
    </font>
    <font>
      <sz val="7"/>
      <color theme="1"/>
      <name val="游ゴシック"/>
      <family val="3"/>
      <charset val="128"/>
      <scheme val="minor"/>
    </font>
    <font>
      <b/>
      <sz val="10"/>
      <color rgb="FFFF0000"/>
      <name val="ＭＳ 明朝"/>
      <family val="1"/>
      <charset val="128"/>
    </font>
    <font>
      <sz val="8"/>
      <color theme="1"/>
      <name val="ＭＳ Ｐ明朝"/>
      <family val="1"/>
      <charset val="128"/>
    </font>
    <font>
      <b/>
      <sz val="11"/>
      <color rgb="FF000000"/>
      <name val="ＭＳ ゴシック"/>
      <family val="3"/>
      <charset val="128"/>
    </font>
    <font>
      <b/>
      <sz val="9"/>
      <color rgb="FF000000"/>
      <name val="ＭＳ ゴシック"/>
      <family val="3"/>
      <charset val="128"/>
    </font>
    <font>
      <b/>
      <sz val="24"/>
      <color rgb="FFFF0000"/>
      <name val="ＭＳ ゴシック"/>
      <family val="3"/>
      <charset val="128"/>
    </font>
    <font>
      <b/>
      <sz val="12"/>
      <color rgb="FF0000FF"/>
      <name val="ＭＳ ゴシック"/>
      <family val="3"/>
      <charset val="128"/>
    </font>
    <font>
      <b/>
      <sz val="11"/>
      <color rgb="FF0000FF"/>
      <name val="ＭＳ ゴシック"/>
      <family val="3"/>
      <charset val="128"/>
    </font>
    <font>
      <sz val="8"/>
      <color theme="1"/>
      <name val="ＭＳ ゴシック"/>
      <family val="3"/>
      <charset val="128"/>
    </font>
    <font>
      <u/>
      <sz val="8"/>
      <color theme="1"/>
      <name val="ＭＳ Ｐ明朝"/>
      <family val="1"/>
      <charset val="128"/>
    </font>
    <font>
      <sz val="11"/>
      <color theme="1"/>
      <name val="ＭＳ Ｐ明朝"/>
      <family val="1"/>
      <charset val="128"/>
    </font>
    <font>
      <sz val="8"/>
      <color theme="0"/>
      <name val="ＭＳ 明朝"/>
      <family val="1"/>
      <charset val="128"/>
    </font>
    <font>
      <sz val="6"/>
      <color theme="0" tint="-0.34998626667073579"/>
      <name val="ＭＳ 明朝"/>
      <family val="1"/>
      <charset val="128"/>
    </font>
    <font>
      <sz val="10"/>
      <color theme="0" tint="-0.34998626667073579"/>
      <name val="ＭＳ 明朝"/>
      <family val="1"/>
      <charset val="128"/>
    </font>
    <font>
      <sz val="8"/>
      <color theme="0" tint="-0.34998626667073579"/>
      <name val="ＭＳ 明朝"/>
      <family val="1"/>
      <charset val="128"/>
    </font>
    <font>
      <sz val="11"/>
      <color theme="0" tint="-0.34998626667073579"/>
      <name val="ＭＳ 明朝"/>
      <family val="1"/>
      <charset val="128"/>
    </font>
    <font>
      <sz val="9"/>
      <color theme="0" tint="-0.34998626667073579"/>
      <name val="ＭＳ 明朝"/>
      <family val="1"/>
      <charset val="128"/>
    </font>
    <font>
      <b/>
      <sz val="14"/>
      <color theme="0" tint="-0.34998626667073579"/>
      <name val="ＭＳ 明朝"/>
      <family val="1"/>
      <charset val="128"/>
    </font>
    <font>
      <sz val="10"/>
      <color theme="0" tint="-0.34998626667073579"/>
      <name val="游ゴシック"/>
      <family val="3"/>
      <charset val="128"/>
      <scheme val="minor"/>
    </font>
    <font>
      <b/>
      <sz val="9"/>
      <color theme="0" tint="-0.34998626667073579"/>
      <name val="ＭＳ 明朝"/>
      <family val="1"/>
      <charset val="128"/>
    </font>
    <font>
      <b/>
      <sz val="11"/>
      <color rgb="FFFF0000"/>
      <name val="ＭＳ 明朝"/>
      <family val="1"/>
      <charset val="128"/>
    </font>
    <font>
      <b/>
      <sz val="11"/>
      <color theme="0" tint="-0.34998626667073579"/>
      <name val="ＭＳ 明朝"/>
      <family val="1"/>
      <charset val="128"/>
    </font>
    <font>
      <sz val="9"/>
      <color theme="0" tint="-0.34998626667073579"/>
      <name val="ＭＳ 明朝"/>
      <family val="2"/>
      <charset val="128"/>
    </font>
    <font>
      <sz val="11"/>
      <color theme="0" tint="-0.34998626667073579"/>
      <name val="ＭＳ 明朝"/>
      <family val="2"/>
      <charset val="128"/>
    </font>
    <font>
      <sz val="11"/>
      <color theme="0" tint="-0.34998626667073579"/>
      <name val="游ゴシック"/>
      <family val="2"/>
      <charset val="128"/>
      <scheme val="minor"/>
    </font>
    <font>
      <sz val="9"/>
      <color theme="0" tint="-0.34998626667073579"/>
      <name val="游ゴシック"/>
      <family val="2"/>
      <charset val="128"/>
      <scheme val="minor"/>
    </font>
    <font>
      <sz val="10"/>
      <color theme="0" tint="-0.34998626667073579"/>
      <name val="ＭＳ 明朝"/>
      <family val="2"/>
      <charset val="128"/>
    </font>
    <font>
      <sz val="8"/>
      <color theme="0" tint="-0.499984740745262"/>
      <name val="ＭＳ 明朝"/>
      <family val="1"/>
      <charset val="128"/>
    </font>
    <font>
      <sz val="4"/>
      <color theme="1"/>
      <name val="ＭＳ 明朝"/>
      <family val="1"/>
      <charset val="128"/>
    </font>
    <font>
      <sz val="4"/>
      <name val="ＭＳ 明朝"/>
      <family val="2"/>
      <charset val="128"/>
    </font>
    <font>
      <sz val="4"/>
      <color theme="1"/>
      <name val="游ゴシック"/>
      <family val="2"/>
      <charset val="128"/>
      <scheme val="minor"/>
    </font>
    <font>
      <sz val="8"/>
      <color rgb="FF0000FF"/>
      <name val="ＭＳ 明朝"/>
      <family val="1"/>
      <charset val="128"/>
    </font>
    <font>
      <sz val="10"/>
      <color rgb="FF000099"/>
      <name val="ＭＳ 明朝"/>
      <family val="1"/>
      <charset val="128"/>
    </font>
    <font>
      <sz val="8"/>
      <color rgb="FF000099"/>
      <name val="ＭＳ ゴシック"/>
      <family val="3"/>
      <charset val="128"/>
    </font>
    <font>
      <sz val="10.5"/>
      <color theme="1"/>
      <name val="ＭＳ 明朝"/>
      <family val="1"/>
      <charset val="128"/>
    </font>
    <font>
      <sz val="9"/>
      <color indexed="81"/>
      <name val="MS P ゴシック"/>
      <family val="3"/>
      <charset val="128"/>
    </font>
    <font>
      <b/>
      <sz val="9"/>
      <color indexed="81"/>
      <name val="MS P ゴシック"/>
      <family val="3"/>
      <charset val="128"/>
    </font>
  </fonts>
  <fills count="14">
    <fill>
      <patternFill patternType="none"/>
    </fill>
    <fill>
      <patternFill patternType="gray125"/>
    </fill>
    <fill>
      <patternFill patternType="solid">
        <fgColor theme="0" tint="-0.14999847407452621"/>
        <bgColor indexed="64"/>
      </patternFill>
    </fill>
    <fill>
      <patternFill patternType="solid">
        <fgColor rgb="FFFFCCFF"/>
        <bgColor indexed="64"/>
      </patternFill>
    </fill>
    <fill>
      <patternFill patternType="solid">
        <fgColor theme="0"/>
        <bgColor indexed="64"/>
      </patternFill>
    </fill>
    <fill>
      <patternFill patternType="solid">
        <fgColor rgb="FFFFCCFF"/>
        <bgColor rgb="FF000000"/>
      </patternFill>
    </fill>
    <fill>
      <patternFill patternType="solid">
        <fgColor rgb="FFFF0000"/>
        <bgColor indexed="64"/>
      </patternFill>
    </fill>
    <fill>
      <patternFill patternType="solid">
        <fgColor theme="0" tint="-4.9989318521683403E-2"/>
        <bgColor indexed="64"/>
      </patternFill>
    </fill>
    <fill>
      <patternFill patternType="solid">
        <fgColor rgb="FFFFFFCC"/>
        <bgColor rgb="FF000000"/>
      </patternFill>
    </fill>
    <fill>
      <patternFill patternType="solid">
        <fgColor rgb="FF92D050"/>
        <bgColor indexed="64"/>
      </patternFill>
    </fill>
    <fill>
      <patternFill patternType="solid">
        <fgColor theme="0" tint="-4.9989318521683403E-2"/>
        <bgColor rgb="FF000000"/>
      </patternFill>
    </fill>
    <fill>
      <patternFill patternType="solid">
        <fgColor theme="0" tint="-0.249977111117893"/>
        <bgColor indexed="64"/>
      </patternFill>
    </fill>
    <fill>
      <patternFill patternType="solid">
        <fgColor rgb="FFFFFF00"/>
        <bgColor indexed="64"/>
      </patternFill>
    </fill>
    <fill>
      <patternFill patternType="solid">
        <fgColor theme="7" tint="0.79998168889431442"/>
        <bgColor indexed="64"/>
      </patternFill>
    </fill>
  </fills>
  <borders count="83">
    <border>
      <left/>
      <right/>
      <top/>
      <bottom/>
      <diagonal/>
    </border>
    <border>
      <left/>
      <right/>
      <top style="medium">
        <color indexed="64"/>
      </top>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dotted">
        <color indexed="64"/>
      </right>
      <top style="thin">
        <color indexed="64"/>
      </top>
      <bottom style="thin">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thick">
        <color indexed="64"/>
      </bottom>
      <diagonal/>
    </border>
    <border diagonalUp="1">
      <left style="thin">
        <color indexed="64"/>
      </left>
      <right style="thin">
        <color indexed="64"/>
      </right>
      <top style="thin">
        <color indexed="64"/>
      </top>
      <bottom style="thin">
        <color indexed="64"/>
      </bottom>
      <diagonal style="hair">
        <color indexed="64"/>
      </diagonal>
    </border>
    <border diagonalUp="1">
      <left style="thin">
        <color indexed="64"/>
      </left>
      <right style="thin">
        <color indexed="64"/>
      </right>
      <top style="thin">
        <color indexed="64"/>
      </top>
      <bottom/>
      <diagonal style="hair">
        <color indexed="64"/>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diagonalUp="1">
      <left style="thin">
        <color indexed="64"/>
      </left>
      <right style="thin">
        <color indexed="64"/>
      </right>
      <top/>
      <bottom style="thin">
        <color indexed="64"/>
      </bottom>
      <diagonal style="hair">
        <color indexed="64"/>
      </diagonal>
    </border>
    <border>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dashed">
        <color indexed="64"/>
      </left>
      <right/>
      <top style="dashed">
        <color indexed="64"/>
      </top>
      <bottom/>
      <diagonal/>
    </border>
    <border>
      <left/>
      <right/>
      <top style="dashed">
        <color indexed="64"/>
      </top>
      <bottom/>
      <diagonal/>
    </border>
    <border>
      <left style="dashed">
        <color indexed="64"/>
      </left>
      <right/>
      <top/>
      <bottom style="dashed">
        <color indexed="64"/>
      </bottom>
      <diagonal/>
    </border>
    <border>
      <left/>
      <right/>
      <top/>
      <bottom style="dashed">
        <color indexed="64"/>
      </bottom>
      <diagonal/>
    </border>
    <border diagonalUp="1">
      <left style="thin">
        <color indexed="64"/>
      </left>
      <right style="thin">
        <color indexed="64"/>
      </right>
      <top/>
      <bottom style="thin">
        <color indexed="64"/>
      </bottom>
      <diagonal style="thin">
        <color indexed="64"/>
      </diagonal>
    </border>
    <border>
      <left/>
      <right style="thin">
        <color indexed="64"/>
      </right>
      <top style="dashed">
        <color indexed="64"/>
      </top>
      <bottom/>
      <diagonal/>
    </border>
    <border>
      <left style="thin">
        <color indexed="64"/>
      </left>
      <right style="dashed">
        <color indexed="64"/>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dashed">
        <color indexed="64"/>
      </left>
      <right style="dashed">
        <color indexed="64"/>
      </right>
      <top style="dashed">
        <color indexed="64"/>
      </top>
      <bottom style="dashed">
        <color indexed="64"/>
      </bottom>
      <diagonal/>
    </border>
    <border>
      <left/>
      <right style="dotted">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dotted">
        <color indexed="64"/>
      </left>
      <right/>
      <top style="thin">
        <color indexed="64"/>
      </top>
      <bottom style="dotted">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style="medium">
        <color indexed="64"/>
      </left>
      <right style="hair">
        <color indexed="64"/>
      </right>
      <top style="hair">
        <color indexed="64"/>
      </top>
      <bottom style="hair">
        <color indexed="64"/>
      </bottom>
      <diagonal/>
    </border>
  </borders>
  <cellStyleXfs count="3">
    <xf numFmtId="0" fontId="0" fillId="0" borderId="0">
      <alignment vertical="center"/>
    </xf>
    <xf numFmtId="0" fontId="38" fillId="0" borderId="0"/>
    <xf numFmtId="38" fontId="42" fillId="0" borderId="0" applyFont="0" applyFill="0" applyBorder="0" applyAlignment="0" applyProtection="0">
      <alignment vertical="center"/>
    </xf>
  </cellStyleXfs>
  <cellXfs count="1009">
    <xf numFmtId="0" fontId="0" fillId="0" borderId="0" xfId="0">
      <alignment vertical="center"/>
    </xf>
    <xf numFmtId="0" fontId="2" fillId="0" borderId="0" xfId="0" applyFont="1">
      <alignment vertical="center"/>
    </xf>
    <xf numFmtId="0" fontId="4" fillId="0" borderId="0" xfId="0" applyFont="1">
      <alignment vertical="center"/>
    </xf>
    <xf numFmtId="0" fontId="5" fillId="0" borderId="0" xfId="0" applyFont="1">
      <alignment vertical="center"/>
    </xf>
    <xf numFmtId="0" fontId="6" fillId="0" borderId="0" xfId="0" applyFont="1">
      <alignment vertical="center"/>
    </xf>
    <xf numFmtId="0" fontId="2" fillId="0" borderId="0" xfId="0" applyFont="1" applyBorder="1">
      <alignment vertical="center"/>
    </xf>
    <xf numFmtId="0" fontId="2" fillId="0" borderId="2" xfId="0" applyFont="1" applyBorder="1">
      <alignment vertical="center"/>
    </xf>
    <xf numFmtId="0" fontId="2" fillId="0" borderId="3" xfId="0" applyFont="1" applyBorder="1">
      <alignment vertical="center"/>
    </xf>
    <xf numFmtId="0" fontId="9" fillId="0" borderId="0" xfId="0" quotePrefix="1" applyFont="1">
      <alignment vertical="center"/>
    </xf>
    <xf numFmtId="0" fontId="9" fillId="0" borderId="0" xfId="0" applyFont="1">
      <alignment vertical="center"/>
    </xf>
    <xf numFmtId="0" fontId="10" fillId="0" borderId="0" xfId="0" quotePrefix="1" applyFont="1">
      <alignment vertical="center"/>
    </xf>
    <xf numFmtId="0" fontId="10" fillId="0" borderId="0" xfId="0" applyFont="1">
      <alignment vertical="center"/>
    </xf>
    <xf numFmtId="0" fontId="2" fillId="0" borderId="11" xfId="0" applyFont="1" applyBorder="1">
      <alignment vertical="center"/>
    </xf>
    <xf numFmtId="0" fontId="2" fillId="0" borderId="5" xfId="0" applyFont="1" applyBorder="1">
      <alignment vertical="center"/>
    </xf>
    <xf numFmtId="0" fontId="2" fillId="0" borderId="13" xfId="0" applyFont="1" applyBorder="1">
      <alignment vertical="center"/>
    </xf>
    <xf numFmtId="0" fontId="2" fillId="0" borderId="15" xfId="0" applyFont="1" applyBorder="1">
      <alignment vertical="center"/>
    </xf>
    <xf numFmtId="0" fontId="2" fillId="0" borderId="16" xfId="0" applyFont="1" applyBorder="1">
      <alignment vertical="center"/>
    </xf>
    <xf numFmtId="0" fontId="2" fillId="0" borderId="17" xfId="0" applyFont="1" applyBorder="1">
      <alignment vertical="center"/>
    </xf>
    <xf numFmtId="0" fontId="2" fillId="0" borderId="4" xfId="0" applyFont="1" applyBorder="1">
      <alignment vertical="center"/>
    </xf>
    <xf numFmtId="0" fontId="2" fillId="0" borderId="0" xfId="0" applyFont="1" applyFill="1" applyBorder="1">
      <alignment vertical="center"/>
    </xf>
    <xf numFmtId="0" fontId="2" fillId="2" borderId="17" xfId="0" applyFont="1" applyFill="1" applyBorder="1">
      <alignment vertical="center"/>
    </xf>
    <xf numFmtId="0" fontId="5" fillId="2" borderId="16" xfId="0" applyFont="1" applyFill="1" applyBorder="1">
      <alignment vertical="center"/>
    </xf>
    <xf numFmtId="0" fontId="2" fillId="0" borderId="20" xfId="0" applyFont="1" applyBorder="1">
      <alignment vertical="center"/>
    </xf>
    <xf numFmtId="0" fontId="14" fillId="0" borderId="15" xfId="0" applyFont="1" applyBorder="1">
      <alignment vertical="center"/>
    </xf>
    <xf numFmtId="0" fontId="6" fillId="0" borderId="16" xfId="0" applyFont="1" applyBorder="1">
      <alignment vertical="center"/>
    </xf>
    <xf numFmtId="0" fontId="6" fillId="0" borderId="22" xfId="0" applyFont="1" applyBorder="1">
      <alignment vertical="center"/>
    </xf>
    <xf numFmtId="0" fontId="6" fillId="0" borderId="17" xfId="0" applyFont="1" applyBorder="1">
      <alignment vertical="center"/>
    </xf>
    <xf numFmtId="0" fontId="14" fillId="0" borderId="17" xfId="0" applyFont="1" applyBorder="1" applyAlignment="1">
      <alignment horizontal="center" vertical="center"/>
    </xf>
    <xf numFmtId="0" fontId="5" fillId="0" borderId="0" xfId="0" applyFont="1" applyBorder="1">
      <alignment vertical="center"/>
    </xf>
    <xf numFmtId="0" fontId="2" fillId="0" borderId="17" xfId="0" applyFont="1" applyFill="1" applyBorder="1" applyAlignment="1">
      <alignment horizontal="center" vertical="center"/>
    </xf>
    <xf numFmtId="0" fontId="2" fillId="0" borderId="4" xfId="0" applyFont="1" applyBorder="1" applyAlignment="1">
      <alignment horizontal="right" vertical="center"/>
    </xf>
    <xf numFmtId="0" fontId="2" fillId="0" borderId="26" xfId="0" applyFont="1" applyBorder="1">
      <alignment vertical="center"/>
    </xf>
    <xf numFmtId="0" fontId="2" fillId="0" borderId="26" xfId="0" applyFont="1" applyBorder="1" applyAlignment="1">
      <alignment horizontal="right" vertical="center"/>
    </xf>
    <xf numFmtId="0" fontId="2" fillId="0" borderId="27" xfId="0" applyFont="1" applyBorder="1">
      <alignment vertical="center"/>
    </xf>
    <xf numFmtId="0" fontId="5" fillId="0" borderId="17" xfId="0" applyFont="1" applyBorder="1">
      <alignment vertical="center"/>
    </xf>
    <xf numFmtId="0" fontId="3" fillId="0" borderId="0" xfId="0" applyFont="1">
      <alignment vertical="center"/>
    </xf>
    <xf numFmtId="0" fontId="5" fillId="0" borderId="12" xfId="0" applyFont="1" applyBorder="1">
      <alignment vertical="center"/>
    </xf>
    <xf numFmtId="0" fontId="5" fillId="0" borderId="13" xfId="0" applyFont="1" applyBorder="1">
      <alignment vertical="center"/>
    </xf>
    <xf numFmtId="0" fontId="3" fillId="0" borderId="0" xfId="0" applyFont="1" applyBorder="1">
      <alignment vertical="center"/>
    </xf>
    <xf numFmtId="0" fontId="2" fillId="0" borderId="5" xfId="0" applyFont="1" applyBorder="1" applyAlignment="1">
      <alignment horizontal="center" vertical="center"/>
    </xf>
    <xf numFmtId="0" fontId="2" fillId="0" borderId="17" xfId="0" applyFont="1" applyBorder="1" applyAlignment="1">
      <alignment horizontal="center" vertical="center"/>
    </xf>
    <xf numFmtId="0" fontId="4" fillId="0" borderId="0" xfId="0" applyFont="1" applyBorder="1">
      <alignment vertical="center"/>
    </xf>
    <xf numFmtId="0" fontId="0" fillId="0" borderId="0" xfId="0" applyFill="1" applyBorder="1" applyAlignment="1">
      <alignment horizontal="center" vertical="center" wrapText="1"/>
    </xf>
    <xf numFmtId="0" fontId="0" fillId="0" borderId="0" xfId="0" applyAlignment="1">
      <alignment horizontal="center" vertical="center"/>
    </xf>
    <xf numFmtId="0" fontId="32" fillId="0" borderId="0" xfId="0" applyFont="1" applyFill="1" applyBorder="1" applyAlignment="1" applyProtection="1"/>
    <xf numFmtId="0" fontId="2" fillId="0" borderId="0" xfId="0" quotePrefix="1" applyFont="1">
      <alignment vertical="center"/>
    </xf>
    <xf numFmtId="0" fontId="32" fillId="0" borderId="0" xfId="0" applyFont="1" applyFill="1" applyBorder="1" applyProtection="1">
      <alignment vertical="center"/>
    </xf>
    <xf numFmtId="0" fontId="2" fillId="0" borderId="0" xfId="0" applyFont="1" applyFill="1">
      <alignment vertical="center"/>
    </xf>
    <xf numFmtId="176" fontId="15" fillId="0" borderId="0" xfId="0" applyNumberFormat="1" applyFont="1" applyFill="1" applyBorder="1" applyAlignment="1" applyProtection="1">
      <alignment horizontal="right" vertical="center"/>
    </xf>
    <xf numFmtId="0" fontId="46" fillId="0" borderId="0" xfId="0" applyFont="1">
      <alignment vertical="center"/>
    </xf>
    <xf numFmtId="0" fontId="2" fillId="0" borderId="0" xfId="0" applyFont="1" applyFill="1" applyBorder="1" applyAlignment="1">
      <alignment horizontal="center" vertical="center" wrapText="1"/>
    </xf>
    <xf numFmtId="0" fontId="32" fillId="0" borderId="0" xfId="0" applyFont="1">
      <alignment vertical="center"/>
    </xf>
    <xf numFmtId="0" fontId="35" fillId="0" borderId="0" xfId="0" applyFont="1" applyBorder="1" applyAlignment="1"/>
    <xf numFmtId="0" fontId="2" fillId="0" borderId="0" xfId="0" applyFont="1" applyBorder="1" applyAlignment="1">
      <alignment horizontal="right" vertical="center"/>
    </xf>
    <xf numFmtId="0" fontId="0" fillId="0" borderId="0" xfId="0" applyFill="1" applyBorder="1" applyAlignment="1">
      <alignment horizontal="center" vertical="center" wrapText="1"/>
    </xf>
    <xf numFmtId="0" fontId="7" fillId="0" borderId="0" xfId="0" applyFont="1" applyAlignment="1"/>
    <xf numFmtId="0" fontId="2" fillId="0" borderId="0" xfId="0" applyFont="1" applyAlignment="1">
      <alignment horizontal="left" vertical="center"/>
    </xf>
    <xf numFmtId="0" fontId="2" fillId="0" borderId="0" xfId="0" applyFont="1" applyBorder="1" applyAlignment="1">
      <alignment vertical="center"/>
    </xf>
    <xf numFmtId="0" fontId="3" fillId="0" borderId="22" xfId="0" applyFont="1" applyBorder="1">
      <alignment vertical="center"/>
    </xf>
    <xf numFmtId="0" fontId="2" fillId="0" borderId="1" xfId="0" applyFont="1" applyBorder="1" applyAlignment="1">
      <alignment vertical="center"/>
    </xf>
    <xf numFmtId="179" fontId="2" fillId="0" borderId="0" xfId="0" applyNumberFormat="1" applyFont="1" applyBorder="1">
      <alignment vertical="center"/>
    </xf>
    <xf numFmtId="179" fontId="6" fillId="0" borderId="0" xfId="0" applyNumberFormat="1" applyFont="1" applyBorder="1" applyAlignment="1">
      <alignment horizontal="left" vertical="center"/>
    </xf>
    <xf numFmtId="0" fontId="0" fillId="0" borderId="0" xfId="0" applyAlignment="1">
      <alignment vertical="center"/>
    </xf>
    <xf numFmtId="0" fontId="7" fillId="0" borderId="0" xfId="0" applyFont="1">
      <alignment vertical="center"/>
    </xf>
    <xf numFmtId="0" fontId="7" fillId="0" borderId="0" xfId="0" applyFont="1" applyFill="1" applyBorder="1">
      <alignment vertical="center"/>
    </xf>
    <xf numFmtId="0" fontId="48" fillId="0" borderId="0" xfId="0" applyFont="1">
      <alignment vertical="center"/>
    </xf>
    <xf numFmtId="0" fontId="50" fillId="0" borderId="0" xfId="0" applyFont="1" applyBorder="1">
      <alignment vertical="center"/>
    </xf>
    <xf numFmtId="0" fontId="51" fillId="0" borderId="0" xfId="0" applyFont="1">
      <alignment vertical="center"/>
    </xf>
    <xf numFmtId="49" fontId="48" fillId="0" borderId="0" xfId="0" applyNumberFormat="1" applyFont="1">
      <alignment vertical="center"/>
    </xf>
    <xf numFmtId="0" fontId="0" fillId="2" borderId="10" xfId="0" applyFill="1" applyBorder="1" applyAlignment="1">
      <alignment horizontal="right" vertical="center"/>
    </xf>
    <xf numFmtId="0" fontId="2" fillId="2" borderId="10" xfId="0" applyFont="1" applyFill="1" applyBorder="1" applyAlignment="1">
      <alignment horizontal="left" vertical="center"/>
    </xf>
    <xf numFmtId="0" fontId="53" fillId="0" borderId="0" xfId="0" applyFont="1">
      <alignment vertical="center"/>
    </xf>
    <xf numFmtId="0" fontId="2" fillId="0" borderId="0" xfId="0" applyFont="1" applyAlignment="1">
      <alignment vertical="center"/>
    </xf>
    <xf numFmtId="0" fontId="2" fillId="0" borderId="0" xfId="0" applyFont="1" applyBorder="1" applyAlignment="1">
      <alignment horizontal="left" vertical="center"/>
    </xf>
    <xf numFmtId="0" fontId="54" fillId="0" borderId="0" xfId="0" applyFont="1">
      <alignment vertical="center"/>
    </xf>
    <xf numFmtId="0" fontId="52" fillId="0" borderId="0" xfId="0" applyFont="1">
      <alignment vertical="center"/>
    </xf>
    <xf numFmtId="0" fontId="55" fillId="0" borderId="0" xfId="0" applyFont="1">
      <alignment vertical="center"/>
    </xf>
    <xf numFmtId="0" fontId="56" fillId="0" borderId="0" xfId="0" applyFont="1">
      <alignment vertical="center"/>
    </xf>
    <xf numFmtId="0" fontId="57" fillId="0" borderId="0" xfId="0" applyFont="1">
      <alignment vertical="center"/>
    </xf>
    <xf numFmtId="0" fontId="58" fillId="0" borderId="0" xfId="0" applyFont="1">
      <alignment vertical="center"/>
    </xf>
    <xf numFmtId="49" fontId="48" fillId="0" borderId="0" xfId="0" applyNumberFormat="1" applyFont="1" applyFill="1" applyBorder="1">
      <alignment vertical="center"/>
    </xf>
    <xf numFmtId="0" fontId="48" fillId="0" borderId="0" xfId="0" applyFont="1" applyFill="1" applyBorder="1">
      <alignment vertical="center"/>
    </xf>
    <xf numFmtId="0" fontId="6" fillId="0" borderId="0" xfId="0" applyFont="1" applyBorder="1" applyAlignment="1">
      <alignment horizontal="center" vertical="center"/>
    </xf>
    <xf numFmtId="49" fontId="32" fillId="0" borderId="0" xfId="0" applyNumberFormat="1" applyFont="1">
      <alignment vertical="center"/>
    </xf>
    <xf numFmtId="49" fontId="48" fillId="4" borderId="0" xfId="0" applyNumberFormat="1" applyFont="1" applyFill="1">
      <alignment vertical="center"/>
    </xf>
    <xf numFmtId="0" fontId="48" fillId="4" borderId="0" xfId="0" applyFont="1" applyFill="1">
      <alignment vertical="center"/>
    </xf>
    <xf numFmtId="49" fontId="60" fillId="4" borderId="0" xfId="0" applyNumberFormat="1" applyFont="1" applyFill="1">
      <alignment vertical="center"/>
    </xf>
    <xf numFmtId="0" fontId="48" fillId="4" borderId="0" xfId="0" applyFont="1" applyFill="1" applyBorder="1">
      <alignment vertical="center"/>
    </xf>
    <xf numFmtId="49" fontId="48" fillId="4" borderId="0" xfId="0" applyNumberFormat="1" applyFont="1" applyFill="1" applyBorder="1">
      <alignment vertical="center"/>
    </xf>
    <xf numFmtId="49" fontId="32" fillId="4" borderId="0" xfId="0" applyNumberFormat="1" applyFont="1" applyFill="1">
      <alignment vertical="center"/>
    </xf>
    <xf numFmtId="0" fontId="7" fillId="0" borderId="0" xfId="0" applyFont="1" applyBorder="1">
      <alignment vertical="center"/>
    </xf>
    <xf numFmtId="0" fontId="58" fillId="0" borderId="13" xfId="0" applyFont="1" applyBorder="1">
      <alignment vertical="center"/>
    </xf>
    <xf numFmtId="49" fontId="64" fillId="4" borderId="10" xfId="0" applyNumberFormat="1" applyFont="1" applyFill="1" applyBorder="1">
      <alignment vertical="center"/>
    </xf>
    <xf numFmtId="0" fontId="64" fillId="0" borderId="10" xfId="0" applyFont="1" applyBorder="1">
      <alignment vertical="center"/>
    </xf>
    <xf numFmtId="49" fontId="65" fillId="4" borderId="10" xfId="0" applyNumberFormat="1" applyFont="1" applyFill="1" applyBorder="1">
      <alignment vertical="center"/>
    </xf>
    <xf numFmtId="49" fontId="65" fillId="0" borderId="10" xfId="0" applyNumberFormat="1" applyFont="1" applyBorder="1">
      <alignment vertical="center"/>
    </xf>
    <xf numFmtId="49" fontId="64" fillId="0" borderId="10" xfId="0" applyNumberFormat="1" applyFont="1" applyBorder="1">
      <alignment vertical="center"/>
    </xf>
    <xf numFmtId="49" fontId="64" fillId="4" borderId="19" xfId="0" applyNumberFormat="1" applyFont="1" applyFill="1" applyBorder="1">
      <alignment vertical="center"/>
    </xf>
    <xf numFmtId="0" fontId="64" fillId="0" borderId="19" xfId="0" applyFont="1" applyBorder="1">
      <alignment vertical="center"/>
    </xf>
    <xf numFmtId="0" fontId="66" fillId="6" borderId="37" xfId="0" applyFont="1" applyFill="1" applyBorder="1">
      <alignment vertical="center"/>
    </xf>
    <xf numFmtId="0" fontId="48" fillId="0" borderId="39" xfId="0" applyFont="1" applyBorder="1">
      <alignment vertical="center"/>
    </xf>
    <xf numFmtId="0" fontId="67" fillId="0" borderId="56" xfId="0" applyFont="1" applyBorder="1">
      <alignment vertical="center"/>
    </xf>
    <xf numFmtId="0" fontId="68" fillId="0" borderId="0" xfId="0" applyFont="1">
      <alignment vertical="center"/>
    </xf>
    <xf numFmtId="38" fontId="69" fillId="5" borderId="10" xfId="2" applyFont="1" applyFill="1" applyBorder="1" applyAlignment="1" applyProtection="1">
      <alignment vertical="center" wrapText="1" shrinkToFit="1"/>
    </xf>
    <xf numFmtId="0" fontId="2" fillId="0" borderId="10" xfId="0" applyFont="1" applyBorder="1" applyAlignment="1">
      <alignment horizontal="center" vertical="center"/>
    </xf>
    <xf numFmtId="0" fontId="2" fillId="0" borderId="10" xfId="0" applyFont="1" applyBorder="1">
      <alignment vertical="center"/>
    </xf>
    <xf numFmtId="0" fontId="5" fillId="0" borderId="14" xfId="0" applyFont="1" applyBorder="1">
      <alignment vertical="center"/>
    </xf>
    <xf numFmtId="0" fontId="5" fillId="0" borderId="4" xfId="0" applyFont="1" applyBorder="1">
      <alignment vertical="center"/>
    </xf>
    <xf numFmtId="0" fontId="5" fillId="0" borderId="15" xfId="0" applyFont="1" applyBorder="1">
      <alignment vertical="center"/>
    </xf>
    <xf numFmtId="0" fontId="5" fillId="0" borderId="0" xfId="0" applyFont="1" applyBorder="1" applyProtection="1">
      <alignment vertical="center"/>
      <protection locked="0"/>
    </xf>
    <xf numFmtId="0" fontId="47" fillId="0" borderId="0" xfId="1" quotePrefix="1" applyFont="1" applyFill="1" applyBorder="1" applyAlignment="1" applyProtection="1">
      <alignment horizontal="left" vertical="center"/>
    </xf>
    <xf numFmtId="0" fontId="39" fillId="0" borderId="0" xfId="1" applyFont="1" applyFill="1" applyBorder="1" applyAlignment="1" applyProtection="1">
      <alignment horizontal="left" vertical="center"/>
    </xf>
    <xf numFmtId="0" fontId="41" fillId="0" borderId="0" xfId="1" applyFont="1" applyFill="1" applyBorder="1" applyAlignment="1" applyProtection="1">
      <alignment vertical="center"/>
    </xf>
    <xf numFmtId="0" fontId="41" fillId="0" borderId="10" xfId="1" applyFont="1" applyFill="1" applyBorder="1" applyAlignment="1" applyProtection="1">
      <alignment horizontal="center" vertical="center"/>
    </xf>
    <xf numFmtId="0" fontId="69" fillId="3" borderId="16" xfId="1" applyFont="1" applyFill="1" applyBorder="1" applyAlignment="1" applyProtection="1">
      <alignment horizontal="left" vertical="center" wrapText="1" shrinkToFit="1"/>
    </xf>
    <xf numFmtId="0" fontId="69" fillId="3" borderId="22" xfId="1" applyFont="1" applyFill="1" applyBorder="1" applyAlignment="1" applyProtection="1">
      <alignment horizontal="left" vertical="center" wrapText="1" shrinkToFit="1"/>
    </xf>
    <xf numFmtId="0" fontId="41" fillId="0" borderId="15" xfId="1" applyFont="1" applyFill="1" applyBorder="1" applyAlignment="1" applyProtection="1">
      <alignment horizontal="left" vertical="center"/>
    </xf>
    <xf numFmtId="0" fontId="44" fillId="0" borderId="0" xfId="1" applyFont="1" applyFill="1" applyBorder="1" applyAlignment="1" applyProtection="1">
      <alignment horizontal="center" vertical="center"/>
    </xf>
    <xf numFmtId="0" fontId="41" fillId="0" borderId="17" xfId="1" applyFont="1" applyFill="1" applyBorder="1" applyAlignment="1" applyProtection="1">
      <alignment horizontal="left" vertical="center"/>
    </xf>
    <xf numFmtId="0" fontId="2" fillId="0" borderId="0" xfId="0" applyFont="1" applyAlignment="1">
      <alignment horizontal="center" vertical="center"/>
    </xf>
    <xf numFmtId="0" fontId="0" fillId="0" borderId="22" xfId="0" applyBorder="1" applyAlignment="1">
      <alignment vertical="center"/>
    </xf>
    <xf numFmtId="0" fontId="0" fillId="0" borderId="17" xfId="0" applyBorder="1" applyAlignment="1">
      <alignment vertical="center"/>
    </xf>
    <xf numFmtId="0" fontId="3" fillId="0" borderId="22" xfId="0" applyFont="1" applyBorder="1" applyAlignment="1">
      <alignment vertical="center"/>
    </xf>
    <xf numFmtId="0" fontId="74" fillId="0" borderId="0" xfId="0" applyFont="1">
      <alignment vertical="center"/>
    </xf>
    <xf numFmtId="0" fontId="35" fillId="0" borderId="0" xfId="0" applyFont="1">
      <alignment vertical="center"/>
    </xf>
    <xf numFmtId="0" fontId="35" fillId="0" borderId="0" xfId="0" applyFont="1" applyAlignment="1">
      <alignment horizontal="left" vertical="center"/>
    </xf>
    <xf numFmtId="0" fontId="5" fillId="0" borderId="20" xfId="0" applyFont="1" applyBorder="1" applyAlignment="1">
      <alignment vertical="center" shrinkToFit="1"/>
    </xf>
    <xf numFmtId="0" fontId="5" fillId="0" borderId="5" xfId="0" applyFont="1" applyBorder="1" applyAlignment="1">
      <alignment vertical="center" shrinkToFit="1"/>
    </xf>
    <xf numFmtId="0" fontId="5" fillId="0" borderId="0" xfId="0" applyFont="1" applyBorder="1" applyAlignment="1">
      <alignment vertical="center" shrinkToFit="1"/>
    </xf>
    <xf numFmtId="0" fontId="5" fillId="0" borderId="13" xfId="0" applyFont="1" applyBorder="1" applyAlignment="1">
      <alignment vertical="center" shrinkToFit="1"/>
    </xf>
    <xf numFmtId="0" fontId="6" fillId="0" borderId="0" xfId="0" applyFont="1" applyBorder="1" applyAlignment="1">
      <alignment vertical="center"/>
    </xf>
    <xf numFmtId="0" fontId="10" fillId="0" borderId="0" xfId="0" quotePrefix="1" applyFont="1" applyAlignment="1"/>
    <xf numFmtId="0" fontId="2" fillId="0" borderId="0" xfId="0" applyFont="1" applyAlignment="1"/>
    <xf numFmtId="0" fontId="7" fillId="0" borderId="0" xfId="0" applyFont="1" applyAlignment="1">
      <alignment vertical="center"/>
    </xf>
    <xf numFmtId="0" fontId="3" fillId="0" borderId="11" xfId="0" applyFont="1" applyBorder="1">
      <alignment vertical="center"/>
    </xf>
    <xf numFmtId="0" fontId="3" fillId="0" borderId="20" xfId="0" applyFont="1" applyBorder="1">
      <alignment vertical="center"/>
    </xf>
    <xf numFmtId="0" fontId="3" fillId="0" borderId="5" xfId="0" applyFont="1" applyBorder="1">
      <alignment vertical="center"/>
    </xf>
    <xf numFmtId="0" fontId="3" fillId="0" borderId="17" xfId="0" applyFont="1" applyBorder="1">
      <alignment vertical="center"/>
    </xf>
    <xf numFmtId="0" fontId="72" fillId="0" borderId="5" xfId="0" applyFont="1" applyBorder="1">
      <alignment vertical="center"/>
    </xf>
    <xf numFmtId="0" fontId="72" fillId="0" borderId="20" xfId="0" applyFont="1" applyBorder="1">
      <alignment vertical="center"/>
    </xf>
    <xf numFmtId="0" fontId="72" fillId="0" borderId="22" xfId="0" applyFont="1" applyBorder="1">
      <alignment vertical="center"/>
    </xf>
    <xf numFmtId="0" fontId="59" fillId="0" borderId="0" xfId="0" applyFont="1" applyAlignment="1">
      <alignment horizontal="left" vertical="center"/>
    </xf>
    <xf numFmtId="0" fontId="2" fillId="0" borderId="68" xfId="0" applyFont="1" applyBorder="1">
      <alignment vertical="center"/>
    </xf>
    <xf numFmtId="0" fontId="2" fillId="0" borderId="69" xfId="0" applyFont="1" applyBorder="1">
      <alignment vertical="center"/>
    </xf>
    <xf numFmtId="0" fontId="5" fillId="0" borderId="70" xfId="0" applyFont="1" applyBorder="1">
      <alignment vertical="center"/>
    </xf>
    <xf numFmtId="0" fontId="5" fillId="0" borderId="64" xfId="0" applyFont="1" applyBorder="1">
      <alignment vertical="center"/>
    </xf>
    <xf numFmtId="0" fontId="2" fillId="0" borderId="64" xfId="0" applyFont="1" applyBorder="1">
      <alignment vertical="center"/>
    </xf>
    <xf numFmtId="0" fontId="5" fillId="0" borderId="67" xfId="0" quotePrefix="1" applyNumberFormat="1" applyFont="1" applyFill="1" applyBorder="1">
      <alignment vertical="center"/>
    </xf>
    <xf numFmtId="0" fontId="71" fillId="0" borderId="0" xfId="0" applyFont="1">
      <alignment vertical="center"/>
    </xf>
    <xf numFmtId="0" fontId="9" fillId="0" borderId="0" xfId="0" applyFont="1" applyAlignment="1"/>
    <xf numFmtId="0" fontId="9" fillId="0" borderId="0" xfId="0" applyFont="1" applyAlignment="1">
      <alignment vertical="center"/>
    </xf>
    <xf numFmtId="0" fontId="9" fillId="0" borderId="0" xfId="0" quotePrefix="1" applyFont="1" applyProtection="1">
      <alignment vertical="center"/>
    </xf>
    <xf numFmtId="0" fontId="41" fillId="7" borderId="14" xfId="1" applyFont="1" applyFill="1" applyBorder="1" applyAlignment="1" applyProtection="1">
      <alignment horizontal="right" vertical="center"/>
    </xf>
    <xf numFmtId="0" fontId="41" fillId="7" borderId="16" xfId="1" applyFont="1" applyFill="1" applyBorder="1" applyAlignment="1" applyProtection="1">
      <alignment horizontal="right" vertical="center"/>
    </xf>
    <xf numFmtId="38" fontId="41" fillId="10" borderId="10" xfId="2" applyFont="1" applyFill="1" applyBorder="1" applyAlignment="1" applyProtection="1">
      <alignment vertical="center" shrinkToFit="1"/>
    </xf>
    <xf numFmtId="38" fontId="41" fillId="10" borderId="10" xfId="2" applyFont="1" applyFill="1" applyBorder="1" applyAlignment="1" applyProtection="1">
      <alignment vertical="center" wrapText="1" shrinkToFit="1"/>
    </xf>
    <xf numFmtId="0" fontId="41" fillId="0" borderId="18" xfId="1" applyFont="1" applyFill="1" applyBorder="1" applyAlignment="1" applyProtection="1">
      <alignment horizontal="center" vertical="center"/>
    </xf>
    <xf numFmtId="38" fontId="33" fillId="8" borderId="18" xfId="2" applyFont="1" applyFill="1" applyBorder="1" applyAlignment="1" applyProtection="1">
      <alignment horizontal="center" vertical="center"/>
      <protection locked="0"/>
    </xf>
    <xf numFmtId="0" fontId="41" fillId="7" borderId="20" xfId="1" applyFont="1" applyFill="1" applyBorder="1" applyAlignment="1" applyProtection="1">
      <alignment vertical="center" wrapText="1"/>
    </xf>
    <xf numFmtId="38" fontId="33" fillId="7" borderId="0" xfId="2" applyFont="1" applyFill="1" applyBorder="1" applyAlignment="1" applyProtection="1">
      <alignment horizontal="right" vertical="center" shrinkToFit="1"/>
    </xf>
    <xf numFmtId="0" fontId="43" fillId="0" borderId="0" xfId="1" applyFont="1" applyFill="1" applyBorder="1" applyAlignment="1" applyProtection="1">
      <alignment vertical="center"/>
    </xf>
    <xf numFmtId="0" fontId="41" fillId="0" borderId="0" xfId="1" applyFont="1" applyFill="1" applyBorder="1" applyAlignment="1" applyProtection="1">
      <alignment horizontal="left" vertical="center"/>
    </xf>
    <xf numFmtId="0" fontId="71" fillId="0" borderId="0" xfId="1" applyFont="1" applyFill="1" applyBorder="1" applyAlignment="1" applyProtection="1">
      <alignment vertical="center"/>
    </xf>
    <xf numFmtId="0" fontId="41" fillId="7" borderId="18" xfId="1" applyFont="1" applyFill="1" applyBorder="1" applyAlignment="1" applyProtection="1">
      <alignment vertical="center" wrapText="1"/>
    </xf>
    <xf numFmtId="181" fontId="33" fillId="7" borderId="21" xfId="2" applyNumberFormat="1" applyFont="1" applyFill="1" applyBorder="1" applyAlignment="1" applyProtection="1">
      <alignment horizontal="right" vertical="center" shrinkToFit="1"/>
    </xf>
    <xf numFmtId="182" fontId="33" fillId="7" borderId="21" xfId="2" applyNumberFormat="1" applyFont="1" applyFill="1" applyBorder="1" applyAlignment="1" applyProtection="1">
      <alignment horizontal="right" vertical="center" shrinkToFit="1"/>
    </xf>
    <xf numFmtId="38" fontId="33" fillId="7" borderId="21" xfId="2" applyFont="1" applyFill="1" applyBorder="1" applyAlignment="1" applyProtection="1">
      <alignment horizontal="right" vertical="center" shrinkToFit="1"/>
    </xf>
    <xf numFmtId="38" fontId="41" fillId="10" borderId="10" xfId="1" applyNumberFormat="1" applyFont="1" applyFill="1" applyBorder="1" applyAlignment="1" applyProtection="1">
      <alignment vertical="center" wrapText="1" shrinkToFit="1"/>
    </xf>
    <xf numFmtId="0" fontId="84" fillId="0" borderId="0" xfId="0" applyFont="1">
      <alignment vertical="center"/>
    </xf>
    <xf numFmtId="0" fontId="85" fillId="0" borderId="0" xfId="0" applyFont="1">
      <alignment vertical="center"/>
    </xf>
    <xf numFmtId="0" fontId="84" fillId="0" borderId="0" xfId="0" applyFont="1" applyAlignment="1">
      <alignment horizontal="center" vertical="center"/>
    </xf>
    <xf numFmtId="0" fontId="86" fillId="0" borderId="0" xfId="0" applyFont="1">
      <alignment vertical="center"/>
    </xf>
    <xf numFmtId="0" fontId="87" fillId="12" borderId="10" xfId="0" applyFont="1" applyFill="1" applyBorder="1" applyAlignment="1">
      <alignment horizontal="center" vertical="center" wrapText="1" shrinkToFit="1"/>
    </xf>
    <xf numFmtId="0" fontId="63" fillId="0" borderId="10" xfId="0" applyFont="1" applyBorder="1">
      <alignment vertical="center"/>
    </xf>
    <xf numFmtId="0" fontId="45" fillId="0" borderId="10" xfId="0" applyFont="1" applyBorder="1" applyAlignment="1">
      <alignment horizontal="center" vertical="center"/>
    </xf>
    <xf numFmtId="0" fontId="45" fillId="0" borderId="10" xfId="0" applyFont="1" applyBorder="1">
      <alignment vertical="center"/>
    </xf>
    <xf numFmtId="38" fontId="41" fillId="10" borderId="17" xfId="1" applyNumberFormat="1" applyFont="1" applyFill="1" applyBorder="1" applyAlignment="1" applyProtection="1">
      <alignment vertical="center" wrapText="1" shrinkToFit="1"/>
    </xf>
    <xf numFmtId="38" fontId="41" fillId="10" borderId="17" xfId="2" applyFont="1" applyFill="1" applyBorder="1" applyAlignment="1" applyProtection="1">
      <alignment vertical="center" wrapText="1" shrinkToFit="1"/>
    </xf>
    <xf numFmtId="38" fontId="69" fillId="5" borderId="17" xfId="2" applyFont="1" applyFill="1" applyBorder="1" applyAlignment="1" applyProtection="1">
      <alignment vertical="center" wrapText="1" shrinkToFit="1"/>
    </xf>
    <xf numFmtId="0" fontId="2" fillId="0" borderId="0" xfId="0" applyFont="1" applyFill="1" applyAlignment="1" applyProtection="1">
      <alignment vertical="center"/>
      <protection locked="0"/>
    </xf>
    <xf numFmtId="0" fontId="2" fillId="0" borderId="16" xfId="0" applyFont="1" applyFill="1" applyBorder="1">
      <alignment vertical="center"/>
    </xf>
    <xf numFmtId="0" fontId="12" fillId="0" borderId="22" xfId="0" applyFont="1" applyFill="1" applyBorder="1" applyAlignment="1" applyProtection="1">
      <alignment vertical="center"/>
      <protection locked="0"/>
    </xf>
    <xf numFmtId="0" fontId="4" fillId="0" borderId="10" xfId="0" applyFont="1" applyFill="1" applyBorder="1" applyAlignment="1" applyProtection="1">
      <alignment horizontal="center" vertical="center"/>
      <protection locked="0"/>
    </xf>
    <xf numFmtId="0" fontId="5" fillId="0" borderId="17" xfId="0" applyFont="1" applyFill="1" applyBorder="1">
      <alignment vertical="center"/>
    </xf>
    <xf numFmtId="0" fontId="5" fillId="0" borderId="22" xfId="0" applyFont="1" applyFill="1" applyBorder="1">
      <alignment vertical="center"/>
    </xf>
    <xf numFmtId="0" fontId="5" fillId="0" borderId="22" xfId="0" applyFont="1" applyFill="1" applyBorder="1" applyProtection="1">
      <alignment vertical="center"/>
      <protection locked="0"/>
    </xf>
    <xf numFmtId="0" fontId="90" fillId="0" borderId="0" xfId="0" applyFont="1">
      <alignment vertical="center"/>
    </xf>
    <xf numFmtId="0" fontId="90" fillId="0" borderId="0" xfId="0" applyFont="1" applyBorder="1">
      <alignment vertical="center"/>
    </xf>
    <xf numFmtId="0" fontId="6" fillId="0" borderId="68" xfId="0" applyFont="1" applyBorder="1" applyAlignment="1">
      <alignment horizontal="right" vertical="center"/>
    </xf>
    <xf numFmtId="0" fontId="0" fillId="0" borderId="0" xfId="0" applyBorder="1">
      <alignment vertical="center"/>
    </xf>
    <xf numFmtId="0" fontId="2" fillId="0" borderId="0" xfId="0" applyFont="1" applyBorder="1" applyAlignment="1">
      <alignment horizontal="center" vertical="center"/>
    </xf>
    <xf numFmtId="0" fontId="22" fillId="0" borderId="0" xfId="0" applyFont="1" applyFill="1" applyBorder="1" applyAlignment="1">
      <alignment horizontal="center" vertical="center"/>
    </xf>
    <xf numFmtId="0" fontId="14" fillId="2" borderId="10" xfId="0" applyFont="1" applyFill="1" applyBorder="1" applyAlignment="1">
      <alignment horizontal="center" vertical="center" wrapText="1"/>
    </xf>
    <xf numFmtId="0" fontId="5" fillId="0" borderId="0" xfId="0" applyFont="1" applyFill="1" applyBorder="1" applyProtection="1">
      <alignment vertical="center"/>
      <protection locked="0"/>
    </xf>
    <xf numFmtId="0" fontId="2" fillId="0" borderId="1" xfId="0" applyFont="1" applyFill="1" applyBorder="1" applyAlignment="1" applyProtection="1">
      <alignment vertical="center"/>
      <protection locked="0"/>
    </xf>
    <xf numFmtId="179" fontId="43" fillId="7" borderId="19" xfId="1" applyNumberFormat="1" applyFont="1" applyFill="1" applyBorder="1" applyAlignment="1" applyProtection="1">
      <alignment horizontal="right" vertical="center" wrapText="1"/>
    </xf>
    <xf numFmtId="179" fontId="43" fillId="7" borderId="4" xfId="1" applyNumberFormat="1" applyFont="1" applyFill="1" applyBorder="1" applyAlignment="1" applyProtection="1">
      <alignment horizontal="right" vertical="center" wrapText="1"/>
    </xf>
    <xf numFmtId="38" fontId="99" fillId="10" borderId="43" xfId="2" applyFont="1" applyFill="1" applyBorder="1" applyAlignment="1" applyProtection="1">
      <alignment horizontal="center" vertical="center" shrinkToFit="1"/>
    </xf>
    <xf numFmtId="38" fontId="98" fillId="10" borderId="43" xfId="2" applyFont="1" applyFill="1" applyBorder="1" applyAlignment="1" applyProtection="1">
      <alignment horizontal="center" vertical="center" shrinkToFit="1"/>
    </xf>
    <xf numFmtId="38" fontId="98" fillId="7" borderId="19" xfId="2" applyFont="1" applyFill="1" applyBorder="1" applyAlignment="1" applyProtection="1">
      <alignment horizontal="center" vertical="center" shrinkToFit="1"/>
      <protection locked="0"/>
    </xf>
    <xf numFmtId="38" fontId="41" fillId="0" borderId="19" xfId="2" applyFont="1" applyFill="1" applyBorder="1" applyAlignment="1" applyProtection="1">
      <alignment vertical="center" shrinkToFit="1"/>
      <protection locked="0"/>
    </xf>
    <xf numFmtId="38" fontId="41" fillId="0" borderId="43" xfId="2" applyFont="1" applyFill="1" applyBorder="1" applyAlignment="1" applyProtection="1">
      <alignment vertical="center" shrinkToFit="1"/>
      <protection locked="0"/>
    </xf>
    <xf numFmtId="0" fontId="41" fillId="7" borderId="16" xfId="1" applyFont="1" applyFill="1" applyBorder="1" applyAlignment="1" applyProtection="1">
      <alignment horizontal="right" vertical="center" shrinkToFit="1"/>
    </xf>
    <xf numFmtId="0" fontId="2" fillId="0" borderId="5" xfId="0" applyFont="1" applyFill="1" applyBorder="1" applyProtection="1">
      <alignment vertical="center"/>
      <protection locked="0"/>
    </xf>
    <xf numFmtId="0" fontId="101" fillId="0" borderId="0" xfId="1" applyFont="1" applyFill="1" applyBorder="1" applyAlignment="1" applyProtection="1">
      <alignment vertical="center"/>
    </xf>
    <xf numFmtId="0" fontId="102" fillId="0" borderId="0" xfId="1" applyFont="1" applyFill="1" applyBorder="1" applyAlignment="1" applyProtection="1">
      <alignment vertical="center"/>
    </xf>
    <xf numFmtId="0" fontId="6" fillId="0" borderId="11" xfId="0" applyFont="1" applyBorder="1" applyProtection="1">
      <alignment vertical="center"/>
    </xf>
    <xf numFmtId="0" fontId="2" fillId="0" borderId="20" xfId="0" applyFont="1" applyBorder="1" applyProtection="1">
      <alignment vertical="center"/>
    </xf>
    <xf numFmtId="0" fontId="6" fillId="0" borderId="20" xfId="0" applyFont="1" applyBorder="1" applyProtection="1">
      <alignment vertical="center"/>
    </xf>
    <xf numFmtId="0" fontId="2" fillId="0" borderId="5" xfId="0" applyFont="1" applyBorder="1" applyProtection="1">
      <alignment vertical="center"/>
    </xf>
    <xf numFmtId="0" fontId="3" fillId="0" borderId="12" xfId="0" applyFont="1" applyBorder="1" applyProtection="1">
      <alignment vertical="center"/>
    </xf>
    <xf numFmtId="0" fontId="6" fillId="0" borderId="11" xfId="0" applyFont="1" applyBorder="1" applyAlignment="1" applyProtection="1">
      <alignment horizontal="left" vertical="center"/>
    </xf>
    <xf numFmtId="0" fontId="13" fillId="0" borderId="0" xfId="0" applyFont="1" applyFill="1" applyBorder="1" applyAlignment="1" applyProtection="1">
      <alignment vertical="center"/>
    </xf>
    <xf numFmtId="0" fontId="13" fillId="0" borderId="13" xfId="0" applyFont="1" applyFill="1" applyBorder="1" applyAlignment="1" applyProtection="1">
      <alignment vertical="center"/>
    </xf>
    <xf numFmtId="0" fontId="3" fillId="0" borderId="10"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0" xfId="0" applyFont="1" applyFill="1" applyBorder="1" applyProtection="1">
      <alignment vertical="center"/>
      <protection locked="0"/>
    </xf>
    <xf numFmtId="0" fontId="15" fillId="0" borderId="16" xfId="0" applyFont="1" applyFill="1" applyBorder="1" applyAlignment="1" applyProtection="1">
      <alignment horizontal="left" vertical="center"/>
    </xf>
    <xf numFmtId="0" fontId="15" fillId="0" borderId="22" xfId="0" applyFont="1" applyFill="1" applyBorder="1" applyAlignment="1" applyProtection="1">
      <alignment horizontal="left" vertical="center"/>
    </xf>
    <xf numFmtId="0" fontId="28" fillId="0" borderId="17" xfId="0" applyFont="1" applyFill="1" applyBorder="1" applyAlignment="1" applyProtection="1">
      <alignment horizontal="right" vertical="center"/>
    </xf>
    <xf numFmtId="0" fontId="16" fillId="0" borderId="0" xfId="0" applyFont="1" applyFill="1" applyBorder="1" applyProtection="1">
      <alignment vertical="center"/>
    </xf>
    <xf numFmtId="0" fontId="15" fillId="0" borderId="0" xfId="0" applyFont="1" applyFill="1" applyBorder="1" applyProtection="1">
      <alignment vertical="center"/>
    </xf>
    <xf numFmtId="0" fontId="31" fillId="0" borderId="0" xfId="0" applyFont="1" applyFill="1" applyBorder="1" applyProtection="1">
      <alignment vertical="center"/>
    </xf>
    <xf numFmtId="0" fontId="79" fillId="0" borderId="0" xfId="0" quotePrefix="1" applyFont="1" applyFill="1" applyBorder="1" applyAlignment="1" applyProtection="1">
      <alignment horizontal="center" vertical="center"/>
    </xf>
    <xf numFmtId="0" fontId="79" fillId="0" borderId="0" xfId="0" applyFont="1" applyFill="1" applyBorder="1" applyProtection="1">
      <alignment vertical="center"/>
    </xf>
    <xf numFmtId="0" fontId="33" fillId="0" borderId="0" xfId="0" applyFont="1" applyFill="1" applyBorder="1" applyProtection="1">
      <alignment vertical="center"/>
    </xf>
    <xf numFmtId="0" fontId="18" fillId="0" borderId="0" xfId="0" applyFont="1" applyFill="1" applyBorder="1" applyAlignment="1" applyProtection="1">
      <alignment horizontal="center" vertical="center"/>
    </xf>
    <xf numFmtId="0" fontId="18" fillId="0" borderId="0" xfId="0" applyFont="1" applyFill="1" applyBorder="1" applyProtection="1">
      <alignment vertical="center"/>
    </xf>
    <xf numFmtId="0" fontId="91" fillId="0" borderId="0" xfId="0" applyFont="1" applyFill="1" applyBorder="1" applyAlignment="1" applyProtection="1">
      <alignment vertical="center"/>
    </xf>
    <xf numFmtId="0" fontId="21" fillId="0" borderId="0" xfId="0" applyFont="1" applyFill="1" applyBorder="1" applyProtection="1">
      <alignment vertical="center"/>
    </xf>
    <xf numFmtId="0" fontId="32" fillId="0" borderId="0" xfId="0" applyFont="1" applyFill="1" applyBorder="1" applyAlignment="1" applyProtection="1">
      <alignment horizontal="left" vertical="center"/>
    </xf>
    <xf numFmtId="0" fontId="21" fillId="0" borderId="0" xfId="0" applyFont="1" applyFill="1" applyBorder="1" applyAlignment="1" applyProtection="1">
      <alignment horizontal="left" vertical="center" shrinkToFit="1"/>
    </xf>
    <xf numFmtId="0" fontId="2" fillId="0" borderId="0" xfId="0" applyFont="1" applyFill="1" applyProtection="1">
      <alignment vertical="center"/>
    </xf>
    <xf numFmtId="0" fontId="71" fillId="0" borderId="0" xfId="0" quotePrefix="1" applyFont="1" applyAlignment="1" applyProtection="1">
      <alignment horizontal="center" vertical="center"/>
    </xf>
    <xf numFmtId="0" fontId="71" fillId="0" borderId="0" xfId="0" applyFont="1" applyProtection="1">
      <alignment vertical="center"/>
    </xf>
    <xf numFmtId="0" fontId="20" fillId="0" borderId="0" xfId="0" applyFont="1" applyFill="1" applyAlignment="1" applyProtection="1">
      <alignment vertical="center"/>
    </xf>
    <xf numFmtId="0" fontId="21" fillId="0" borderId="0" xfId="0" applyFont="1" applyFill="1" applyAlignment="1" applyProtection="1">
      <alignment horizontal="right" vertical="center"/>
    </xf>
    <xf numFmtId="0" fontId="3" fillId="0" borderId="0" xfId="0" applyFont="1" applyProtection="1">
      <alignment vertical="center"/>
    </xf>
    <xf numFmtId="0" fontId="22" fillId="0" borderId="0" xfId="0" applyFont="1" applyFill="1" applyAlignment="1" applyProtection="1">
      <alignment vertical="center"/>
    </xf>
    <xf numFmtId="0" fontId="22" fillId="0" borderId="0" xfId="0" applyFont="1" applyFill="1" applyAlignment="1" applyProtection="1">
      <alignment horizontal="right" vertical="center"/>
    </xf>
    <xf numFmtId="0" fontId="22" fillId="0" borderId="0" xfId="0" applyFont="1" applyFill="1" applyBorder="1" applyAlignment="1" applyProtection="1">
      <alignment horizontal="left" vertical="center" shrinkToFit="1"/>
    </xf>
    <xf numFmtId="0" fontId="0" fillId="0" borderId="0" xfId="0" applyFill="1" applyProtection="1">
      <alignment vertical="center"/>
    </xf>
    <xf numFmtId="0" fontId="91" fillId="0" borderId="0" xfId="0" applyFont="1" applyFill="1" applyAlignment="1" applyProtection="1">
      <alignment vertical="center"/>
    </xf>
    <xf numFmtId="0" fontId="0" fillId="0" borderId="0" xfId="0" applyProtection="1">
      <alignment vertical="center"/>
    </xf>
    <xf numFmtId="0" fontId="22" fillId="4" borderId="0" xfId="0" applyFont="1" applyFill="1" applyAlignment="1" applyProtection="1">
      <alignment vertical="center"/>
    </xf>
    <xf numFmtId="0" fontId="20" fillId="0" borderId="0" xfId="0" applyFont="1" applyFill="1" applyProtection="1">
      <alignment vertical="center"/>
    </xf>
    <xf numFmtId="0" fontId="22" fillId="0" borderId="0" xfId="0" applyFont="1" applyFill="1" applyAlignment="1" applyProtection="1">
      <alignment horizontal="left"/>
    </xf>
    <xf numFmtId="0" fontId="34" fillId="0" borderId="0" xfId="0" applyFont="1" applyFill="1" applyProtection="1">
      <alignment vertical="center"/>
    </xf>
    <xf numFmtId="0" fontId="28" fillId="0" borderId="0" xfId="0" applyFont="1" applyFill="1" applyAlignment="1" applyProtection="1">
      <alignment horizontal="right" vertical="center"/>
    </xf>
    <xf numFmtId="0" fontId="24" fillId="0" borderId="0" xfId="0" applyFont="1" applyFill="1" applyAlignment="1" applyProtection="1">
      <alignment horizontal="right" vertical="center"/>
    </xf>
    <xf numFmtId="0" fontId="20" fillId="0" borderId="0" xfId="0" applyFont="1" applyFill="1" applyBorder="1" applyAlignment="1" applyProtection="1">
      <alignment horizontal="center" vertical="center" wrapText="1"/>
    </xf>
    <xf numFmtId="0" fontId="20" fillId="0" borderId="14" xfId="0" applyFont="1" applyFill="1" applyBorder="1" applyAlignment="1" applyProtection="1">
      <alignment horizontal="center" vertical="center" wrapText="1"/>
    </xf>
    <xf numFmtId="0" fontId="27" fillId="0" borderId="15" xfId="0" applyFont="1" applyFill="1" applyBorder="1" applyAlignment="1" applyProtection="1">
      <alignment horizontal="right" vertical="center" wrapText="1"/>
    </xf>
    <xf numFmtId="0" fontId="27" fillId="0" borderId="13" xfId="0" applyFont="1" applyFill="1" applyBorder="1" applyAlignment="1" applyProtection="1">
      <alignment horizontal="right" vertical="center" wrapText="1"/>
    </xf>
    <xf numFmtId="0" fontId="27" fillId="0" borderId="0" xfId="0" applyFont="1" applyFill="1" applyBorder="1" applyAlignment="1" applyProtection="1">
      <alignment horizontal="right" vertical="center" wrapText="1"/>
    </xf>
    <xf numFmtId="0" fontId="28" fillId="0" borderId="5" xfId="0" applyFont="1" applyFill="1" applyBorder="1" applyAlignment="1" applyProtection="1">
      <alignment horizontal="right" vertical="center"/>
    </xf>
    <xf numFmtId="0" fontId="28" fillId="0" borderId="10" xfId="0" applyFont="1" applyFill="1" applyBorder="1" applyAlignment="1" applyProtection="1">
      <alignment horizontal="right" vertical="center"/>
    </xf>
    <xf numFmtId="0" fontId="28" fillId="0" borderId="15" xfId="0" applyFont="1" applyFill="1" applyBorder="1" applyAlignment="1" applyProtection="1">
      <alignment horizontal="right" vertical="center"/>
    </xf>
    <xf numFmtId="0" fontId="5" fillId="0" borderId="0" xfId="0" applyFont="1" applyFill="1" applyBorder="1" applyProtection="1">
      <alignment vertical="center"/>
    </xf>
    <xf numFmtId="0" fontId="28" fillId="0" borderId="0" xfId="0" applyFont="1" applyFill="1" applyBorder="1" applyProtection="1">
      <alignment vertical="center"/>
    </xf>
    <xf numFmtId="0" fontId="29" fillId="0" borderId="0" xfId="0" applyFont="1" applyFill="1" applyBorder="1" applyProtection="1">
      <alignment vertical="center"/>
    </xf>
    <xf numFmtId="0" fontId="28" fillId="0" borderId="20" xfId="0" applyFont="1" applyFill="1" applyBorder="1" applyAlignment="1" applyProtection="1"/>
    <xf numFmtId="0" fontId="28" fillId="0" borderId="20" xfId="0" applyFont="1" applyFill="1" applyBorder="1" applyAlignment="1" applyProtection="1">
      <alignment horizontal="right"/>
    </xf>
    <xf numFmtId="0" fontId="27" fillId="0" borderId="0" xfId="0" applyFont="1" applyFill="1" applyBorder="1" applyAlignment="1" applyProtection="1"/>
    <xf numFmtId="0" fontId="27" fillId="0" borderId="0" xfId="0" applyFont="1" applyFill="1" applyBorder="1" applyAlignment="1" applyProtection="1">
      <alignment vertical="center"/>
    </xf>
    <xf numFmtId="0" fontId="28" fillId="0" borderId="0" xfId="0" applyFont="1" applyFill="1" applyBorder="1" applyAlignment="1" applyProtection="1">
      <alignment vertical="center"/>
    </xf>
    <xf numFmtId="176" fontId="24" fillId="0" borderId="0" xfId="0" applyNumberFormat="1" applyFont="1" applyFill="1" applyBorder="1" applyAlignment="1" applyProtection="1">
      <alignment horizontal="right" vertical="center"/>
    </xf>
    <xf numFmtId="0" fontId="28" fillId="0" borderId="0" xfId="0" applyFont="1" applyFill="1" applyBorder="1" applyAlignment="1" applyProtection="1">
      <alignment vertical="top" shrinkToFit="1"/>
    </xf>
    <xf numFmtId="0" fontId="24" fillId="0" borderId="0" xfId="0" applyFont="1" applyFill="1" applyBorder="1" applyAlignment="1" applyProtection="1">
      <alignment horizontal="left" vertical="top" wrapText="1"/>
    </xf>
    <xf numFmtId="0" fontId="71" fillId="0" borderId="0" xfId="0" quotePrefix="1" applyFont="1" applyProtection="1">
      <alignment vertical="center"/>
    </xf>
    <xf numFmtId="0" fontId="22" fillId="0" borderId="0" xfId="0" applyFont="1" applyFill="1" applyBorder="1" applyProtection="1">
      <alignment vertical="center"/>
    </xf>
    <xf numFmtId="0" fontId="20" fillId="0" borderId="0" xfId="0" applyFont="1" applyFill="1" applyBorder="1" applyProtection="1">
      <alignment vertical="center"/>
    </xf>
    <xf numFmtId="0" fontId="22" fillId="0" borderId="0" xfId="0" applyFont="1" applyFill="1" applyBorder="1" applyAlignment="1" applyProtection="1">
      <alignment horizontal="left"/>
    </xf>
    <xf numFmtId="0" fontId="23" fillId="0" borderId="0" xfId="0" applyFont="1" applyFill="1" applyBorder="1" applyProtection="1">
      <alignment vertical="center"/>
    </xf>
    <xf numFmtId="0" fontId="24" fillId="0" borderId="0" xfId="0" applyFont="1" applyFill="1" applyBorder="1" applyAlignment="1" applyProtection="1">
      <alignment horizontal="right" vertical="center"/>
    </xf>
    <xf numFmtId="0" fontId="92" fillId="0" borderId="16" xfId="0" applyFont="1" applyFill="1" applyBorder="1" applyAlignment="1" applyProtection="1">
      <alignment vertical="center"/>
    </xf>
    <xf numFmtId="0" fontId="20" fillId="0" borderId="22" xfId="0" applyFont="1" applyFill="1" applyBorder="1" applyAlignment="1" applyProtection="1">
      <alignment vertical="center"/>
    </xf>
    <xf numFmtId="0" fontId="24" fillId="0" borderId="22" xfId="0" applyFont="1" applyFill="1" applyBorder="1" applyAlignment="1" applyProtection="1">
      <alignment vertical="center"/>
    </xf>
    <xf numFmtId="176" fontId="30" fillId="0" borderId="0" xfId="0" applyNumberFormat="1" applyFont="1" applyFill="1" applyBorder="1" applyProtection="1">
      <alignment vertical="center"/>
    </xf>
    <xf numFmtId="0" fontId="15" fillId="0" borderId="0" xfId="0" applyFont="1" applyFill="1" applyBorder="1" applyAlignment="1" applyProtection="1">
      <alignment vertical="top" shrinkToFit="1"/>
    </xf>
    <xf numFmtId="0" fontId="91" fillId="0" borderId="0" xfId="0" applyFont="1" applyFill="1" applyBorder="1" applyAlignment="1" applyProtection="1">
      <alignment horizontal="left" vertical="center"/>
    </xf>
    <xf numFmtId="0" fontId="20" fillId="0" borderId="0" xfId="0" applyFont="1" applyFill="1" applyBorder="1" applyAlignment="1" applyProtection="1">
      <alignment horizontal="left" vertical="center"/>
    </xf>
    <xf numFmtId="0" fontId="2" fillId="0" borderId="0" xfId="0" applyFont="1" applyFill="1" applyBorder="1" applyProtection="1">
      <alignment vertical="center"/>
    </xf>
    <xf numFmtId="0" fontId="2" fillId="0" borderId="0" xfId="0" quotePrefix="1" applyFont="1" applyProtection="1">
      <alignment vertical="center"/>
    </xf>
    <xf numFmtId="0" fontId="21" fillId="0" borderId="0" xfId="0" quotePrefix="1" applyFont="1" applyFill="1" applyBorder="1" applyAlignment="1" applyProtection="1">
      <alignment horizontal="left" vertical="center"/>
    </xf>
    <xf numFmtId="0" fontId="21" fillId="0" borderId="0" xfId="0" applyFont="1" applyFill="1" applyBorder="1" applyAlignment="1" applyProtection="1">
      <alignment horizontal="left" vertical="center"/>
    </xf>
    <xf numFmtId="0" fontId="21" fillId="0" borderId="0" xfId="0" applyFont="1" applyFill="1" applyBorder="1" applyAlignment="1" applyProtection="1">
      <alignment horizontal="left"/>
    </xf>
    <xf numFmtId="0" fontId="61" fillId="0" borderId="0" xfId="0" applyFont="1" applyFill="1" applyBorder="1" applyProtection="1">
      <alignment vertical="center"/>
    </xf>
    <xf numFmtId="0" fontId="7" fillId="0" borderId="0" xfId="0" applyFont="1" applyFill="1" applyBorder="1" applyProtection="1">
      <alignment vertical="center"/>
    </xf>
    <xf numFmtId="0" fontId="20" fillId="0" borderId="4" xfId="0" applyFont="1" applyFill="1" applyBorder="1" applyAlignment="1" applyProtection="1">
      <alignment horizontal="right" vertical="center"/>
    </xf>
    <xf numFmtId="0" fontId="15" fillId="0" borderId="0" xfId="0" applyFont="1" applyFill="1" applyBorder="1" applyAlignment="1" applyProtection="1">
      <alignment horizontal="left" vertical="center"/>
    </xf>
    <xf numFmtId="0" fontId="28" fillId="0" borderId="0" xfId="0" applyFont="1" applyFill="1" applyBorder="1" applyAlignment="1" applyProtection="1">
      <alignment horizontal="right" vertical="center"/>
    </xf>
    <xf numFmtId="176" fontId="27" fillId="0" borderId="0" xfId="0" quotePrefix="1" applyNumberFormat="1" applyFont="1" applyFill="1" applyBorder="1" applyAlignment="1" applyProtection="1">
      <alignment vertical="center"/>
    </xf>
    <xf numFmtId="176" fontId="27" fillId="0" borderId="0" xfId="0" applyNumberFormat="1" applyFont="1" applyFill="1" applyBorder="1" applyAlignment="1" applyProtection="1">
      <alignment vertical="center"/>
    </xf>
    <xf numFmtId="176" fontId="15" fillId="0" borderId="0" xfId="0" applyNumberFormat="1" applyFont="1" applyFill="1" applyBorder="1" applyAlignment="1" applyProtection="1">
      <alignment horizontal="left" vertical="center"/>
    </xf>
    <xf numFmtId="0" fontId="0" fillId="0" borderId="0" xfId="0" applyFill="1" applyBorder="1" applyProtection="1">
      <alignment vertical="center"/>
    </xf>
    <xf numFmtId="0" fontId="36" fillId="0" borderId="0" xfId="0" applyFont="1" applyFill="1" applyBorder="1" applyAlignment="1" applyProtection="1"/>
    <xf numFmtId="176" fontId="17" fillId="0" borderId="0" xfId="0" applyNumberFormat="1" applyFont="1" applyFill="1" applyBorder="1" applyAlignment="1" applyProtection="1">
      <alignment horizontal="right"/>
    </xf>
    <xf numFmtId="0" fontId="26" fillId="0" borderId="0" xfId="0" applyFont="1" applyFill="1" applyBorder="1" applyAlignment="1" applyProtection="1"/>
    <xf numFmtId="176" fontId="36" fillId="0" borderId="0" xfId="0" applyNumberFormat="1" applyFont="1" applyFill="1" applyBorder="1" applyAlignment="1" applyProtection="1">
      <alignment horizontal="right"/>
    </xf>
    <xf numFmtId="0" fontId="7" fillId="0" borderId="0" xfId="0" applyFont="1" applyFill="1" applyBorder="1" applyAlignment="1" applyProtection="1"/>
    <xf numFmtId="176" fontId="94" fillId="0" borderId="0" xfId="0" applyNumberFormat="1" applyFont="1" applyFill="1" applyBorder="1" applyAlignment="1" applyProtection="1">
      <alignment horizontal="right"/>
    </xf>
    <xf numFmtId="0" fontId="94" fillId="0" borderId="0" xfId="0" applyFont="1" applyFill="1" applyBorder="1" applyAlignment="1" applyProtection="1"/>
    <xf numFmtId="176" fontId="28" fillId="0" borderId="0" xfId="0" applyNumberFormat="1" applyFont="1" applyFill="1" applyBorder="1" applyAlignment="1" applyProtection="1">
      <alignment horizontal="center" vertical="center"/>
    </xf>
    <xf numFmtId="176" fontId="15" fillId="0" borderId="0" xfId="0" applyNumberFormat="1" applyFont="1" applyFill="1" applyBorder="1" applyAlignment="1" applyProtection="1">
      <alignment vertical="center"/>
    </xf>
    <xf numFmtId="0" fontId="63" fillId="0" borderId="0" xfId="1" applyFont="1" applyFill="1" applyBorder="1" applyAlignment="1" applyProtection="1">
      <alignment vertical="center"/>
    </xf>
    <xf numFmtId="0" fontId="45" fillId="0" borderId="0" xfId="1" applyFont="1" applyFill="1" applyBorder="1" applyAlignment="1" applyProtection="1">
      <alignment vertical="center"/>
    </xf>
    <xf numFmtId="38" fontId="41" fillId="10" borderId="65" xfId="2" applyFont="1" applyFill="1" applyBorder="1" applyAlignment="1" applyProtection="1">
      <alignment horizontal="center" vertical="center" shrinkToFit="1"/>
    </xf>
    <xf numFmtId="0" fontId="63" fillId="0" borderId="0" xfId="1" applyFont="1" applyFill="1" applyBorder="1" applyAlignment="1" applyProtection="1">
      <alignment horizontal="center" vertical="center"/>
    </xf>
    <xf numFmtId="0" fontId="69" fillId="0" borderId="0" xfId="1" applyFont="1" applyFill="1" applyBorder="1" applyAlignment="1" applyProtection="1">
      <alignment vertical="center"/>
    </xf>
    <xf numFmtId="0" fontId="70" fillId="0" borderId="0" xfId="1" applyFont="1" applyFill="1" applyBorder="1" applyAlignment="1" applyProtection="1">
      <alignment vertical="center"/>
    </xf>
    <xf numFmtId="0" fontId="0" fillId="0" borderId="0" xfId="0" applyFill="1" applyBorder="1" applyAlignment="1" applyProtection="1">
      <alignment vertical="center"/>
    </xf>
    <xf numFmtId="0" fontId="82" fillId="0" borderId="0" xfId="1" applyFont="1" applyFill="1" applyBorder="1" applyAlignment="1" applyProtection="1">
      <alignment vertical="center"/>
    </xf>
    <xf numFmtId="0" fontId="81" fillId="0" borderId="0" xfId="1" applyFont="1" applyFill="1" applyBorder="1" applyAlignment="1" applyProtection="1">
      <alignment vertical="center"/>
    </xf>
    <xf numFmtId="38" fontId="33" fillId="7" borderId="0" xfId="2" applyFont="1" applyFill="1" applyBorder="1" applyAlignment="1" applyProtection="1">
      <alignment horizontal="right" vertical="center" shrinkToFit="1"/>
      <protection locked="0"/>
    </xf>
    <xf numFmtId="0" fontId="43" fillId="7" borderId="4" xfId="1" applyFont="1" applyFill="1" applyBorder="1" applyAlignment="1" applyProtection="1">
      <alignment horizontal="right" vertical="center" wrapText="1"/>
      <protection locked="0"/>
    </xf>
    <xf numFmtId="0" fontId="96" fillId="0" borderId="0" xfId="0" applyFont="1" applyAlignment="1">
      <alignment horizontal="center" vertical="center"/>
    </xf>
    <xf numFmtId="38" fontId="41" fillId="7" borderId="44" xfId="2" applyFont="1" applyFill="1" applyBorder="1" applyAlignment="1" applyProtection="1">
      <alignment vertical="center" shrinkToFit="1"/>
    </xf>
    <xf numFmtId="38" fontId="41" fillId="7" borderId="45" xfId="2" applyFont="1" applyFill="1" applyBorder="1" applyAlignment="1" applyProtection="1">
      <alignment vertical="center" shrinkToFit="1"/>
    </xf>
    <xf numFmtId="0" fontId="80" fillId="7" borderId="49" xfId="1" applyFont="1" applyFill="1" applyBorder="1" applyAlignment="1" applyProtection="1">
      <alignment vertical="center"/>
    </xf>
    <xf numFmtId="0" fontId="41" fillId="7" borderId="49" xfId="1" applyFont="1" applyFill="1" applyBorder="1" applyAlignment="1" applyProtection="1">
      <alignment vertical="center"/>
    </xf>
    <xf numFmtId="0" fontId="3" fillId="0" borderId="25" xfId="0" applyFont="1" applyBorder="1">
      <alignment vertical="center"/>
    </xf>
    <xf numFmtId="0" fontId="3" fillId="0" borderId="50" xfId="0" applyFont="1" applyBorder="1">
      <alignment vertical="center"/>
    </xf>
    <xf numFmtId="0" fontId="3" fillId="0" borderId="51" xfId="0" applyFont="1" applyBorder="1">
      <alignment vertical="center"/>
    </xf>
    <xf numFmtId="0" fontId="3" fillId="0" borderId="14" xfId="0" applyFont="1" applyBorder="1">
      <alignment vertical="center"/>
    </xf>
    <xf numFmtId="0" fontId="3" fillId="0" borderId="53" xfId="0" applyFont="1" applyBorder="1">
      <alignment vertical="center"/>
    </xf>
    <xf numFmtId="0" fontId="3" fillId="0" borderId="54" xfId="0" applyFont="1" applyBorder="1">
      <alignment vertical="center"/>
    </xf>
    <xf numFmtId="0" fontId="2" fillId="2" borderId="16" xfId="0" applyFont="1" applyFill="1" applyBorder="1">
      <alignment vertical="center"/>
    </xf>
    <xf numFmtId="0" fontId="2" fillId="2" borderId="22" xfId="0" applyFont="1" applyFill="1" applyBorder="1">
      <alignment vertical="center"/>
    </xf>
    <xf numFmtId="0" fontId="2" fillId="2" borderId="0" xfId="0" applyFont="1" applyFill="1" applyBorder="1">
      <alignment vertical="center"/>
    </xf>
    <xf numFmtId="0" fontId="2" fillId="2" borderId="0" xfId="0" applyFont="1" applyFill="1">
      <alignment vertical="center"/>
    </xf>
    <xf numFmtId="0" fontId="6" fillId="0" borderId="16" xfId="0" applyFont="1" applyFill="1" applyBorder="1">
      <alignment vertical="center"/>
    </xf>
    <xf numFmtId="0" fontId="97" fillId="0" borderId="16" xfId="0" applyFont="1" applyBorder="1">
      <alignment vertical="center"/>
    </xf>
    <xf numFmtId="0" fontId="97" fillId="0" borderId="22" xfId="0" applyFont="1" applyBorder="1">
      <alignment vertical="center"/>
    </xf>
    <xf numFmtId="0" fontId="97" fillId="0" borderId="17" xfId="0" applyFont="1" applyBorder="1">
      <alignment vertical="center"/>
    </xf>
    <xf numFmtId="0" fontId="7" fillId="0" borderId="38" xfId="0" applyFont="1" applyBorder="1">
      <alignment vertical="center"/>
    </xf>
    <xf numFmtId="0" fontId="60" fillId="0" borderId="0" xfId="0" applyFont="1">
      <alignment vertical="center"/>
    </xf>
    <xf numFmtId="0" fontId="107" fillId="0" borderId="0" xfId="0" applyFont="1">
      <alignment vertical="center"/>
    </xf>
    <xf numFmtId="49" fontId="108" fillId="0" borderId="0" xfId="0" applyNumberFormat="1" applyFont="1">
      <alignment vertical="center"/>
    </xf>
    <xf numFmtId="0" fontId="108" fillId="0" borderId="0" xfId="0" applyFont="1">
      <alignment vertical="center"/>
    </xf>
    <xf numFmtId="0" fontId="109" fillId="0" borderId="0" xfId="0" applyFont="1" applyAlignment="1">
      <alignment horizontal="center" vertical="center"/>
    </xf>
    <xf numFmtId="49" fontId="108" fillId="4" borderId="0" xfId="0" applyNumberFormat="1" applyFont="1" applyFill="1">
      <alignment vertical="center"/>
    </xf>
    <xf numFmtId="0" fontId="108" fillId="4" borderId="0" xfId="0" applyFont="1" applyFill="1">
      <alignment vertical="center"/>
    </xf>
    <xf numFmtId="0" fontId="107" fillId="0" borderId="0" xfId="0" applyFont="1" applyAlignment="1"/>
    <xf numFmtId="49" fontId="108" fillId="0" borderId="0" xfId="0" applyNumberFormat="1" applyFont="1" applyAlignment="1"/>
    <xf numFmtId="0" fontId="108" fillId="0" borderId="0" xfId="0" applyFont="1" applyAlignment="1"/>
    <xf numFmtId="0" fontId="108" fillId="4" borderId="0" xfId="0" applyFont="1" applyFill="1" applyAlignment="1"/>
    <xf numFmtId="0" fontId="107" fillId="0" borderId="0" xfId="0" applyFont="1" applyAlignment="1">
      <alignment vertical="center"/>
    </xf>
    <xf numFmtId="49" fontId="108" fillId="0" borderId="0" xfId="0" applyNumberFormat="1" applyFont="1" applyAlignment="1">
      <alignment vertical="center"/>
    </xf>
    <xf numFmtId="0" fontId="108" fillId="0" borderId="0" xfId="0" applyFont="1" applyAlignment="1">
      <alignment vertical="center"/>
    </xf>
    <xf numFmtId="0" fontId="108" fillId="4" borderId="0" xfId="0" applyFont="1" applyFill="1" applyAlignment="1">
      <alignment vertical="center"/>
    </xf>
    <xf numFmtId="0" fontId="110" fillId="0" borderId="0" xfId="0" applyFont="1" applyFill="1" applyBorder="1">
      <alignment vertical="center"/>
    </xf>
    <xf numFmtId="0" fontId="108" fillId="4" borderId="0" xfId="0" applyFont="1" applyFill="1" applyBorder="1">
      <alignment vertical="center"/>
    </xf>
    <xf numFmtId="0" fontId="108" fillId="0" borderId="0" xfId="0" applyFont="1" applyFill="1" applyBorder="1">
      <alignment vertical="center"/>
    </xf>
    <xf numFmtId="0" fontId="107" fillId="0" borderId="0" xfId="0" applyFont="1" applyFill="1" applyBorder="1">
      <alignment vertical="center"/>
    </xf>
    <xf numFmtId="0" fontId="108" fillId="0" borderId="0" xfId="0" applyFont="1" applyFill="1">
      <alignment vertical="center"/>
    </xf>
    <xf numFmtId="0" fontId="108" fillId="0" borderId="0" xfId="0" applyFont="1" applyAlignment="1">
      <alignment horizontal="left" vertical="center"/>
    </xf>
    <xf numFmtId="0" fontId="111" fillId="0" borderId="0" xfId="0" applyFont="1">
      <alignment vertical="center"/>
    </xf>
    <xf numFmtId="0" fontId="110" fillId="0" borderId="0" xfId="0" applyFont="1">
      <alignment vertical="center"/>
    </xf>
    <xf numFmtId="0" fontId="112" fillId="0" borderId="0" xfId="0" applyFont="1">
      <alignment vertical="center"/>
    </xf>
    <xf numFmtId="49" fontId="112" fillId="0" borderId="0" xfId="0" applyNumberFormat="1" applyFont="1">
      <alignment vertical="center"/>
    </xf>
    <xf numFmtId="49" fontId="113" fillId="9" borderId="10" xfId="0" quotePrefix="1" applyNumberFormat="1" applyFont="1" applyFill="1" applyBorder="1" applyAlignment="1">
      <alignment horizontal="right" vertical="center"/>
    </xf>
    <xf numFmtId="0" fontId="113" fillId="9" borderId="10" xfId="0" applyFont="1" applyFill="1" applyBorder="1">
      <alignment vertical="center"/>
    </xf>
    <xf numFmtId="0" fontId="107" fillId="9" borderId="0" xfId="0" applyFont="1" applyFill="1">
      <alignment vertical="center"/>
    </xf>
    <xf numFmtId="49" fontId="113" fillId="9" borderId="10" xfId="0" applyNumberFormat="1" applyFont="1" applyFill="1" applyBorder="1" applyAlignment="1">
      <alignment horizontal="right" vertical="center"/>
    </xf>
    <xf numFmtId="0" fontId="115" fillId="0" borderId="0" xfId="0" applyFont="1">
      <alignment vertical="center"/>
    </xf>
    <xf numFmtId="0" fontId="116" fillId="0" borderId="0" xfId="0" applyFont="1">
      <alignment vertical="center"/>
    </xf>
    <xf numFmtId="49" fontId="116" fillId="0" borderId="0" xfId="0" applyNumberFormat="1" applyFont="1">
      <alignment vertical="center"/>
    </xf>
    <xf numFmtId="0" fontId="117" fillId="0" borderId="0" xfId="0" applyFont="1" applyFill="1" applyBorder="1" applyProtection="1">
      <alignment vertical="center"/>
    </xf>
    <xf numFmtId="0" fontId="118" fillId="0" borderId="0" xfId="0" applyFont="1" applyFill="1" applyBorder="1" applyProtection="1">
      <alignment vertical="center"/>
    </xf>
    <xf numFmtId="0" fontId="111" fillId="0" borderId="0" xfId="0" applyFont="1" applyFill="1" applyBorder="1" applyProtection="1">
      <alignment vertical="center"/>
    </xf>
    <xf numFmtId="0" fontId="110" fillId="0" borderId="0" xfId="0" applyFont="1" applyFill="1" applyProtection="1">
      <alignment vertical="center"/>
    </xf>
    <xf numFmtId="0" fontId="111" fillId="0" borderId="0" xfId="0" applyFont="1" applyFill="1" applyBorder="1" applyAlignment="1" applyProtection="1">
      <alignment vertical="center"/>
    </xf>
    <xf numFmtId="0" fontId="111" fillId="0" borderId="0" xfId="0" applyFont="1" applyFill="1" applyProtection="1">
      <alignment vertical="center"/>
    </xf>
    <xf numFmtId="0" fontId="117" fillId="0" borderId="0" xfId="0" applyFont="1" applyFill="1" applyProtection="1">
      <alignment vertical="center"/>
    </xf>
    <xf numFmtId="0" fontId="119" fillId="0" borderId="0" xfId="0" applyFont="1" applyFill="1" applyProtection="1">
      <alignment vertical="center"/>
    </xf>
    <xf numFmtId="0" fontId="120" fillId="0" borderId="0" xfId="0" applyFont="1" applyProtection="1">
      <alignment vertical="center"/>
    </xf>
    <xf numFmtId="0" fontId="121" fillId="0" borderId="0" xfId="0" applyFont="1" applyFill="1" applyBorder="1" applyProtection="1">
      <alignment vertical="center"/>
    </xf>
    <xf numFmtId="0" fontId="119" fillId="0" borderId="0" xfId="0" applyFont="1" applyFill="1" applyBorder="1" applyProtection="1">
      <alignment vertical="center"/>
    </xf>
    <xf numFmtId="0" fontId="117" fillId="0" borderId="0" xfId="0" applyFont="1" applyFill="1" applyBorder="1" applyAlignment="1" applyProtection="1">
      <alignment horizontal="center" vertical="center"/>
    </xf>
    <xf numFmtId="0" fontId="117" fillId="0" borderId="0" xfId="0" applyFont="1" applyFill="1" applyBorder="1" applyAlignment="1" applyProtection="1">
      <alignment vertical="center"/>
    </xf>
    <xf numFmtId="0" fontId="111" fillId="0" borderId="0" xfId="0" applyFont="1" applyFill="1" applyBorder="1" applyAlignment="1" applyProtection="1"/>
    <xf numFmtId="0" fontId="114" fillId="0" borderId="0" xfId="0" applyFont="1" applyFill="1" applyBorder="1" applyProtection="1">
      <alignment vertical="center"/>
    </xf>
    <xf numFmtId="0" fontId="110" fillId="0" borderId="0" xfId="0" applyFont="1" applyFill="1" applyBorder="1" applyAlignment="1" applyProtection="1"/>
    <xf numFmtId="0" fontId="106" fillId="0" borderId="0" xfId="0" applyFont="1" applyFill="1" applyBorder="1" applyAlignment="1" applyProtection="1">
      <alignment horizontal="right" vertical="center"/>
      <protection locked="0"/>
    </xf>
    <xf numFmtId="0" fontId="6" fillId="0" borderId="0" xfId="0" applyFont="1" applyAlignment="1">
      <alignment vertical="center"/>
    </xf>
    <xf numFmtId="0" fontId="12" fillId="0" borderId="0" xfId="0" applyFont="1" applyAlignment="1">
      <alignment vertical="center"/>
    </xf>
    <xf numFmtId="38" fontId="100" fillId="0" borderId="4" xfId="2" applyFont="1" applyFill="1" applyBorder="1" applyAlignment="1" applyProtection="1">
      <alignment horizontal="center" vertical="center"/>
      <protection locked="0"/>
    </xf>
    <xf numFmtId="0" fontId="2" fillId="0" borderId="67" xfId="0" applyFont="1" applyFill="1" applyBorder="1" applyAlignment="1" applyProtection="1">
      <alignment horizontal="center" vertical="center"/>
      <protection locked="0"/>
    </xf>
    <xf numFmtId="0" fontId="59" fillId="0" borderId="0" xfId="0" applyFont="1">
      <alignment vertical="center"/>
    </xf>
    <xf numFmtId="0" fontId="2" fillId="0" borderId="72" xfId="0" applyFont="1" applyFill="1" applyBorder="1" applyAlignment="1" applyProtection="1">
      <alignment horizontal="center" vertical="center"/>
      <protection locked="0"/>
    </xf>
    <xf numFmtId="0" fontId="2" fillId="0" borderId="10" xfId="0" applyFont="1" applyFill="1" applyBorder="1" applyProtection="1">
      <alignment vertical="center"/>
      <protection locked="0"/>
    </xf>
    <xf numFmtId="0" fontId="3" fillId="0" borderId="22" xfId="0" applyFont="1" applyFill="1" applyBorder="1" applyProtection="1">
      <alignment vertical="center"/>
      <protection locked="0"/>
    </xf>
    <xf numFmtId="0" fontId="59" fillId="0" borderId="68" xfId="0" applyFont="1" applyBorder="1" applyProtection="1">
      <alignment vertical="center"/>
    </xf>
    <xf numFmtId="0" fontId="59" fillId="0" borderId="0" xfId="0" applyFont="1" applyFill="1" applyBorder="1" applyProtection="1">
      <alignment vertical="center"/>
    </xf>
    <xf numFmtId="0" fontId="2" fillId="0" borderId="0" xfId="0" applyFont="1" applyBorder="1" applyProtection="1">
      <alignment vertical="center"/>
    </xf>
    <xf numFmtId="0" fontId="2" fillId="0" borderId="13" xfId="0" applyFont="1" applyBorder="1" applyProtection="1">
      <alignment vertical="center"/>
    </xf>
    <xf numFmtId="0" fontId="6" fillId="0" borderId="0" xfId="0" applyFont="1" applyBorder="1" applyAlignment="1" applyProtection="1">
      <alignment horizontal="center" vertical="center"/>
    </xf>
    <xf numFmtId="0" fontId="5" fillId="0" borderId="0" xfId="0" applyFont="1" applyBorder="1" applyProtection="1">
      <alignment vertical="center"/>
    </xf>
    <xf numFmtId="0" fontId="5" fillId="0" borderId="13" xfId="0" applyFont="1" applyBorder="1" applyProtection="1">
      <alignment vertical="center"/>
    </xf>
    <xf numFmtId="0" fontId="59" fillId="0" borderId="0" xfId="0" applyFont="1" applyBorder="1" applyProtection="1">
      <alignment vertical="center"/>
    </xf>
    <xf numFmtId="0" fontId="32" fillId="0" borderId="18" xfId="0" applyFont="1" applyFill="1" applyBorder="1" applyProtection="1">
      <alignment vertical="center"/>
      <protection locked="0"/>
    </xf>
    <xf numFmtId="0" fontId="48" fillId="0" borderId="37" xfId="0" applyFont="1" applyBorder="1">
      <alignment vertical="center"/>
    </xf>
    <xf numFmtId="0" fontId="48" fillId="0" borderId="38" xfId="0" applyFont="1" applyBorder="1">
      <alignment vertical="center"/>
    </xf>
    <xf numFmtId="0" fontId="7" fillId="0" borderId="39" xfId="0" applyFont="1" applyBorder="1">
      <alignment vertical="center"/>
    </xf>
    <xf numFmtId="0" fontId="32" fillId="0" borderId="18" xfId="0" applyFont="1" applyBorder="1" applyProtection="1">
      <alignment vertical="center"/>
      <protection locked="0"/>
    </xf>
    <xf numFmtId="0" fontId="126" fillId="0" borderId="82" xfId="0" applyFont="1" applyFill="1" applyBorder="1" applyAlignment="1" applyProtection="1">
      <alignment horizontal="center" vertical="center"/>
    </xf>
    <xf numFmtId="0" fontId="109" fillId="0" borderId="0" xfId="0" applyFont="1" applyFill="1" applyBorder="1" applyAlignment="1" applyProtection="1"/>
    <xf numFmtId="0" fontId="127" fillId="0" borderId="0" xfId="0" applyFont="1">
      <alignment vertical="center"/>
    </xf>
    <xf numFmtId="0" fontId="5" fillId="0" borderId="0" xfId="0" quotePrefix="1" applyFont="1">
      <alignment vertical="center"/>
    </xf>
    <xf numFmtId="0" fontId="5" fillId="0" borderId="0" xfId="0" applyFont="1" applyAlignment="1">
      <alignment horizontal="right" vertical="center"/>
    </xf>
    <xf numFmtId="0" fontId="128" fillId="0" borderId="10" xfId="0" applyFont="1" applyBorder="1" applyAlignment="1">
      <alignment horizontal="center" vertical="center" wrapText="1"/>
    </xf>
    <xf numFmtId="0" fontId="97" fillId="0" borderId="0" xfId="0" applyFont="1" applyAlignment="1">
      <alignment horizontal="left" vertical="center"/>
    </xf>
    <xf numFmtId="0" fontId="2" fillId="0" borderId="0" xfId="0" applyFont="1" applyAlignment="1">
      <alignment vertical="top"/>
    </xf>
    <xf numFmtId="0" fontId="129" fillId="0" borderId="0" xfId="0" applyFont="1" applyBorder="1">
      <alignment vertical="center"/>
    </xf>
    <xf numFmtId="0" fontId="2" fillId="0" borderId="0" xfId="0" applyFont="1" applyFill="1" applyBorder="1" applyAlignment="1">
      <alignment vertical="center"/>
    </xf>
    <xf numFmtId="0" fontId="0" fillId="0" borderId="0" xfId="0" applyFont="1" applyFill="1" applyBorder="1" applyAlignment="1">
      <alignment vertical="center"/>
    </xf>
    <xf numFmtId="0" fontId="0" fillId="0" borderId="0" xfId="0" applyBorder="1" applyAlignment="1">
      <alignment horizontal="center" vertical="center" wrapText="1"/>
    </xf>
    <xf numFmtId="49" fontId="2" fillId="0" borderId="10" xfId="0" applyNumberFormat="1" applyFont="1" applyBorder="1">
      <alignment vertical="center"/>
    </xf>
    <xf numFmtId="0" fontId="2" fillId="0" borderId="22" xfId="0" applyFont="1" applyFill="1" applyBorder="1" applyProtection="1">
      <alignment vertical="center"/>
      <protection locked="0"/>
    </xf>
    <xf numFmtId="0" fontId="2" fillId="0" borderId="0" xfId="0" applyFont="1" applyAlignment="1">
      <alignment horizontal="left" vertical="center" wrapText="1"/>
    </xf>
    <xf numFmtId="0" fontId="105" fillId="0" borderId="0" xfId="0" applyFont="1" applyAlignment="1">
      <alignment vertical="top" wrapText="1"/>
    </xf>
    <xf numFmtId="183" fontId="3" fillId="0" borderId="0" xfId="0" applyNumberFormat="1" applyFont="1" applyFill="1" applyBorder="1" applyAlignment="1">
      <alignment vertical="center" wrapText="1"/>
    </xf>
    <xf numFmtId="183" fontId="13" fillId="0" borderId="0" xfId="0" applyNumberFormat="1" applyFont="1" applyFill="1" applyAlignment="1">
      <alignment vertical="center" wrapText="1"/>
    </xf>
    <xf numFmtId="183" fontId="2" fillId="0" borderId="0" xfId="0" applyNumberFormat="1" applyFont="1" applyFill="1" applyAlignment="1">
      <alignment vertical="center" shrinkToFit="1"/>
    </xf>
    <xf numFmtId="183" fontId="0" fillId="0" borderId="0" xfId="0" applyNumberFormat="1" applyFont="1" applyAlignment="1">
      <alignment vertical="center" shrinkToFit="1"/>
    </xf>
    <xf numFmtId="0" fontId="2" fillId="0" borderId="0" xfId="0" applyFont="1" applyAlignment="1">
      <alignment vertical="center"/>
    </xf>
    <xf numFmtId="0" fontId="0" fillId="0" borderId="0" xfId="0" applyFont="1" applyAlignment="1">
      <alignment vertical="center"/>
    </xf>
    <xf numFmtId="0" fontId="10" fillId="0" borderId="10" xfId="0" quotePrefix="1" applyFont="1" applyBorder="1" applyAlignment="1">
      <alignment horizontal="center" vertical="center"/>
    </xf>
    <xf numFmtId="0" fontId="2" fillId="0" borderId="10" xfId="0" applyFont="1" applyBorder="1" applyAlignment="1" applyProtection="1">
      <alignment horizontal="center" vertical="center"/>
      <protection locked="0"/>
    </xf>
    <xf numFmtId="180" fontId="5" fillId="0" borderId="16" xfId="0" applyNumberFormat="1" applyFont="1" applyFill="1" applyBorder="1" applyAlignment="1" applyProtection="1">
      <alignment horizontal="right" vertical="center" shrinkToFit="1"/>
      <protection locked="0"/>
    </xf>
    <xf numFmtId="180" fontId="5" fillId="0" borderId="22" xfId="0" applyNumberFormat="1" applyFont="1" applyFill="1" applyBorder="1" applyAlignment="1" applyProtection="1">
      <alignment horizontal="right" vertical="center" shrinkToFit="1"/>
      <protection locked="0"/>
    </xf>
    <xf numFmtId="180" fontId="11" fillId="0" borderId="22" xfId="0" applyNumberFormat="1" applyFont="1" applyFill="1" applyBorder="1" applyAlignment="1" applyProtection="1">
      <alignment horizontal="right" vertical="center" shrinkToFit="1"/>
      <protection locked="0"/>
    </xf>
    <xf numFmtId="0" fontId="5" fillId="0" borderId="10" xfId="0" applyFont="1" applyFill="1" applyBorder="1" applyAlignment="1" applyProtection="1">
      <alignment vertical="center" shrinkToFit="1"/>
      <protection locked="0"/>
    </xf>
    <xf numFmtId="0" fontId="11" fillId="0" borderId="10" xfId="0" applyFont="1" applyFill="1" applyBorder="1" applyAlignment="1" applyProtection="1">
      <alignment vertical="center" shrinkToFit="1"/>
      <protection locked="0"/>
    </xf>
    <xf numFmtId="0" fontId="5" fillId="0" borderId="10" xfId="0" applyFont="1" applyFill="1" applyBorder="1" applyAlignment="1" applyProtection="1">
      <alignment horizontal="left" vertical="center" wrapText="1" shrinkToFit="1"/>
      <protection locked="0"/>
    </xf>
    <xf numFmtId="0" fontId="11" fillId="0" borderId="10" xfId="0" applyFont="1" applyFill="1" applyBorder="1" applyAlignment="1" applyProtection="1">
      <alignment horizontal="left" vertical="center" wrapText="1" shrinkToFit="1"/>
      <protection locked="0"/>
    </xf>
    <xf numFmtId="0" fontId="2" fillId="0" borderId="10" xfId="0" applyFont="1" applyBorder="1" applyAlignment="1">
      <alignment vertical="center" wrapText="1"/>
    </xf>
    <xf numFmtId="0" fontId="0" fillId="0" borderId="10" xfId="0" applyBorder="1" applyAlignment="1">
      <alignment vertical="center" wrapText="1"/>
    </xf>
    <xf numFmtId="0" fontId="2" fillId="2" borderId="16" xfId="0" applyFont="1" applyFill="1" applyBorder="1" applyAlignment="1">
      <alignment horizontal="center" vertical="center" wrapText="1"/>
    </xf>
    <xf numFmtId="0" fontId="0" fillId="2" borderId="22" xfId="0" applyFill="1" applyBorder="1" applyAlignment="1">
      <alignment horizontal="center" vertical="center" wrapText="1"/>
    </xf>
    <xf numFmtId="0" fontId="0" fillId="2" borderId="17" xfId="0" applyFill="1" applyBorder="1" applyAlignment="1">
      <alignment horizontal="center" vertical="center" wrapText="1"/>
    </xf>
    <xf numFmtId="0" fontId="2" fillId="2" borderId="11" xfId="0" applyFont="1" applyFill="1" applyBorder="1" applyAlignment="1">
      <alignment horizontal="center" vertical="center" wrapText="1"/>
    </xf>
    <xf numFmtId="0" fontId="0" fillId="2" borderId="20" xfId="0" applyFill="1" applyBorder="1" applyAlignment="1">
      <alignment horizontal="center" vertical="center" wrapText="1"/>
    </xf>
    <xf numFmtId="0" fontId="0" fillId="2" borderId="5" xfId="0" applyFill="1" applyBorder="1" applyAlignment="1">
      <alignment horizontal="center" vertical="center" wrapText="1"/>
    </xf>
    <xf numFmtId="0" fontId="0" fillId="2" borderId="12" xfId="0" applyFill="1" applyBorder="1" applyAlignment="1">
      <alignment horizontal="center" vertical="center" wrapText="1"/>
    </xf>
    <xf numFmtId="0" fontId="0" fillId="2" borderId="0" xfId="0" applyFill="1" applyBorder="1" applyAlignment="1">
      <alignment horizontal="center" vertical="center" wrapText="1"/>
    </xf>
    <xf numFmtId="0" fontId="0" fillId="2" borderId="13" xfId="0" applyFill="1" applyBorder="1" applyAlignment="1">
      <alignment horizontal="center" vertical="center" wrapText="1"/>
    </xf>
    <xf numFmtId="0" fontId="0" fillId="2" borderId="14" xfId="0" applyFill="1" applyBorder="1" applyAlignment="1">
      <alignment horizontal="center" vertical="center" wrapText="1"/>
    </xf>
    <xf numFmtId="0" fontId="0" fillId="2" borderId="4" xfId="0" applyFill="1" applyBorder="1" applyAlignment="1">
      <alignment horizontal="center" vertical="center" wrapText="1"/>
    </xf>
    <xf numFmtId="0" fontId="0" fillId="2" borderId="15" xfId="0" applyFill="1" applyBorder="1" applyAlignment="1">
      <alignment horizontal="center" vertical="center" wrapText="1"/>
    </xf>
    <xf numFmtId="0" fontId="0" fillId="0" borderId="20" xfId="0" applyBorder="1" applyAlignment="1">
      <alignment horizontal="center" vertical="center" wrapText="1"/>
    </xf>
    <xf numFmtId="0" fontId="2" fillId="2" borderId="12" xfId="0" applyFont="1" applyFill="1" applyBorder="1" applyAlignment="1">
      <alignment horizontal="center" vertical="center" wrapText="1"/>
    </xf>
    <xf numFmtId="0" fontId="0" fillId="0" borderId="0" xfId="0" applyBorder="1" applyAlignment="1">
      <alignment horizontal="center" vertical="center" wrapText="1"/>
    </xf>
    <xf numFmtId="0" fontId="0" fillId="0" borderId="14" xfId="0" applyBorder="1" applyAlignment="1">
      <alignment horizontal="center" vertical="center" wrapText="1"/>
    </xf>
    <xf numFmtId="0" fontId="0" fillId="0" borderId="4" xfId="0" applyBorder="1" applyAlignment="1">
      <alignment horizontal="center" vertical="center" wrapText="1"/>
    </xf>
    <xf numFmtId="0" fontId="5" fillId="0" borderId="22" xfId="0" applyFont="1" applyFill="1" applyBorder="1" applyAlignment="1" applyProtection="1">
      <alignment vertical="center" shrinkToFit="1"/>
      <protection locked="0"/>
    </xf>
    <xf numFmtId="0" fontId="0" fillId="0" borderId="22" xfId="0" applyFill="1" applyBorder="1" applyAlignment="1" applyProtection="1">
      <alignment vertical="center" shrinkToFit="1"/>
      <protection locked="0"/>
    </xf>
    <xf numFmtId="0" fontId="5" fillId="0" borderId="10" xfId="0" applyFont="1" applyFill="1" applyBorder="1" applyAlignment="1" applyProtection="1">
      <alignment horizontal="left" vertical="center" shrinkToFit="1"/>
      <protection locked="0"/>
    </xf>
    <xf numFmtId="0" fontId="11" fillId="0" borderId="10" xfId="0" applyFont="1" applyFill="1" applyBorder="1" applyAlignment="1" applyProtection="1">
      <alignment horizontal="left" vertical="center" shrinkToFit="1"/>
      <protection locked="0"/>
    </xf>
    <xf numFmtId="0" fontId="5" fillId="0" borderId="16" xfId="0" applyFont="1" applyFill="1" applyBorder="1" applyAlignment="1" applyProtection="1">
      <alignment horizontal="center" vertical="center" wrapText="1"/>
      <protection locked="0"/>
    </xf>
    <xf numFmtId="0" fontId="5" fillId="0" borderId="22" xfId="0" applyFont="1" applyFill="1" applyBorder="1" applyAlignment="1" applyProtection="1">
      <alignment horizontal="center" vertical="center" wrapText="1"/>
      <protection locked="0"/>
    </xf>
    <xf numFmtId="0" fontId="5" fillId="0" borderId="17" xfId="0" applyFont="1" applyFill="1" applyBorder="1" applyAlignment="1" applyProtection="1">
      <alignment horizontal="center" vertical="center" wrapText="1"/>
      <protection locked="0"/>
    </xf>
    <xf numFmtId="177" fontId="5" fillId="0" borderId="16" xfId="0" applyNumberFormat="1" applyFont="1" applyFill="1" applyBorder="1" applyAlignment="1" applyProtection="1">
      <alignment horizontal="right" vertical="center" wrapText="1"/>
    </xf>
    <xf numFmtId="177" fontId="5" fillId="0" borderId="22" xfId="0" applyNumberFormat="1" applyFont="1" applyFill="1" applyBorder="1" applyAlignment="1" applyProtection="1">
      <alignment horizontal="right" vertical="center" wrapText="1"/>
    </xf>
    <xf numFmtId="0" fontId="0" fillId="0" borderId="22" xfId="0" applyBorder="1" applyAlignment="1">
      <alignment horizontal="center" vertical="center" wrapText="1"/>
    </xf>
    <xf numFmtId="0" fontId="0" fillId="0" borderId="17" xfId="0" applyBorder="1" applyAlignment="1">
      <alignment horizontal="center" vertical="center" wrapText="1"/>
    </xf>
    <xf numFmtId="0" fontId="2" fillId="2" borderId="10" xfId="0" applyFont="1" applyFill="1" applyBorder="1" applyAlignment="1">
      <alignment horizontal="center" vertical="center" shrinkToFit="1"/>
    </xf>
    <xf numFmtId="0" fontId="0" fillId="0" borderId="10" xfId="0" applyBorder="1" applyAlignment="1">
      <alignment vertical="center" shrinkToFit="1"/>
    </xf>
    <xf numFmtId="0" fontId="6" fillId="0" borderId="11"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5" xfId="0" applyFont="1" applyBorder="1" applyAlignment="1">
      <alignment horizontal="center" vertical="center" wrapText="1"/>
    </xf>
    <xf numFmtId="0" fontId="2" fillId="2" borderId="16" xfId="0" applyFont="1" applyFill="1" applyBorder="1" applyAlignment="1">
      <alignment horizontal="center" vertical="center"/>
    </xf>
    <xf numFmtId="0" fontId="0" fillId="0" borderId="22" xfId="0" applyBorder="1" applyAlignment="1">
      <alignment vertical="center"/>
    </xf>
    <xf numFmtId="0" fontId="0" fillId="0" borderId="17" xfId="0" applyBorder="1" applyAlignment="1">
      <alignment vertical="center"/>
    </xf>
    <xf numFmtId="183" fontId="123" fillId="0" borderId="0" xfId="0" applyNumberFormat="1" applyFont="1" applyAlignment="1">
      <alignment horizontal="right" vertical="center"/>
    </xf>
    <xf numFmtId="0" fontId="0" fillId="0" borderId="0" xfId="0" applyAlignment="1">
      <alignment horizontal="right" vertical="center"/>
    </xf>
    <xf numFmtId="0" fontId="122" fillId="0" borderId="0" xfId="0" applyFont="1" applyAlignment="1">
      <alignment horizontal="right" vertical="center" wrapText="1"/>
    </xf>
    <xf numFmtId="0" fontId="0" fillId="0" borderId="0" xfId="0" applyAlignment="1">
      <alignment horizontal="right" vertical="center" wrapText="1"/>
    </xf>
    <xf numFmtId="0" fontId="3" fillId="0" borderId="20" xfId="0" applyFont="1" applyFill="1" applyBorder="1" applyAlignment="1" applyProtection="1">
      <alignment horizontal="left" vertical="center" shrinkToFit="1"/>
      <protection locked="0"/>
    </xf>
    <xf numFmtId="0" fontId="13" fillId="0" borderId="20" xfId="0" applyFont="1" applyFill="1" applyBorder="1" applyAlignment="1" applyProtection="1">
      <alignment horizontal="left" vertical="center" shrinkToFit="1"/>
      <protection locked="0"/>
    </xf>
    <xf numFmtId="0" fontId="2" fillId="2" borderId="16" xfId="0" applyFont="1" applyFill="1" applyBorder="1" applyAlignment="1">
      <alignment horizontal="center" vertical="center" shrinkToFit="1"/>
    </xf>
    <xf numFmtId="0" fontId="0" fillId="2" borderId="22" xfId="0" applyFill="1" applyBorder="1" applyAlignment="1">
      <alignment horizontal="center" vertical="center" shrinkToFit="1"/>
    </xf>
    <xf numFmtId="0" fontId="0" fillId="0" borderId="17" xfId="0" applyBorder="1" applyAlignment="1">
      <alignment vertical="center" shrinkToFit="1"/>
    </xf>
    <xf numFmtId="0" fontId="5" fillId="0" borderId="22" xfId="0" applyFont="1" applyFill="1" applyBorder="1" applyAlignment="1" applyProtection="1">
      <alignment vertical="center" wrapText="1"/>
      <protection locked="0"/>
    </xf>
    <xf numFmtId="0" fontId="0" fillId="0" borderId="22" xfId="0" applyFill="1" applyBorder="1" applyAlignment="1" applyProtection="1">
      <alignment vertical="center" wrapText="1"/>
      <protection locked="0"/>
    </xf>
    <xf numFmtId="0" fontId="0" fillId="0" borderId="17" xfId="0" applyFill="1" applyBorder="1" applyAlignment="1" applyProtection="1">
      <alignment vertical="center" wrapText="1"/>
      <protection locked="0"/>
    </xf>
    <xf numFmtId="0" fontId="5" fillId="0" borderId="10" xfId="0" applyFont="1" applyFill="1" applyBorder="1" applyAlignment="1" applyProtection="1">
      <alignment horizontal="left" vertical="center" wrapText="1"/>
      <protection locked="0"/>
    </xf>
    <xf numFmtId="0" fontId="11" fillId="0" borderId="10" xfId="0" applyFont="1" applyFill="1" applyBorder="1" applyAlignment="1" applyProtection="1">
      <alignment horizontal="left" vertical="center" wrapText="1"/>
      <protection locked="0"/>
    </xf>
    <xf numFmtId="0" fontId="5" fillId="0" borderId="16" xfId="0" applyFont="1" applyFill="1" applyBorder="1" applyAlignment="1" applyProtection="1">
      <alignment horizontal="left" vertical="center" wrapText="1"/>
      <protection locked="0"/>
    </xf>
    <xf numFmtId="0" fontId="11" fillId="0" borderId="22" xfId="0" applyFont="1" applyFill="1" applyBorder="1" applyAlignment="1" applyProtection="1">
      <alignment horizontal="left" vertical="center" wrapText="1"/>
      <protection locked="0"/>
    </xf>
    <xf numFmtId="0" fontId="11" fillId="0" borderId="17" xfId="0" applyFont="1" applyFill="1" applyBorder="1" applyAlignment="1" applyProtection="1">
      <alignment horizontal="left" vertical="center" wrapText="1"/>
      <protection locked="0"/>
    </xf>
    <xf numFmtId="0" fontId="2" fillId="0" borderId="16" xfId="0" applyFont="1" applyFill="1" applyBorder="1" applyAlignment="1" applyProtection="1">
      <alignment vertical="center" shrinkToFit="1"/>
      <protection locked="0"/>
    </xf>
    <xf numFmtId="183" fontId="2" fillId="0" borderId="4" xfId="0" applyNumberFormat="1" applyFont="1" applyFill="1" applyBorder="1" applyAlignment="1">
      <alignment vertical="center" shrinkToFit="1"/>
    </xf>
    <xf numFmtId="183" fontId="0" fillId="0" borderId="4" xfId="0" applyNumberFormat="1" applyFill="1" applyBorder="1" applyAlignment="1">
      <alignment vertical="center" shrinkToFit="1"/>
    </xf>
    <xf numFmtId="0" fontId="2" fillId="0" borderId="4" xfId="0" applyFont="1" applyFill="1" applyBorder="1" applyAlignment="1">
      <alignment vertical="center"/>
    </xf>
    <xf numFmtId="0" fontId="0" fillId="0" borderId="4" xfId="0" applyFont="1" applyFill="1" applyBorder="1" applyAlignment="1">
      <alignment vertical="center"/>
    </xf>
    <xf numFmtId="0" fontId="2" fillId="2" borderId="10" xfId="0" applyFont="1" applyFill="1" applyBorder="1" applyAlignment="1">
      <alignment horizontal="center" vertical="center" wrapText="1"/>
    </xf>
    <xf numFmtId="0" fontId="0" fillId="2" borderId="10" xfId="0" applyFill="1" applyBorder="1" applyAlignment="1">
      <alignment horizontal="center" vertical="center" wrapText="1"/>
    </xf>
    <xf numFmtId="0" fontId="2" fillId="2" borderId="19" xfId="0" applyFont="1" applyFill="1" applyBorder="1" applyAlignment="1">
      <alignment horizontal="center" vertical="center" shrinkToFit="1"/>
    </xf>
    <xf numFmtId="0" fontId="0" fillId="0" borderId="19" xfId="0" applyBorder="1" applyAlignment="1">
      <alignment horizontal="center" vertical="center" shrinkToFit="1"/>
    </xf>
    <xf numFmtId="0" fontId="0" fillId="0" borderId="19" xfId="0" applyBorder="1" applyAlignment="1">
      <alignment vertical="center" shrinkToFit="1"/>
    </xf>
    <xf numFmtId="179" fontId="3" fillId="0" borderId="22" xfId="0" applyNumberFormat="1" applyFont="1" applyFill="1" applyBorder="1" applyAlignment="1">
      <alignment horizontal="right" vertical="center" shrinkToFit="1"/>
    </xf>
    <xf numFmtId="0" fontId="13" fillId="0" borderId="22" xfId="0" applyFont="1" applyFill="1" applyBorder="1" applyAlignment="1">
      <alignment horizontal="right" vertical="center" shrinkToFit="1"/>
    </xf>
    <xf numFmtId="179" fontId="3" fillId="0" borderId="16" xfId="0" applyNumberFormat="1" applyFont="1" applyFill="1" applyBorder="1" applyAlignment="1">
      <alignment vertical="center"/>
    </xf>
    <xf numFmtId="179" fontId="13" fillId="0" borderId="22" xfId="0" applyNumberFormat="1" applyFont="1" applyFill="1" applyBorder="1" applyAlignment="1">
      <alignment vertical="center"/>
    </xf>
    <xf numFmtId="0" fontId="0" fillId="0" borderId="10" xfId="0" applyBorder="1" applyAlignment="1">
      <alignment horizontal="center" vertical="center" shrinkToFit="1"/>
    </xf>
    <xf numFmtId="180" fontId="5" fillId="0" borderId="16" xfId="0" applyNumberFormat="1" applyFont="1" applyFill="1" applyBorder="1" applyAlignment="1">
      <alignment horizontal="right" vertical="center" shrinkToFit="1"/>
    </xf>
    <xf numFmtId="180" fontId="5" fillId="0" borderId="22" xfId="0" applyNumberFormat="1" applyFont="1" applyFill="1" applyBorder="1" applyAlignment="1">
      <alignment horizontal="right" vertical="center" shrinkToFit="1"/>
    </xf>
    <xf numFmtId="180" fontId="11" fillId="0" borderId="22" xfId="0" applyNumberFormat="1" applyFont="1" applyFill="1" applyBorder="1" applyAlignment="1">
      <alignment horizontal="right" vertical="center" shrinkToFit="1"/>
    </xf>
    <xf numFmtId="0" fontId="0" fillId="0" borderId="5"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5" xfId="0" applyBorder="1" applyAlignment="1">
      <alignment horizontal="center" vertical="center" wrapText="1"/>
    </xf>
    <xf numFmtId="0" fontId="5" fillId="0" borderId="26" xfId="0" applyFont="1" applyFill="1" applyBorder="1" applyAlignment="1" applyProtection="1">
      <alignment vertical="center" wrapText="1"/>
      <protection locked="0"/>
    </xf>
    <xf numFmtId="0" fontId="11" fillId="0" borderId="26" xfId="0" applyFont="1" applyFill="1" applyBorder="1" applyAlignment="1" applyProtection="1">
      <alignment vertical="center" wrapText="1"/>
      <protection locked="0"/>
    </xf>
    <xf numFmtId="0" fontId="5" fillId="0" borderId="4" xfId="0" applyFont="1" applyFill="1" applyBorder="1" applyAlignment="1" applyProtection="1">
      <alignment vertical="center" wrapText="1"/>
      <protection locked="0"/>
    </xf>
    <xf numFmtId="0" fontId="11" fillId="0" borderId="4" xfId="0" applyFont="1" applyFill="1" applyBorder="1" applyAlignment="1" applyProtection="1">
      <alignment vertical="center" wrapText="1"/>
      <protection locked="0"/>
    </xf>
    <xf numFmtId="0" fontId="2" fillId="0" borderId="25" xfId="0" applyFont="1" applyBorder="1" applyAlignment="1">
      <alignment vertical="center" wrapText="1"/>
    </xf>
    <xf numFmtId="0" fontId="0" fillId="0" borderId="26" xfId="0" applyBorder="1" applyAlignment="1">
      <alignment vertical="center" wrapText="1"/>
    </xf>
    <xf numFmtId="0" fontId="2" fillId="0" borderId="14" xfId="0" applyFont="1" applyBorder="1" applyAlignment="1">
      <alignment vertical="center" wrapText="1"/>
    </xf>
    <xf numFmtId="0" fontId="0" fillId="0" borderId="4" xfId="0" applyBorder="1" applyAlignment="1">
      <alignment vertical="center" wrapText="1"/>
    </xf>
    <xf numFmtId="0" fontId="5" fillId="0" borderId="11" xfId="0" applyFont="1" applyBorder="1" applyAlignment="1" applyProtection="1">
      <alignment vertical="center" wrapText="1"/>
      <protection locked="0"/>
    </xf>
    <xf numFmtId="0" fontId="11" fillId="0" borderId="20" xfId="0" applyFont="1" applyBorder="1" applyAlignment="1" applyProtection="1">
      <alignment vertical="center" wrapText="1"/>
      <protection locked="0"/>
    </xf>
    <xf numFmtId="0" fontId="11" fillId="0" borderId="5" xfId="0" applyFont="1" applyBorder="1" applyAlignment="1" applyProtection="1">
      <alignment vertical="center" wrapText="1"/>
      <protection locked="0"/>
    </xf>
    <xf numFmtId="0" fontId="11" fillId="0" borderId="14" xfId="0" applyFont="1" applyBorder="1" applyAlignment="1" applyProtection="1">
      <alignment vertical="center" wrapText="1"/>
      <protection locked="0"/>
    </xf>
    <xf numFmtId="0" fontId="11" fillId="0" borderId="4" xfId="0" applyFont="1" applyBorder="1" applyAlignment="1" applyProtection="1">
      <alignment vertical="center" wrapText="1"/>
      <protection locked="0"/>
    </xf>
    <xf numFmtId="0" fontId="11" fillId="0" borderId="15" xfId="0" applyFont="1" applyBorder="1" applyAlignment="1" applyProtection="1">
      <alignment vertical="center" wrapText="1"/>
      <protection locked="0"/>
    </xf>
    <xf numFmtId="0" fontId="5" fillId="0" borderId="4" xfId="0" applyFont="1" applyFill="1" applyBorder="1" applyAlignment="1" applyProtection="1">
      <alignment horizontal="left" vertical="center" wrapText="1"/>
      <protection locked="0"/>
    </xf>
    <xf numFmtId="0" fontId="11" fillId="0" borderId="4" xfId="0" applyFont="1" applyFill="1" applyBorder="1" applyAlignment="1" applyProtection="1">
      <alignment horizontal="left" vertical="center" wrapText="1"/>
      <protection locked="0"/>
    </xf>
    <xf numFmtId="0" fontId="0" fillId="0" borderId="4" xfId="0" applyFill="1" applyBorder="1" applyAlignment="1" applyProtection="1">
      <alignment horizontal="left" vertical="center" wrapText="1"/>
      <protection locked="0"/>
    </xf>
    <xf numFmtId="0" fontId="3" fillId="2" borderId="10" xfId="0" applyFont="1" applyFill="1" applyBorder="1" applyAlignment="1">
      <alignment horizontal="center" vertical="center" wrapText="1"/>
    </xf>
    <xf numFmtId="0" fontId="13" fillId="2" borderId="10" xfId="0" applyFont="1" applyFill="1" applyBorder="1" applyAlignment="1">
      <alignment horizontal="center" vertical="center" wrapText="1"/>
    </xf>
    <xf numFmtId="176" fontId="6" fillId="0" borderId="16" xfId="0" applyNumberFormat="1" applyFont="1" applyFill="1" applyBorder="1" applyAlignment="1" applyProtection="1">
      <alignment vertical="center" wrapText="1"/>
      <protection locked="0"/>
    </xf>
    <xf numFmtId="176" fontId="6" fillId="0" borderId="22" xfId="0" applyNumberFormat="1" applyFont="1" applyFill="1" applyBorder="1" applyAlignment="1" applyProtection="1">
      <alignment vertical="center" wrapText="1"/>
      <protection locked="0"/>
    </xf>
    <xf numFmtId="0" fontId="5" fillId="0" borderId="16" xfId="0" applyFont="1" applyFill="1" applyBorder="1" applyAlignment="1" applyProtection="1">
      <alignment horizontal="right" vertical="center" wrapText="1"/>
      <protection locked="0"/>
    </xf>
    <xf numFmtId="0" fontId="2" fillId="0" borderId="22" xfId="0" applyFont="1" applyFill="1" applyBorder="1" applyAlignment="1" applyProtection="1">
      <alignment horizontal="right" vertical="center" wrapText="1"/>
      <protection locked="0"/>
    </xf>
    <xf numFmtId="0" fontId="6" fillId="0" borderId="10" xfId="0" applyFont="1" applyFill="1" applyBorder="1" applyAlignment="1" applyProtection="1">
      <alignment horizontal="left" vertical="center" wrapText="1"/>
      <protection locked="0"/>
    </xf>
    <xf numFmtId="0" fontId="5" fillId="2" borderId="10"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5" fillId="0" borderId="0" xfId="0" applyFont="1" applyFill="1" applyBorder="1" applyAlignment="1" applyProtection="1">
      <alignment horizontal="right" vertical="center" shrinkToFit="1"/>
      <protection locked="0"/>
    </xf>
    <xf numFmtId="0" fontId="6" fillId="0" borderId="16" xfId="0" applyFont="1" applyFill="1" applyBorder="1" applyAlignment="1" applyProtection="1">
      <alignment horizontal="left" vertical="center" wrapText="1"/>
      <protection locked="0"/>
    </xf>
    <xf numFmtId="0" fontId="6" fillId="0" borderId="22" xfId="0" applyFont="1" applyFill="1" applyBorder="1" applyAlignment="1" applyProtection="1">
      <alignment horizontal="left" vertical="center" wrapText="1"/>
      <protection locked="0"/>
    </xf>
    <xf numFmtId="0" fontId="6" fillId="0" borderId="17" xfId="0" applyFont="1" applyFill="1" applyBorder="1" applyAlignment="1" applyProtection="1">
      <alignment horizontal="left" vertical="center" wrapText="1"/>
      <protection locked="0"/>
    </xf>
    <xf numFmtId="0" fontId="6" fillId="0" borderId="63" xfId="0" applyFont="1" applyBorder="1" applyAlignment="1">
      <alignment horizontal="center" vertical="center" wrapText="1"/>
    </xf>
    <xf numFmtId="0" fontId="12" fillId="0" borderId="64" xfId="0" applyFont="1" applyBorder="1" applyAlignment="1">
      <alignment horizontal="center" vertical="center" wrapText="1"/>
    </xf>
    <xf numFmtId="0" fontId="12" fillId="0" borderId="71" xfId="0" applyFont="1" applyBorder="1" applyAlignment="1">
      <alignment horizontal="center" vertical="center" wrapText="1"/>
    </xf>
    <xf numFmtId="0" fontId="5" fillId="0" borderId="0" xfId="0" applyFont="1" applyFill="1" applyBorder="1" applyAlignment="1" applyProtection="1">
      <alignment horizontal="right" vertical="center" wrapText="1"/>
      <protection locked="0"/>
    </xf>
    <xf numFmtId="0" fontId="2" fillId="0" borderId="0" xfId="0" applyFont="1" applyFill="1" applyBorder="1" applyAlignment="1" applyProtection="1">
      <alignment horizontal="right" vertical="center" wrapText="1"/>
      <protection locked="0"/>
    </xf>
    <xf numFmtId="0" fontId="5" fillId="0" borderId="57" xfId="0" applyFont="1" applyBorder="1" applyAlignment="1">
      <alignment horizontal="center" vertical="center" wrapText="1"/>
    </xf>
    <xf numFmtId="0" fontId="0" fillId="0" borderId="58" xfId="0" applyBorder="1" applyAlignment="1">
      <alignment horizontal="center" vertical="center" wrapText="1"/>
    </xf>
    <xf numFmtId="0" fontId="0" fillId="0" borderId="59" xfId="0" applyBorder="1" applyAlignment="1">
      <alignment horizontal="center" vertical="center" wrapText="1"/>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61" fillId="2" borderId="11" xfId="0" applyFont="1" applyFill="1" applyBorder="1" applyAlignment="1">
      <alignment horizontal="center" vertical="center" wrapText="1" shrinkToFit="1"/>
    </xf>
    <xf numFmtId="0" fontId="62" fillId="2" borderId="20" xfId="0" applyFont="1" applyFill="1" applyBorder="1" applyAlignment="1">
      <alignment horizontal="center" vertical="center" wrapText="1" shrinkToFit="1"/>
    </xf>
    <xf numFmtId="0" fontId="62" fillId="2" borderId="5" xfId="0" applyFont="1" applyFill="1" applyBorder="1" applyAlignment="1">
      <alignment horizontal="center" vertical="center" wrapText="1" shrinkToFit="1"/>
    </xf>
    <xf numFmtId="0" fontId="27" fillId="2" borderId="14" xfId="0" applyFont="1" applyFill="1" applyBorder="1" applyAlignment="1">
      <alignment horizontal="center" vertical="center"/>
    </xf>
    <xf numFmtId="0" fontId="27" fillId="2" borderId="4" xfId="0" applyFont="1" applyFill="1" applyBorder="1" applyAlignment="1">
      <alignment horizontal="center" vertical="center"/>
    </xf>
    <xf numFmtId="0" fontId="27" fillId="2" borderId="15" xfId="0" applyFont="1" applyFill="1" applyBorder="1" applyAlignment="1">
      <alignment horizontal="center" vertical="center"/>
    </xf>
    <xf numFmtId="0" fontId="5" fillId="0" borderId="19" xfId="0" applyFont="1" applyFill="1" applyBorder="1" applyAlignment="1" applyProtection="1">
      <alignment vertical="center" shrinkToFit="1"/>
      <protection locked="0"/>
    </xf>
    <xf numFmtId="0" fontId="11" fillId="0" borderId="19" xfId="0" applyFont="1" applyFill="1" applyBorder="1" applyAlignment="1" applyProtection="1">
      <alignment vertical="center" shrinkToFit="1"/>
      <protection locked="0"/>
    </xf>
    <xf numFmtId="0" fontId="5" fillId="0" borderId="10" xfId="0" applyFont="1" applyFill="1" applyBorder="1" applyAlignment="1" applyProtection="1">
      <alignment horizontal="center" vertical="center" wrapText="1"/>
      <protection locked="0"/>
    </xf>
    <xf numFmtId="0" fontId="11" fillId="0" borderId="10" xfId="0" applyFont="1" applyFill="1" applyBorder="1" applyAlignment="1" applyProtection="1">
      <alignment horizontal="center" vertical="center" wrapText="1"/>
      <protection locked="0"/>
    </xf>
    <xf numFmtId="0" fontId="6" fillId="0" borderId="16" xfId="0" applyFont="1" applyFill="1" applyBorder="1" applyAlignment="1" applyProtection="1">
      <alignment horizontal="left" vertical="center" wrapText="1" shrinkToFit="1"/>
      <protection locked="0"/>
    </xf>
    <xf numFmtId="0" fontId="12" fillId="0" borderId="22" xfId="0" applyFont="1" applyFill="1" applyBorder="1" applyAlignment="1" applyProtection="1">
      <alignment horizontal="left" vertical="center" wrapText="1" shrinkToFit="1"/>
      <protection locked="0"/>
    </xf>
    <xf numFmtId="0" fontId="12" fillId="0" borderId="17" xfId="0" applyFont="1" applyFill="1" applyBorder="1" applyAlignment="1" applyProtection="1">
      <alignment horizontal="left" vertical="center" wrapText="1" shrinkToFit="1"/>
      <protection locked="0"/>
    </xf>
    <xf numFmtId="0" fontId="5" fillId="0" borderId="16" xfId="0" applyFont="1" applyFill="1" applyBorder="1" applyAlignment="1" applyProtection="1">
      <alignment horizontal="center" vertical="center"/>
      <protection locked="0"/>
    </xf>
    <xf numFmtId="0" fontId="11" fillId="0" borderId="17" xfId="0" applyFont="1" applyFill="1" applyBorder="1" applyAlignment="1" applyProtection="1">
      <alignment horizontal="center" vertical="center"/>
      <protection locked="0"/>
    </xf>
    <xf numFmtId="0" fontId="5" fillId="0" borderId="40" xfId="0" applyFont="1" applyFill="1" applyBorder="1" applyAlignment="1">
      <alignment horizontal="center" vertical="center"/>
    </xf>
    <xf numFmtId="0" fontId="11" fillId="0" borderId="42" xfId="0" applyFont="1" applyBorder="1" applyAlignment="1">
      <alignment horizontal="center" vertical="center"/>
    </xf>
    <xf numFmtId="0" fontId="5" fillId="0" borderId="11" xfId="0" applyFont="1" applyFill="1" applyBorder="1" applyAlignment="1" applyProtection="1">
      <alignment horizontal="center" vertical="center" wrapText="1"/>
      <protection locked="0"/>
    </xf>
    <xf numFmtId="0" fontId="5" fillId="0" borderId="20" xfId="0" applyFont="1" applyFill="1" applyBorder="1" applyAlignment="1" applyProtection="1">
      <alignment horizontal="center" vertical="center" wrapText="1"/>
      <protection locked="0"/>
    </xf>
    <xf numFmtId="0" fontId="5" fillId="0" borderId="5" xfId="0" applyFont="1" applyFill="1" applyBorder="1" applyAlignment="1" applyProtection="1">
      <alignment horizontal="center" vertical="center" wrapText="1"/>
      <protection locked="0"/>
    </xf>
    <xf numFmtId="0" fontId="12" fillId="0" borderId="22" xfId="0" applyFont="1" applyFill="1" applyBorder="1" applyAlignment="1" applyProtection="1">
      <alignment horizontal="left" vertical="center" wrapText="1"/>
      <protection locked="0"/>
    </xf>
    <xf numFmtId="0" fontId="12" fillId="0" borderId="17" xfId="0" applyFont="1" applyFill="1" applyBorder="1" applyAlignment="1" applyProtection="1">
      <alignment horizontal="left" vertical="center" wrapText="1"/>
      <protection locked="0"/>
    </xf>
    <xf numFmtId="0" fontId="5" fillId="0" borderId="11" xfId="0" applyFont="1" applyFill="1" applyBorder="1" applyAlignment="1" applyProtection="1">
      <alignment vertical="center" wrapText="1"/>
      <protection locked="0"/>
    </xf>
    <xf numFmtId="0" fontId="2" fillId="0" borderId="20" xfId="0" applyFont="1" applyFill="1" applyBorder="1" applyAlignment="1" applyProtection="1">
      <alignment vertical="center" wrapText="1"/>
      <protection locked="0"/>
    </xf>
    <xf numFmtId="0" fontId="2" fillId="0" borderId="5" xfId="0" applyFont="1" applyFill="1" applyBorder="1" applyAlignment="1" applyProtection="1">
      <alignment vertical="center" wrapText="1"/>
      <protection locked="0"/>
    </xf>
    <xf numFmtId="0" fontId="2" fillId="0" borderId="14" xfId="0" applyFont="1" applyFill="1" applyBorder="1" applyAlignment="1" applyProtection="1">
      <alignment vertical="center" wrapText="1"/>
      <protection locked="0"/>
    </xf>
    <xf numFmtId="0" fontId="2" fillId="0" borderId="4" xfId="0" applyFont="1" applyFill="1" applyBorder="1" applyAlignment="1" applyProtection="1">
      <alignment vertical="center" wrapText="1"/>
      <protection locked="0"/>
    </xf>
    <xf numFmtId="0" fontId="2" fillId="0" borderId="15" xfId="0" applyFont="1" applyFill="1" applyBorder="1" applyAlignment="1" applyProtection="1">
      <alignment vertical="center" wrapText="1"/>
      <protection locked="0"/>
    </xf>
    <xf numFmtId="0" fontId="5" fillId="0" borderId="14" xfId="0" applyFont="1" applyBorder="1" applyAlignment="1">
      <alignment horizontal="center" vertical="center" shrinkToFit="1"/>
    </xf>
    <xf numFmtId="0" fontId="5" fillId="0" borderId="4" xfId="0" applyFont="1" applyBorder="1" applyAlignment="1">
      <alignment vertical="center" shrinkToFit="1"/>
    </xf>
    <xf numFmtId="0" fontId="5" fillId="0" borderId="20" xfId="0" applyFont="1" applyFill="1" applyBorder="1" applyAlignment="1" applyProtection="1">
      <alignment horizontal="right" vertical="center" shrinkToFit="1"/>
      <protection locked="0"/>
    </xf>
    <xf numFmtId="0" fontId="5" fillId="0" borderId="11" xfId="0" applyFont="1" applyFill="1" applyBorder="1" applyAlignment="1" applyProtection="1">
      <alignment horizontal="right" vertical="center" shrinkToFit="1"/>
      <protection locked="0"/>
    </xf>
    <xf numFmtId="0" fontId="5" fillId="0" borderId="4" xfId="0" applyFont="1" applyFill="1" applyBorder="1" applyAlignment="1" applyProtection="1">
      <alignment vertical="center" shrinkToFit="1"/>
      <protection locked="0"/>
    </xf>
    <xf numFmtId="0" fontId="5" fillId="0" borderId="15" xfId="0" applyFont="1" applyFill="1" applyBorder="1" applyAlignment="1" applyProtection="1">
      <alignment vertical="center" shrinkToFit="1"/>
      <protection locked="0"/>
    </xf>
    <xf numFmtId="0" fontId="5" fillId="0" borderId="12" xfId="0" applyFont="1" applyFill="1" applyBorder="1" applyAlignment="1" applyProtection="1">
      <alignment horizontal="right" vertical="center" shrinkToFit="1"/>
      <protection locked="0"/>
    </xf>
    <xf numFmtId="0" fontId="5" fillId="0" borderId="0" xfId="0" applyFont="1" applyFill="1" applyBorder="1" applyAlignment="1" applyProtection="1">
      <alignment vertical="center" wrapText="1"/>
      <protection locked="0"/>
    </xf>
    <xf numFmtId="0" fontId="2" fillId="0" borderId="0" xfId="0" applyFont="1" applyFill="1" applyBorder="1" applyAlignment="1" applyProtection="1">
      <alignment vertical="center" wrapText="1"/>
      <protection locked="0"/>
    </xf>
    <xf numFmtId="0" fontId="5" fillId="0" borderId="0" xfId="0" applyFont="1" applyFill="1" applyBorder="1" applyAlignment="1" applyProtection="1">
      <alignment vertical="center" shrinkToFit="1"/>
      <protection locked="0"/>
    </xf>
    <xf numFmtId="0" fontId="0" fillId="0" borderId="0" xfId="0" applyFill="1" applyAlignment="1" applyProtection="1">
      <alignment vertical="center" shrinkToFit="1"/>
      <protection locked="0"/>
    </xf>
    <xf numFmtId="0" fontId="3" fillId="0" borderId="12" xfId="0" applyNumberFormat="1" applyFont="1" applyFill="1" applyBorder="1" applyAlignment="1" applyProtection="1">
      <alignment horizontal="right" vertical="center" shrinkToFit="1"/>
      <protection locked="0"/>
    </xf>
    <xf numFmtId="0" fontId="0" fillId="0" borderId="0" xfId="0" applyFill="1" applyBorder="1" applyAlignment="1" applyProtection="1">
      <alignment horizontal="right" vertical="center" shrinkToFit="1"/>
      <protection locked="0"/>
    </xf>
    <xf numFmtId="0" fontId="5" fillId="2" borderId="10" xfId="0" applyFont="1" applyFill="1" applyBorder="1" applyAlignment="1">
      <alignment horizontal="left" vertical="center" wrapText="1"/>
    </xf>
    <xf numFmtId="0" fontId="0" fillId="0" borderId="10" xfId="0" applyBorder="1" applyAlignment="1">
      <alignment horizontal="left" vertical="center" wrapText="1"/>
    </xf>
    <xf numFmtId="0" fontId="6" fillId="0" borderId="22" xfId="0" applyFont="1" applyFill="1" applyBorder="1" applyAlignment="1" applyProtection="1">
      <alignment vertical="center" wrapText="1"/>
      <protection locked="0"/>
    </xf>
    <xf numFmtId="0" fontId="6" fillId="0" borderId="17" xfId="0" applyFont="1" applyFill="1" applyBorder="1" applyAlignment="1" applyProtection="1">
      <alignment vertical="center" wrapText="1"/>
      <protection locked="0"/>
    </xf>
    <xf numFmtId="0" fontId="3" fillId="0" borderId="0" xfId="0" applyNumberFormat="1" applyFont="1" applyFill="1" applyBorder="1" applyAlignment="1" applyProtection="1">
      <alignment vertical="center" wrapText="1"/>
      <protection locked="0"/>
    </xf>
    <xf numFmtId="0" fontId="3" fillId="0" borderId="0" xfId="0" applyFont="1" applyFill="1" applyBorder="1" applyAlignment="1" applyProtection="1">
      <alignment vertical="center" wrapText="1"/>
      <protection locked="0"/>
    </xf>
    <xf numFmtId="0" fontId="3" fillId="0" borderId="13" xfId="0" applyFont="1" applyFill="1" applyBorder="1" applyAlignment="1" applyProtection="1">
      <alignment vertical="center" wrapText="1"/>
      <protection locked="0"/>
    </xf>
    <xf numFmtId="0" fontId="3" fillId="0" borderId="20" xfId="0" applyFont="1" applyFill="1" applyBorder="1" applyAlignment="1" applyProtection="1">
      <alignment vertical="center"/>
      <protection locked="0"/>
    </xf>
    <xf numFmtId="0" fontId="13" fillId="0" borderId="20" xfId="0" applyFont="1" applyFill="1" applyBorder="1" applyAlignment="1" applyProtection="1">
      <alignment vertical="center"/>
      <protection locked="0"/>
    </xf>
    <xf numFmtId="0" fontId="6" fillId="0" borderId="0" xfId="0" applyFont="1" applyBorder="1" applyAlignment="1">
      <alignment horizontal="left" vertical="center" wrapText="1"/>
    </xf>
    <xf numFmtId="0" fontId="0" fillId="0" borderId="0" xfId="0" applyBorder="1" applyAlignment="1">
      <alignment horizontal="left" vertical="center" wrapText="1"/>
    </xf>
    <xf numFmtId="0" fontId="0" fillId="0" borderId="13" xfId="0" applyBorder="1" applyAlignment="1">
      <alignment horizontal="left" vertical="center" wrapText="1"/>
    </xf>
    <xf numFmtId="0" fontId="2" fillId="2" borderId="14" xfId="0" applyFont="1" applyFill="1" applyBorder="1" applyAlignment="1">
      <alignment horizontal="center" vertical="center" wrapText="1"/>
    </xf>
    <xf numFmtId="0" fontId="0" fillId="0" borderId="15" xfId="0" applyBorder="1" applyAlignment="1">
      <alignment vertical="center" wrapText="1"/>
    </xf>
    <xf numFmtId="0" fontId="0" fillId="0" borderId="17" xfId="0" applyBorder="1" applyAlignment="1">
      <alignment vertical="center" wrapText="1"/>
    </xf>
    <xf numFmtId="0" fontId="4" fillId="0" borderId="61" xfId="0" applyFont="1" applyBorder="1" applyAlignment="1">
      <alignment horizontal="center" vertical="center" wrapText="1"/>
    </xf>
    <xf numFmtId="0" fontId="75" fillId="0" borderId="62" xfId="0" applyFont="1" applyBorder="1" applyAlignment="1">
      <alignment horizontal="center" vertical="center" wrapText="1"/>
    </xf>
    <xf numFmtId="0" fontId="75" fillId="0" borderId="66" xfId="0" applyFont="1" applyBorder="1" applyAlignment="1">
      <alignment horizontal="center" vertical="center" wrapText="1"/>
    </xf>
    <xf numFmtId="0" fontId="3" fillId="0" borderId="11" xfId="0" applyFont="1" applyFill="1" applyBorder="1" applyAlignment="1" applyProtection="1">
      <alignment vertical="center" wrapText="1"/>
      <protection locked="0"/>
    </xf>
    <xf numFmtId="0" fontId="13" fillId="0" borderId="20" xfId="0" applyFont="1" applyFill="1" applyBorder="1" applyAlignment="1" applyProtection="1">
      <alignment vertical="center" wrapText="1"/>
      <protection locked="0"/>
    </xf>
    <xf numFmtId="0" fontId="13" fillId="0" borderId="12" xfId="0" applyFont="1" applyFill="1" applyBorder="1" applyAlignment="1" applyProtection="1">
      <alignment vertical="center" wrapText="1"/>
      <protection locked="0"/>
    </xf>
    <xf numFmtId="0" fontId="13" fillId="0" borderId="0" xfId="0" applyFont="1" applyFill="1" applyAlignment="1" applyProtection="1">
      <alignment vertical="center" wrapText="1"/>
      <protection locked="0"/>
    </xf>
    <xf numFmtId="0" fontId="3" fillId="0" borderId="16" xfId="0" applyFont="1" applyFill="1" applyBorder="1" applyAlignment="1" applyProtection="1">
      <alignment vertical="center"/>
      <protection locked="0"/>
    </xf>
    <xf numFmtId="0" fontId="13" fillId="0" borderId="22" xfId="0" applyFont="1" applyFill="1" applyBorder="1" applyAlignment="1" applyProtection="1">
      <alignment vertical="center"/>
      <protection locked="0"/>
    </xf>
    <xf numFmtId="0" fontId="3" fillId="0" borderId="16" xfId="0" applyFont="1" applyFill="1" applyBorder="1" applyAlignment="1" applyProtection="1">
      <alignment horizontal="left" vertical="center" shrinkToFit="1"/>
      <protection locked="0"/>
    </xf>
    <xf numFmtId="0" fontId="13" fillId="0" borderId="22" xfId="0" applyFont="1" applyFill="1" applyBorder="1" applyAlignment="1" applyProtection="1">
      <alignment horizontal="left" vertical="center" shrinkToFit="1"/>
      <protection locked="0"/>
    </xf>
    <xf numFmtId="0" fontId="13" fillId="0" borderId="17" xfId="0" applyFont="1" applyFill="1" applyBorder="1" applyAlignment="1" applyProtection="1">
      <alignment horizontal="left" vertical="center" shrinkToFit="1"/>
      <protection locked="0"/>
    </xf>
    <xf numFmtId="0" fontId="5" fillId="0" borderId="11" xfId="0" applyFont="1" applyBorder="1" applyAlignment="1" applyProtection="1">
      <alignment horizontal="center" vertical="center" shrinkToFit="1"/>
      <protection locked="0"/>
    </xf>
    <xf numFmtId="0" fontId="11" fillId="0" borderId="20" xfId="0" applyFont="1" applyBorder="1" applyAlignment="1" applyProtection="1">
      <alignment horizontal="center" vertical="center" shrinkToFit="1"/>
      <protection locked="0"/>
    </xf>
    <xf numFmtId="0" fontId="11" fillId="0" borderId="5" xfId="0" applyFont="1" applyBorder="1" applyAlignment="1" applyProtection="1">
      <alignment horizontal="center" vertical="center" shrinkToFit="1"/>
      <protection locked="0"/>
    </xf>
    <xf numFmtId="0" fontId="2" fillId="0" borderId="16" xfId="0" applyFont="1" applyBorder="1" applyAlignment="1">
      <alignment horizontal="left" vertical="center" shrinkToFit="1"/>
    </xf>
    <xf numFmtId="0" fontId="0" fillId="0" borderId="22" xfId="0" applyFont="1" applyBorder="1" applyAlignment="1">
      <alignment horizontal="left" vertical="center" shrinkToFit="1"/>
    </xf>
    <xf numFmtId="0" fontId="0" fillId="0" borderId="22" xfId="0" applyBorder="1" applyAlignment="1">
      <alignment vertical="center" shrinkToFit="1"/>
    </xf>
    <xf numFmtId="0" fontId="3" fillId="0" borderId="22" xfId="0" applyFont="1" applyFill="1" applyBorder="1" applyAlignment="1" applyProtection="1">
      <alignment vertical="center"/>
      <protection locked="0"/>
    </xf>
    <xf numFmtId="0" fontId="3" fillId="0" borderId="11" xfId="0" applyFont="1" applyFill="1" applyBorder="1" applyAlignment="1" applyProtection="1">
      <alignment horizontal="left" vertical="center" shrinkToFit="1"/>
      <protection locked="0"/>
    </xf>
    <xf numFmtId="0" fontId="13" fillId="0" borderId="5" xfId="0" applyFont="1" applyFill="1" applyBorder="1" applyAlignment="1" applyProtection="1">
      <alignment horizontal="left" vertical="center" shrinkToFit="1"/>
      <protection locked="0"/>
    </xf>
    <xf numFmtId="176" fontId="2" fillId="0" borderId="4" xfId="0" applyNumberFormat="1" applyFont="1" applyFill="1" applyBorder="1" applyAlignment="1">
      <alignment vertical="center"/>
    </xf>
    <xf numFmtId="176" fontId="0" fillId="0" borderId="4" xfId="0" applyNumberFormat="1" applyFill="1" applyBorder="1" applyAlignment="1">
      <alignment vertical="center"/>
    </xf>
    <xf numFmtId="176" fontId="2" fillId="0" borderId="4" xfId="0" applyNumberFormat="1" applyFont="1" applyFill="1" applyBorder="1" applyAlignment="1">
      <alignment vertical="center" wrapText="1"/>
    </xf>
    <xf numFmtId="0" fontId="0" fillId="2" borderId="0" xfId="0" applyFill="1" applyAlignment="1">
      <alignment horizontal="center" vertical="center" wrapText="1"/>
    </xf>
    <xf numFmtId="0" fontId="3" fillId="0" borderId="12" xfId="0" applyFont="1" applyFill="1" applyBorder="1" applyAlignment="1" applyProtection="1">
      <alignment vertical="center" wrapText="1"/>
      <protection locked="0"/>
    </xf>
    <xf numFmtId="0" fontId="13" fillId="0" borderId="13" xfId="0" applyFont="1" applyFill="1" applyBorder="1" applyAlignment="1" applyProtection="1">
      <alignment vertical="center" wrapText="1"/>
      <protection locked="0"/>
    </xf>
    <xf numFmtId="0" fontId="6" fillId="0" borderId="16" xfId="0" applyFont="1" applyFill="1" applyBorder="1" applyAlignment="1" applyProtection="1">
      <alignment vertical="center" wrapText="1" shrinkToFit="1"/>
      <protection locked="0"/>
    </xf>
    <xf numFmtId="0" fontId="12" fillId="0" borderId="22" xfId="0" applyFont="1" applyFill="1" applyBorder="1" applyAlignment="1" applyProtection="1">
      <alignment vertical="center" wrapText="1" shrinkToFit="1"/>
      <protection locked="0"/>
    </xf>
    <xf numFmtId="0" fontId="12" fillId="0" borderId="17" xfId="0" applyFont="1" applyFill="1" applyBorder="1" applyAlignment="1" applyProtection="1">
      <alignment vertical="center" wrapText="1" shrinkToFit="1"/>
      <protection locked="0"/>
    </xf>
    <xf numFmtId="0" fontId="2" fillId="0" borderId="4" xfId="0" applyFont="1" applyFill="1" applyBorder="1" applyAlignment="1" applyProtection="1">
      <alignment vertical="center" shrinkToFit="1"/>
      <protection locked="0"/>
    </xf>
    <xf numFmtId="0" fontId="2" fillId="0" borderId="0" xfId="0" applyFont="1" applyFill="1" applyBorder="1" applyAlignment="1" applyProtection="1">
      <alignment vertical="center" shrinkToFit="1"/>
      <protection locked="0"/>
    </xf>
    <xf numFmtId="0" fontId="3" fillId="0" borderId="20" xfId="0" applyFont="1" applyFill="1" applyBorder="1" applyAlignment="1" applyProtection="1">
      <alignment horizontal="left" vertical="center" wrapText="1"/>
      <protection locked="0"/>
    </xf>
    <xf numFmtId="0" fontId="13" fillId="0" borderId="20" xfId="0" applyFont="1" applyFill="1" applyBorder="1" applyAlignment="1" applyProtection="1">
      <alignment horizontal="left" vertical="center" wrapText="1"/>
      <protection locked="0"/>
    </xf>
    <xf numFmtId="0" fontId="2" fillId="0" borderId="4" xfId="0" applyNumberFormat="1" applyFont="1" applyFill="1" applyBorder="1" applyAlignment="1">
      <alignment vertical="center" shrinkToFit="1"/>
    </xf>
    <xf numFmtId="0" fontId="0" fillId="0" borderId="4" xfId="0" applyFill="1" applyBorder="1" applyAlignment="1">
      <alignment vertical="center" shrinkToFit="1"/>
    </xf>
    <xf numFmtId="0" fontId="3" fillId="0" borderId="16" xfId="0" applyFont="1" applyFill="1" applyBorder="1" applyAlignment="1" applyProtection="1">
      <alignment vertical="center" wrapText="1"/>
      <protection locked="0"/>
    </xf>
    <xf numFmtId="0" fontId="13" fillId="0" borderId="22" xfId="0" applyFont="1" applyFill="1" applyBorder="1" applyAlignment="1" applyProtection="1">
      <alignment vertical="center" wrapText="1"/>
      <protection locked="0"/>
    </xf>
    <xf numFmtId="0" fontId="13" fillId="0" borderId="17" xfId="0" applyFont="1" applyFill="1" applyBorder="1" applyAlignment="1" applyProtection="1">
      <alignment vertical="center" wrapText="1"/>
      <protection locked="0"/>
    </xf>
    <xf numFmtId="0" fontId="2" fillId="2" borderId="16" xfId="0" applyFont="1" applyFill="1" applyBorder="1" applyAlignment="1">
      <alignment horizontal="center" vertical="center" wrapText="1" shrinkToFit="1"/>
    </xf>
    <xf numFmtId="0" fontId="0" fillId="0" borderId="17" xfId="0" applyBorder="1" applyAlignment="1">
      <alignment horizontal="center" vertical="center" wrapText="1" shrinkToFit="1"/>
    </xf>
    <xf numFmtId="0" fontId="97" fillId="0" borderId="4" xfId="0" applyFont="1" applyBorder="1" applyAlignment="1">
      <alignment horizontal="right" vertical="top" shrinkToFit="1"/>
    </xf>
    <xf numFmtId="0" fontId="2" fillId="2" borderId="6" xfId="0" applyFont="1" applyFill="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3" fillId="2" borderId="23" xfId="0" applyFont="1" applyFill="1" applyBorder="1" applyAlignment="1">
      <alignment vertical="center" wrapText="1"/>
    </xf>
    <xf numFmtId="0" fontId="13" fillId="0" borderId="24" xfId="0" applyFont="1" applyBorder="1" applyAlignment="1">
      <alignment vertical="center" wrapText="1"/>
    </xf>
    <xf numFmtId="0" fontId="13" fillId="0" borderId="9" xfId="0" applyFont="1" applyBorder="1" applyAlignment="1">
      <alignment vertical="center" wrapText="1"/>
    </xf>
    <xf numFmtId="0" fontId="3" fillId="2" borderId="20" xfId="0" applyFont="1" applyFill="1" applyBorder="1" applyAlignment="1">
      <alignment horizontal="center" vertical="center" wrapText="1"/>
    </xf>
    <xf numFmtId="0" fontId="13" fillId="2" borderId="20"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0" xfId="0" applyFont="1" applyFill="1" applyAlignment="1">
      <alignment horizontal="center" vertical="center" wrapText="1"/>
    </xf>
    <xf numFmtId="0" fontId="13" fillId="2" borderId="13"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15"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0" fillId="0" borderId="21" xfId="0" applyBorder="1" applyAlignment="1">
      <alignment horizontal="center" vertical="center" wrapText="1"/>
    </xf>
    <xf numFmtId="0" fontId="0" fillId="0" borderId="19" xfId="0" applyBorder="1" applyAlignment="1">
      <alignment horizontal="center" vertical="center" wrapText="1"/>
    </xf>
    <xf numFmtId="0" fontId="3" fillId="0" borderId="12" xfId="0" applyFont="1" applyFill="1" applyBorder="1" applyAlignment="1" applyProtection="1">
      <alignment horizontal="left" vertical="center" wrapText="1"/>
      <protection locked="0"/>
    </xf>
    <xf numFmtId="0" fontId="13" fillId="0" borderId="0" xfId="0" applyFont="1" applyFill="1" applyBorder="1" applyAlignment="1" applyProtection="1">
      <alignment horizontal="left" vertical="center" wrapText="1"/>
      <protection locked="0"/>
    </xf>
    <xf numFmtId="0" fontId="13" fillId="0" borderId="13" xfId="0" applyFont="1" applyFill="1" applyBorder="1" applyAlignment="1" applyProtection="1">
      <alignment horizontal="left" vertical="center" wrapText="1"/>
      <protection locked="0"/>
    </xf>
    <xf numFmtId="183" fontId="3" fillId="0" borderId="0" xfId="0" applyNumberFormat="1" applyFont="1" applyFill="1" applyBorder="1" applyAlignment="1">
      <alignment vertical="top" wrapText="1" shrinkToFit="1"/>
    </xf>
    <xf numFmtId="183" fontId="0" fillId="0" borderId="0" xfId="0" applyNumberFormat="1" applyFill="1" applyAlignment="1">
      <alignment vertical="center" wrapText="1"/>
    </xf>
    <xf numFmtId="183" fontId="3" fillId="0" borderId="0" xfId="0" applyNumberFormat="1" applyFont="1" applyFill="1" applyBorder="1" applyAlignment="1">
      <alignment horizontal="left" vertical="center" wrapText="1"/>
    </xf>
    <xf numFmtId="0" fontId="3" fillId="0" borderId="16" xfId="0" applyFont="1" applyFill="1" applyBorder="1" applyAlignment="1" applyProtection="1">
      <alignment vertical="center" wrapText="1" shrinkToFit="1"/>
      <protection locked="0"/>
    </xf>
    <xf numFmtId="0" fontId="13" fillId="0" borderId="22" xfId="0" applyFont="1" applyFill="1" applyBorder="1" applyAlignment="1" applyProtection="1">
      <alignment vertical="center" wrapText="1" shrinkToFit="1"/>
      <protection locked="0"/>
    </xf>
    <xf numFmtId="0" fontId="5" fillId="0" borderId="16" xfId="0" applyFont="1" applyFill="1" applyBorder="1" applyAlignment="1" applyProtection="1">
      <alignment vertical="center" shrinkToFit="1"/>
      <protection locked="0"/>
    </xf>
    <xf numFmtId="0" fontId="5" fillId="0" borderId="17" xfId="0" applyFont="1" applyFill="1" applyBorder="1" applyAlignment="1" applyProtection="1">
      <alignment vertical="center" shrinkToFit="1"/>
      <protection locked="0"/>
    </xf>
    <xf numFmtId="0" fontId="5" fillId="0" borderId="26" xfId="0" applyFont="1" applyFill="1" applyBorder="1" applyAlignment="1" applyProtection="1">
      <alignment horizontal="left" vertical="center" wrapText="1"/>
      <protection locked="0"/>
    </xf>
    <xf numFmtId="0" fontId="11" fillId="0" borderId="26" xfId="0" applyFont="1" applyFill="1" applyBorder="1" applyAlignment="1" applyProtection="1">
      <alignment horizontal="left" vertical="center" wrapText="1"/>
      <protection locked="0"/>
    </xf>
    <xf numFmtId="0" fontId="0" fillId="0" borderId="26" xfId="0" applyFill="1" applyBorder="1" applyAlignment="1" applyProtection="1">
      <alignment horizontal="left" vertical="center" wrapText="1"/>
      <protection locked="0"/>
    </xf>
    <xf numFmtId="0" fontId="5" fillId="2" borderId="16" xfId="0" applyFont="1" applyFill="1" applyBorder="1" applyAlignment="1">
      <alignment vertical="center" wrapText="1"/>
    </xf>
    <xf numFmtId="0" fontId="0" fillId="0" borderId="22" xfId="0" applyBorder="1" applyAlignment="1">
      <alignment vertical="center" wrapText="1"/>
    </xf>
    <xf numFmtId="0" fontId="0" fillId="2" borderId="21" xfId="0" applyFill="1" applyBorder="1" applyAlignment="1">
      <alignment horizontal="center" vertical="center" wrapText="1"/>
    </xf>
    <xf numFmtId="0" fontId="0" fillId="2" borderId="19" xfId="0"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5" fillId="2" borderId="11" xfId="0" applyFont="1" applyFill="1" applyBorder="1" applyAlignment="1">
      <alignment vertical="center" wrapText="1"/>
    </xf>
    <xf numFmtId="0" fontId="11" fillId="2" borderId="20" xfId="0" applyFont="1" applyFill="1" applyBorder="1" applyAlignment="1">
      <alignment vertical="center" wrapText="1"/>
    </xf>
    <xf numFmtId="0" fontId="0" fillId="0" borderId="5" xfId="0" applyBorder="1" applyAlignment="1">
      <alignment vertical="center" wrapText="1"/>
    </xf>
    <xf numFmtId="0" fontId="11" fillId="2" borderId="14" xfId="0" applyFont="1" applyFill="1" applyBorder="1" applyAlignment="1">
      <alignment vertical="center" wrapText="1"/>
    </xf>
    <xf numFmtId="0" fontId="11" fillId="2" borderId="4" xfId="0" applyFont="1" applyFill="1" applyBorder="1" applyAlignment="1">
      <alignment vertical="center" wrapText="1"/>
    </xf>
    <xf numFmtId="0" fontId="5" fillId="0" borderId="16" xfId="0" applyFont="1" applyFill="1" applyBorder="1" applyAlignment="1" applyProtection="1">
      <alignment horizontal="right" vertical="center" shrinkToFit="1"/>
      <protection locked="0"/>
    </xf>
    <xf numFmtId="0" fontId="11" fillId="0" borderId="22" xfId="0" applyFont="1" applyFill="1" applyBorder="1" applyAlignment="1" applyProtection="1">
      <alignment horizontal="right" vertical="center" shrinkToFit="1"/>
      <protection locked="0"/>
    </xf>
    <xf numFmtId="0" fontId="2" fillId="0" borderId="19" xfId="0" applyFont="1" applyBorder="1" applyAlignment="1">
      <alignment vertical="center" wrapText="1"/>
    </xf>
    <xf numFmtId="0" fontId="0" fillId="0" borderId="19" xfId="0" applyBorder="1" applyAlignment="1">
      <alignment vertical="center" wrapText="1"/>
    </xf>
    <xf numFmtId="0" fontId="3" fillId="0" borderId="54" xfId="0" applyFont="1" applyFill="1" applyBorder="1" applyAlignment="1" applyProtection="1">
      <alignment vertical="center" shrinkToFit="1"/>
      <protection locked="0"/>
    </xf>
    <xf numFmtId="0" fontId="13" fillId="0" borderId="54" xfId="0" applyFont="1" applyFill="1" applyBorder="1" applyAlignment="1" applyProtection="1">
      <alignment vertical="center" shrinkToFit="1"/>
      <protection locked="0"/>
    </xf>
    <xf numFmtId="0" fontId="13" fillId="0" borderId="55" xfId="0" applyFont="1" applyFill="1" applyBorder="1" applyAlignment="1" applyProtection="1">
      <alignment vertical="center" shrinkToFit="1"/>
      <protection locked="0"/>
    </xf>
    <xf numFmtId="0" fontId="5" fillId="0" borderId="51" xfId="0" applyFont="1" applyFill="1" applyBorder="1" applyAlignment="1" applyProtection="1">
      <alignment vertical="center" shrinkToFit="1"/>
      <protection locked="0"/>
    </xf>
    <xf numFmtId="0" fontId="11" fillId="0" borderId="51" xfId="0" applyFont="1" applyFill="1" applyBorder="1" applyAlignment="1" applyProtection="1">
      <alignment vertical="center" shrinkToFit="1"/>
      <protection locked="0"/>
    </xf>
    <xf numFmtId="0" fontId="11" fillId="0" borderId="52" xfId="0" applyFont="1" applyFill="1" applyBorder="1" applyAlignment="1" applyProtection="1">
      <alignment vertical="center" shrinkToFit="1"/>
      <protection locked="0"/>
    </xf>
    <xf numFmtId="0" fontId="14" fillId="0" borderId="4" xfId="0" applyFont="1" applyFill="1" applyBorder="1" applyAlignment="1" applyProtection="1">
      <alignment vertical="center" shrinkToFit="1"/>
      <protection locked="0"/>
    </xf>
    <xf numFmtId="0" fontId="0" fillId="0" borderId="4" xfId="0" applyFill="1" applyBorder="1" applyAlignment="1" applyProtection="1">
      <alignment vertical="center" shrinkToFit="1"/>
      <protection locked="0"/>
    </xf>
    <xf numFmtId="176" fontId="3" fillId="0" borderId="11" xfId="0" applyNumberFormat="1" applyFont="1" applyFill="1" applyBorder="1" applyAlignment="1" applyProtection="1">
      <alignment vertical="center" shrinkToFit="1"/>
      <protection locked="0"/>
    </xf>
    <xf numFmtId="176" fontId="13" fillId="0" borderId="20" xfId="0" applyNumberFormat="1" applyFont="1" applyFill="1" applyBorder="1" applyAlignment="1" applyProtection="1">
      <alignment vertical="center" shrinkToFit="1"/>
      <protection locked="0"/>
    </xf>
    <xf numFmtId="0" fontId="3" fillId="0" borderId="22" xfId="0" applyFont="1" applyFill="1" applyBorder="1" applyAlignment="1" applyProtection="1">
      <alignment horizontal="right" vertical="center" shrinkToFit="1"/>
      <protection locked="0"/>
    </xf>
    <xf numFmtId="0" fontId="13" fillId="0" borderId="22" xfId="0" applyFont="1" applyFill="1" applyBorder="1" applyAlignment="1" applyProtection="1">
      <alignment horizontal="right" vertical="center" shrinkToFit="1"/>
      <protection locked="0"/>
    </xf>
    <xf numFmtId="0" fontId="3" fillId="0" borderId="16" xfId="0" applyFont="1" applyFill="1" applyBorder="1" applyAlignment="1" applyProtection="1">
      <alignment vertical="center" shrinkToFit="1"/>
      <protection locked="0"/>
    </xf>
    <xf numFmtId="0" fontId="13" fillId="0" borderId="22" xfId="0" applyFont="1" applyFill="1" applyBorder="1" applyAlignment="1" applyProtection="1">
      <alignment vertical="center" shrinkToFit="1"/>
      <protection locked="0"/>
    </xf>
    <xf numFmtId="0" fontId="3" fillId="0" borderId="22" xfId="0" applyFont="1" applyFill="1" applyBorder="1" applyAlignment="1" applyProtection="1">
      <alignment vertical="center" shrinkToFit="1"/>
      <protection locked="0"/>
    </xf>
    <xf numFmtId="0" fontId="6" fillId="0" borderId="14" xfId="0" applyFont="1" applyBorder="1" applyAlignment="1">
      <alignment horizontal="center" vertical="center" wrapText="1"/>
    </xf>
    <xf numFmtId="179" fontId="3" fillId="0" borderId="0" xfId="0" applyNumberFormat="1" applyFont="1" applyFill="1" applyBorder="1" applyAlignment="1">
      <alignment vertical="center"/>
    </xf>
    <xf numFmtId="179" fontId="13" fillId="0" borderId="0" xfId="0" applyNumberFormat="1" applyFont="1" applyFill="1" applyBorder="1" applyAlignment="1">
      <alignment vertical="center"/>
    </xf>
    <xf numFmtId="176" fontId="5" fillId="0" borderId="16" xfId="0" applyNumberFormat="1" applyFont="1" applyFill="1" applyBorder="1" applyAlignment="1" applyProtection="1">
      <alignment horizontal="right" vertical="center" shrinkToFit="1"/>
      <protection locked="0"/>
    </xf>
    <xf numFmtId="176" fontId="11" fillId="0" borderId="22" xfId="0" applyNumberFormat="1" applyFont="1" applyFill="1" applyBorder="1" applyAlignment="1" applyProtection="1">
      <alignment horizontal="right" vertical="center" shrinkToFit="1"/>
      <protection locked="0"/>
    </xf>
    <xf numFmtId="0" fontId="8" fillId="0" borderId="0" xfId="0" applyFont="1" applyAlignment="1">
      <alignment horizontal="center" vertical="center"/>
    </xf>
    <xf numFmtId="0" fontId="0" fillId="0" borderId="0" xfId="0" applyAlignment="1">
      <alignment vertical="center" shrinkToFit="1"/>
    </xf>
    <xf numFmtId="0" fontId="2" fillId="0" borderId="37" xfId="0" applyFont="1" applyFill="1" applyBorder="1" applyAlignment="1" applyProtection="1">
      <alignment horizontal="center" vertical="center" shrinkToFit="1"/>
      <protection locked="0"/>
    </xf>
    <xf numFmtId="0" fontId="0" fillId="0" borderId="38" xfId="0" applyBorder="1" applyAlignment="1">
      <alignment horizontal="center" vertical="center" shrinkToFit="1"/>
    </xf>
    <xf numFmtId="0" fontId="0" fillId="0" borderId="39" xfId="0" applyBorder="1" applyAlignment="1">
      <alignment horizontal="center" vertical="center" shrinkToFit="1"/>
    </xf>
    <xf numFmtId="0" fontId="3" fillId="0" borderId="79" xfId="0" applyFont="1" applyBorder="1" applyAlignment="1" applyProtection="1">
      <alignment vertical="center" shrinkToFit="1"/>
      <protection locked="0"/>
    </xf>
    <xf numFmtId="0" fontId="0" fillId="0" borderId="26" xfId="0" applyBorder="1" applyAlignment="1" applyProtection="1">
      <alignment vertical="center" shrinkToFit="1"/>
      <protection locked="0"/>
    </xf>
    <xf numFmtId="0" fontId="0" fillId="0" borderId="50" xfId="0" applyBorder="1" applyAlignment="1" applyProtection="1">
      <alignment vertical="center" shrinkToFit="1"/>
      <protection locked="0"/>
    </xf>
    <xf numFmtId="0" fontId="3" fillId="0" borderId="80" xfId="0" applyFont="1" applyBorder="1" applyAlignment="1" applyProtection="1">
      <alignment vertical="center" shrinkToFit="1"/>
      <protection locked="0"/>
    </xf>
    <xf numFmtId="0" fontId="0" fillId="0" borderId="81" xfId="0" applyBorder="1" applyAlignment="1" applyProtection="1">
      <alignment vertical="center" shrinkToFit="1"/>
      <protection locked="0"/>
    </xf>
    <xf numFmtId="0" fontId="0" fillId="0" borderId="53" xfId="0" applyBorder="1" applyAlignment="1" applyProtection="1">
      <alignment vertical="center" shrinkToFit="1"/>
      <protection locked="0"/>
    </xf>
    <xf numFmtId="0" fontId="5" fillId="0" borderId="20" xfId="0" applyFont="1" applyBorder="1" applyAlignment="1" applyProtection="1">
      <alignment horizontal="right" vertical="center" shrinkToFit="1"/>
      <protection locked="0"/>
    </xf>
    <xf numFmtId="0" fontId="0" fillId="0" borderId="20" xfId="0" applyBorder="1" applyAlignment="1" applyProtection="1">
      <alignment horizontal="right" vertical="center" shrinkToFit="1"/>
      <protection locked="0"/>
    </xf>
    <xf numFmtId="0" fontId="5" fillId="0" borderId="0" xfId="0" applyFont="1" applyBorder="1" applyAlignment="1" applyProtection="1">
      <alignment horizontal="right" vertical="center" shrinkToFit="1"/>
      <protection locked="0"/>
    </xf>
    <xf numFmtId="0" fontId="0" fillId="0" borderId="0" xfId="0" applyAlignment="1" applyProtection="1">
      <alignment horizontal="right" vertical="center" shrinkToFit="1"/>
      <protection locked="0"/>
    </xf>
    <xf numFmtId="0" fontId="5" fillId="2" borderId="16" xfId="0" applyFont="1" applyFill="1" applyBorder="1" applyAlignment="1">
      <alignment horizontal="center" vertical="center" wrapText="1"/>
    </xf>
    <xf numFmtId="0" fontId="11" fillId="0" borderId="17" xfId="0" applyFont="1" applyBorder="1" applyAlignment="1">
      <alignment horizontal="center" vertical="center" wrapText="1"/>
    </xf>
    <xf numFmtId="0" fontId="3" fillId="2" borderId="16" xfId="0" applyFont="1" applyFill="1" applyBorder="1" applyAlignment="1">
      <alignment horizontal="center" vertical="center" wrapText="1"/>
    </xf>
    <xf numFmtId="0" fontId="13" fillId="0" borderId="22" xfId="0" applyFont="1" applyBorder="1" applyAlignment="1">
      <alignment horizontal="center" vertical="center" wrapText="1"/>
    </xf>
    <xf numFmtId="0" fontId="13" fillId="0" borderId="17" xfId="0" applyFont="1" applyBorder="1" applyAlignment="1">
      <alignment horizontal="center" vertical="center" wrapText="1"/>
    </xf>
    <xf numFmtId="0" fontId="13" fillId="0" borderId="0" xfId="0" applyFont="1" applyFill="1" applyBorder="1" applyAlignment="1" applyProtection="1">
      <alignment vertical="center" wrapText="1"/>
      <protection locked="0"/>
    </xf>
    <xf numFmtId="0" fontId="13" fillId="0" borderId="5" xfId="0" applyFont="1" applyFill="1" applyBorder="1" applyAlignment="1" applyProtection="1">
      <alignment vertical="center" wrapText="1"/>
      <protection locked="0"/>
    </xf>
    <xf numFmtId="0" fontId="3" fillId="0" borderId="14" xfId="0" applyFont="1" applyFill="1" applyBorder="1" applyAlignment="1" applyProtection="1">
      <alignment vertical="center" wrapText="1"/>
      <protection locked="0"/>
    </xf>
    <xf numFmtId="0" fontId="0" fillId="0" borderId="4" xfId="0" applyFill="1" applyBorder="1" applyAlignment="1" applyProtection="1">
      <alignment vertical="center" wrapText="1"/>
      <protection locked="0"/>
    </xf>
    <xf numFmtId="0" fontId="0" fillId="0" borderId="15" xfId="0" applyFill="1" applyBorder="1" applyAlignment="1" applyProtection="1">
      <alignment vertical="center" wrapText="1"/>
      <protection locked="0"/>
    </xf>
    <xf numFmtId="0" fontId="3" fillId="2" borderId="16" xfId="0" applyFont="1" applyFill="1" applyBorder="1" applyAlignment="1">
      <alignment horizontal="right" vertical="center" shrinkToFit="1"/>
    </xf>
    <xf numFmtId="0" fontId="2" fillId="2" borderId="17" xfId="0" applyFont="1" applyFill="1" applyBorder="1" applyAlignment="1">
      <alignment horizontal="right" vertical="center" shrinkToFit="1"/>
    </xf>
    <xf numFmtId="0" fontId="3" fillId="2" borderId="10" xfId="0" applyFont="1" applyFill="1" applyBorder="1" applyAlignment="1">
      <alignment vertical="center"/>
    </xf>
    <xf numFmtId="0" fontId="0" fillId="2" borderId="10" xfId="0" applyFill="1" applyBorder="1" applyAlignment="1">
      <alignment vertical="center"/>
    </xf>
    <xf numFmtId="0" fontId="2" fillId="0" borderId="10" xfId="0" applyFont="1" applyBorder="1" applyAlignment="1">
      <alignment horizontal="center" vertical="center"/>
    </xf>
    <xf numFmtId="0" fontId="129" fillId="0" borderId="10" xfId="0" applyFont="1" applyBorder="1" applyAlignment="1">
      <alignment horizontal="center" vertical="center"/>
    </xf>
    <xf numFmtId="0" fontId="0" fillId="0" borderId="10" xfId="0" applyFont="1" applyFill="1" applyBorder="1" applyAlignment="1">
      <alignment horizontal="center" vertical="center"/>
    </xf>
    <xf numFmtId="0" fontId="2" fillId="0" borderId="10" xfId="0" applyFont="1" applyFill="1" applyBorder="1" applyAlignment="1" applyProtection="1">
      <alignment horizontal="center" vertical="center"/>
      <protection locked="0"/>
    </xf>
    <xf numFmtId="0" fontId="5" fillId="0" borderId="10" xfId="0" applyFont="1" applyBorder="1" applyAlignment="1">
      <alignment horizontal="center" vertical="center"/>
    </xf>
    <xf numFmtId="0" fontId="2" fillId="0" borderId="10" xfId="0" applyFont="1" applyBorder="1" applyAlignment="1">
      <alignment horizontal="left" vertical="center"/>
    </xf>
    <xf numFmtId="0" fontId="2" fillId="0" borderId="10" xfId="0" applyFont="1" applyFill="1" applyBorder="1" applyAlignment="1">
      <alignment horizontal="left" vertical="center"/>
    </xf>
    <xf numFmtId="184" fontId="45" fillId="0" borderId="18" xfId="0" applyNumberFormat="1" applyFont="1" applyBorder="1" applyAlignment="1">
      <alignment horizontal="center" vertical="center" wrapText="1"/>
    </xf>
    <xf numFmtId="184" fontId="45" fillId="0" borderId="21" xfId="0" applyNumberFormat="1" applyFont="1" applyBorder="1" applyAlignment="1">
      <alignment horizontal="center" vertical="center" wrapText="1"/>
    </xf>
    <xf numFmtId="0" fontId="123" fillId="0" borderId="0" xfId="0" applyFont="1" applyAlignment="1">
      <alignment horizontal="right" vertical="center"/>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0" xfId="0" applyFont="1" applyBorder="1" applyAlignment="1">
      <alignment horizontal="center" vertical="center" wrapText="1"/>
    </xf>
    <xf numFmtId="0" fontId="3" fillId="0" borderId="10" xfId="0" applyFont="1" applyFill="1" applyBorder="1" applyAlignment="1" applyProtection="1">
      <alignment vertical="center" wrapText="1"/>
      <protection locked="0"/>
    </xf>
    <xf numFmtId="0" fontId="3" fillId="0" borderId="34" xfId="0" applyFont="1" applyFill="1" applyBorder="1" applyAlignment="1" applyProtection="1">
      <alignment vertical="center" wrapText="1"/>
      <protection locked="0"/>
    </xf>
    <xf numFmtId="0" fontId="3" fillId="0" borderId="10" xfId="0" applyFont="1" applyFill="1" applyBorder="1" applyAlignment="1" applyProtection="1">
      <alignment horizontal="left" vertical="center" wrapText="1"/>
      <protection locked="0"/>
    </xf>
    <xf numFmtId="0" fontId="22" fillId="0" borderId="10" xfId="0" applyFont="1" applyFill="1" applyBorder="1" applyAlignment="1" applyProtection="1">
      <alignment horizontal="center" vertical="center" wrapText="1"/>
      <protection locked="0"/>
    </xf>
    <xf numFmtId="3" fontId="3" fillId="0" borderId="10" xfId="0" applyNumberFormat="1" applyFont="1" applyFill="1" applyBorder="1" applyAlignment="1" applyProtection="1">
      <alignment horizontal="right" vertical="center" wrapText="1"/>
      <protection locked="0"/>
    </xf>
    <xf numFmtId="0" fontId="6" fillId="2" borderId="16" xfId="0" applyFont="1" applyFill="1" applyBorder="1" applyAlignment="1">
      <alignment horizontal="center" vertical="center" shrinkToFit="1"/>
    </xf>
    <xf numFmtId="0" fontId="6" fillId="2" borderId="22" xfId="0" applyFont="1" applyFill="1" applyBorder="1" applyAlignment="1">
      <alignment horizontal="center" vertical="center" shrinkToFit="1"/>
    </xf>
    <xf numFmtId="0" fontId="6" fillId="2" borderId="17" xfId="0" applyFont="1" applyFill="1" applyBorder="1" applyAlignment="1">
      <alignment horizontal="center" vertical="center" shrinkToFit="1"/>
    </xf>
    <xf numFmtId="184" fontId="6" fillId="0" borderId="16" xfId="0" applyNumberFormat="1" applyFont="1" applyFill="1" applyBorder="1" applyAlignment="1">
      <alignment horizontal="center" vertical="center" shrinkToFit="1"/>
    </xf>
    <xf numFmtId="184" fontId="6" fillId="0" borderId="22" xfId="0" applyNumberFormat="1" applyFont="1" applyFill="1" applyBorder="1" applyAlignment="1">
      <alignment horizontal="center" vertical="center" shrinkToFit="1"/>
    </xf>
    <xf numFmtId="184" fontId="6" fillId="0" borderId="17" xfId="0" applyNumberFormat="1" applyFont="1" applyFill="1" applyBorder="1" applyAlignment="1">
      <alignment horizontal="center" vertical="center" shrinkToFit="1"/>
    </xf>
    <xf numFmtId="0" fontId="35" fillId="0" borderId="28" xfId="0" applyFont="1" applyBorder="1" applyAlignment="1">
      <alignment vertical="center" wrapText="1"/>
    </xf>
    <xf numFmtId="0" fontId="2" fillId="0" borderId="29" xfId="0" applyFont="1" applyBorder="1" applyAlignment="1">
      <alignment vertical="center" wrapText="1"/>
    </xf>
    <xf numFmtId="0" fontId="2" fillId="0" borderId="30" xfId="0" applyFont="1" applyBorder="1" applyAlignment="1">
      <alignment vertical="center" wrapText="1"/>
    </xf>
    <xf numFmtId="0" fontId="2" fillId="0" borderId="31" xfId="0" applyFont="1" applyBorder="1" applyAlignment="1">
      <alignment vertical="center" wrapText="1"/>
    </xf>
    <xf numFmtId="0" fontId="2" fillId="0" borderId="32" xfId="0" applyFont="1" applyBorder="1" applyAlignment="1">
      <alignment vertical="center" wrapText="1"/>
    </xf>
    <xf numFmtId="0" fontId="2" fillId="0" borderId="33" xfId="0" applyFont="1" applyBorder="1" applyAlignment="1">
      <alignment vertical="center" wrapText="1"/>
    </xf>
    <xf numFmtId="0" fontId="2" fillId="2" borderId="20"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15" xfId="0" applyFont="1" applyFill="1" applyBorder="1" applyAlignment="1">
      <alignment horizontal="center" vertical="center" wrapText="1"/>
    </xf>
    <xf numFmtId="3" fontId="3" fillId="0" borderId="28" xfId="0" applyNumberFormat="1" applyFont="1" applyBorder="1" applyAlignment="1">
      <alignment horizontal="center" vertical="center" wrapText="1"/>
    </xf>
    <xf numFmtId="0" fontId="3" fillId="0" borderId="29"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10" xfId="0" applyFont="1" applyBorder="1" applyAlignment="1" applyProtection="1">
      <alignment horizontal="center" vertical="center" wrapText="1"/>
      <protection locked="0"/>
    </xf>
    <xf numFmtId="178" fontId="3" fillId="0" borderId="10" xfId="0" applyNumberFormat="1" applyFont="1" applyFill="1" applyBorder="1" applyAlignment="1" applyProtection="1">
      <alignment horizontal="center" vertical="center" wrapText="1"/>
      <protection locked="0"/>
    </xf>
    <xf numFmtId="0" fontId="3" fillId="0" borderId="10" xfId="0" applyFont="1" applyBorder="1" applyAlignment="1">
      <alignment horizontal="center" vertical="center" wrapText="1"/>
    </xf>
    <xf numFmtId="3" fontId="3" fillId="0" borderId="10" xfId="0" applyNumberFormat="1" applyFont="1" applyFill="1" applyBorder="1" applyAlignment="1" applyProtection="1">
      <alignment horizontal="right" vertical="center" wrapText="1"/>
    </xf>
    <xf numFmtId="0" fontId="3" fillId="0" borderId="16" xfId="0" applyFont="1" applyBorder="1" applyAlignment="1" applyProtection="1">
      <alignment horizontal="center" vertical="center" wrapText="1"/>
      <protection locked="0"/>
    </xf>
    <xf numFmtId="0" fontId="3" fillId="0" borderId="22" xfId="0" applyFont="1" applyBorder="1" applyAlignment="1" applyProtection="1">
      <alignment horizontal="center" vertical="center" wrapText="1"/>
      <protection locked="0"/>
    </xf>
    <xf numFmtId="0" fontId="3" fillId="0" borderId="17" xfId="0" applyFont="1" applyBorder="1" applyAlignment="1" applyProtection="1">
      <alignment horizontal="center" vertical="center" wrapText="1"/>
      <protection locked="0"/>
    </xf>
    <xf numFmtId="0" fontId="3" fillId="0" borderId="16" xfId="0" applyFont="1" applyFill="1" applyBorder="1" applyAlignment="1" applyProtection="1">
      <alignment horizontal="left" vertical="center" wrapText="1"/>
      <protection locked="0"/>
    </xf>
    <xf numFmtId="0" fontId="3" fillId="0" borderId="22" xfId="0" applyFont="1" applyFill="1" applyBorder="1" applyAlignment="1" applyProtection="1">
      <alignment horizontal="left" vertical="center" wrapText="1"/>
      <protection locked="0"/>
    </xf>
    <xf numFmtId="0" fontId="3" fillId="0" borderId="17" xfId="0" applyFont="1" applyFill="1" applyBorder="1" applyAlignment="1" applyProtection="1">
      <alignment horizontal="left" vertical="center" wrapText="1"/>
      <protection locked="0"/>
    </xf>
    <xf numFmtId="0" fontId="22" fillId="0" borderId="16" xfId="0" applyFont="1" applyFill="1" applyBorder="1" applyAlignment="1" applyProtection="1">
      <alignment horizontal="center" vertical="center" wrapText="1"/>
      <protection locked="0"/>
    </xf>
    <xf numFmtId="0" fontId="22" fillId="0" borderId="22" xfId="0" applyFont="1" applyFill="1" applyBorder="1" applyAlignment="1" applyProtection="1">
      <alignment horizontal="center" vertical="center" wrapText="1"/>
      <protection locked="0"/>
    </xf>
    <xf numFmtId="0" fontId="22" fillId="0" borderId="17" xfId="0" applyFont="1" applyFill="1" applyBorder="1" applyAlignment="1" applyProtection="1">
      <alignment horizontal="center" vertical="center" wrapText="1"/>
      <protection locked="0"/>
    </xf>
    <xf numFmtId="0" fontId="3" fillId="0" borderId="73" xfId="0" applyFont="1" applyFill="1" applyBorder="1" applyAlignment="1" applyProtection="1">
      <alignment vertical="center" wrapText="1"/>
      <protection locked="0"/>
    </xf>
    <xf numFmtId="3" fontId="3" fillId="0" borderId="16" xfId="0" applyNumberFormat="1" applyFont="1" applyFill="1" applyBorder="1" applyAlignment="1" applyProtection="1">
      <alignment horizontal="right" vertical="center" wrapText="1"/>
      <protection locked="0"/>
    </xf>
    <xf numFmtId="3" fontId="3" fillId="0" borderId="22" xfId="0" applyNumberFormat="1" applyFont="1" applyFill="1" applyBorder="1" applyAlignment="1" applyProtection="1">
      <alignment horizontal="right" vertical="center" wrapText="1"/>
      <protection locked="0"/>
    </xf>
    <xf numFmtId="3" fontId="3" fillId="0" borderId="17" xfId="0" applyNumberFormat="1" applyFont="1" applyFill="1" applyBorder="1" applyAlignment="1" applyProtection="1">
      <alignment horizontal="right" vertical="center" wrapText="1"/>
      <protection locked="0"/>
    </xf>
    <xf numFmtId="178" fontId="3" fillId="0" borderId="16" xfId="0" applyNumberFormat="1" applyFont="1" applyFill="1" applyBorder="1" applyAlignment="1" applyProtection="1">
      <alignment horizontal="center" vertical="center" wrapText="1"/>
      <protection locked="0"/>
    </xf>
    <xf numFmtId="178" fontId="3" fillId="0" borderId="17" xfId="0" applyNumberFormat="1" applyFont="1" applyFill="1" applyBorder="1" applyAlignment="1" applyProtection="1">
      <alignment horizontal="center" vertical="center" wrapText="1"/>
      <protection locked="0"/>
    </xf>
    <xf numFmtId="0" fontId="2" fillId="0" borderId="77" xfId="0" applyFont="1" applyBorder="1" applyAlignment="1">
      <alignment horizontal="center" vertical="center" wrapText="1"/>
    </xf>
    <xf numFmtId="0" fontId="0" fillId="0" borderId="1" xfId="0" applyBorder="1" applyAlignment="1">
      <alignment horizontal="center" vertical="center" wrapText="1"/>
    </xf>
    <xf numFmtId="0" fontId="0" fillId="0" borderId="74" xfId="0" applyBorder="1" applyAlignment="1">
      <alignment horizontal="center" vertical="center" wrapText="1"/>
    </xf>
    <xf numFmtId="0" fontId="0" fillId="0" borderId="78" xfId="0" applyBorder="1" applyAlignment="1">
      <alignment horizontal="center" vertical="center" wrapText="1"/>
    </xf>
    <xf numFmtId="0" fontId="0" fillId="0" borderId="75" xfId="0" applyBorder="1" applyAlignment="1">
      <alignment horizontal="center" vertical="center" wrapText="1"/>
    </xf>
    <xf numFmtId="180" fontId="3" fillId="0" borderId="10" xfId="0" applyNumberFormat="1" applyFont="1" applyFill="1" applyBorder="1" applyAlignment="1" applyProtection="1">
      <alignment horizontal="right" vertical="center" wrapText="1"/>
    </xf>
    <xf numFmtId="0" fontId="3" fillId="0" borderId="10" xfId="0" applyFont="1" applyFill="1" applyBorder="1" applyAlignment="1">
      <alignment horizontal="left" vertical="center" wrapText="1"/>
    </xf>
    <xf numFmtId="0" fontId="88" fillId="0" borderId="18" xfId="0" applyFont="1" applyBorder="1" applyAlignment="1">
      <alignment horizontal="center" vertical="center" wrapText="1"/>
    </xf>
    <xf numFmtId="0" fontId="88" fillId="0" borderId="21" xfId="0" applyFont="1" applyBorder="1" applyAlignment="1">
      <alignment horizontal="center" vertical="center" wrapText="1"/>
    </xf>
    <xf numFmtId="0" fontId="5" fillId="0" borderId="0" xfId="0" applyFont="1" applyBorder="1" applyAlignment="1">
      <alignment vertical="center" wrapText="1"/>
    </xf>
    <xf numFmtId="0" fontId="0" fillId="0" borderId="0" xfId="0" applyAlignment="1">
      <alignment vertical="center" wrapText="1"/>
    </xf>
    <xf numFmtId="3" fontId="3" fillId="0" borderId="11" xfId="0" applyNumberFormat="1"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15" xfId="0" applyFont="1" applyFill="1" applyBorder="1" applyAlignment="1">
      <alignment horizontal="center" vertical="center" wrapText="1"/>
    </xf>
    <xf numFmtId="178" fontId="3" fillId="0" borderId="11" xfId="0" applyNumberFormat="1" applyFont="1" applyFill="1" applyBorder="1" applyAlignment="1">
      <alignment horizontal="center" vertical="center" wrapText="1"/>
    </xf>
    <xf numFmtId="178" fontId="3" fillId="0" borderId="5" xfId="0" applyNumberFormat="1" applyFont="1" applyFill="1" applyBorder="1" applyAlignment="1">
      <alignment horizontal="center" vertical="center" wrapText="1"/>
    </xf>
    <xf numFmtId="178" fontId="3" fillId="0" borderId="14" xfId="0" applyNumberFormat="1" applyFont="1" applyFill="1" applyBorder="1" applyAlignment="1">
      <alignment horizontal="center" vertical="center" wrapText="1"/>
    </xf>
    <xf numFmtId="178" fontId="3" fillId="0" borderId="15" xfId="0" applyNumberFormat="1" applyFont="1" applyFill="1" applyBorder="1" applyAlignment="1">
      <alignment horizontal="center" vertical="center" wrapText="1"/>
    </xf>
    <xf numFmtId="0" fontId="3" fillId="0" borderId="28" xfId="0" applyFont="1" applyBorder="1" applyAlignment="1">
      <alignment horizontal="center" vertical="center" wrapText="1"/>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22" fillId="0" borderId="23" xfId="0" applyFont="1" applyFill="1" applyBorder="1" applyAlignment="1" applyProtection="1">
      <alignment horizontal="center" vertical="center" wrapText="1"/>
      <protection locked="0"/>
    </xf>
    <xf numFmtId="0" fontId="0" fillId="0" borderId="24" xfId="0" applyBorder="1" applyAlignment="1" applyProtection="1">
      <alignment horizontal="center" vertical="center" wrapText="1"/>
      <protection locked="0"/>
    </xf>
    <xf numFmtId="0" fontId="0" fillId="0" borderId="76" xfId="0" applyBorder="1" applyAlignment="1" applyProtection="1">
      <alignment horizontal="center" vertical="center" wrapText="1"/>
      <protection locked="0"/>
    </xf>
    <xf numFmtId="0" fontId="2" fillId="0" borderId="16"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1" xfId="0" applyFont="1" applyBorder="1" applyAlignment="1">
      <alignment horizontal="center" vertical="center" wrapText="1"/>
    </xf>
    <xf numFmtId="0" fontId="13" fillId="0" borderId="22" xfId="0" applyFont="1" applyBorder="1" applyAlignment="1">
      <alignment horizontal="left" vertical="center" wrapText="1"/>
    </xf>
    <xf numFmtId="0" fontId="13" fillId="0" borderId="17" xfId="0" applyFont="1" applyBorder="1" applyAlignment="1">
      <alignment horizontal="left" vertical="center" wrapText="1"/>
    </xf>
    <xf numFmtId="57" fontId="3" fillId="0" borderId="16" xfId="0" applyNumberFormat="1" applyFont="1" applyFill="1" applyBorder="1" applyAlignment="1" applyProtection="1">
      <alignment horizontal="center" vertical="center" wrapText="1"/>
      <protection locked="0"/>
    </xf>
    <xf numFmtId="176" fontId="3" fillId="0" borderId="16" xfId="0" applyNumberFormat="1" applyFont="1" applyFill="1" applyBorder="1" applyAlignment="1" applyProtection="1">
      <alignment horizontal="right" vertical="center" wrapText="1"/>
      <protection locked="0"/>
    </xf>
    <xf numFmtId="0" fontId="0" fillId="0" borderId="22" xfId="0" applyBorder="1" applyAlignment="1">
      <alignment horizontal="right" vertical="center" wrapText="1"/>
    </xf>
    <xf numFmtId="0" fontId="0" fillId="0" borderId="17" xfId="0" applyBorder="1" applyAlignment="1">
      <alignment horizontal="right" vertical="center" wrapText="1"/>
    </xf>
    <xf numFmtId="0" fontId="0" fillId="0" borderId="0" xfId="0" applyBorder="1" applyAlignment="1">
      <alignment vertical="center" wrapText="1"/>
    </xf>
    <xf numFmtId="0" fontId="95" fillId="3" borderId="18" xfId="0" applyFont="1" applyFill="1" applyBorder="1" applyAlignment="1">
      <alignment vertical="center" wrapText="1"/>
    </xf>
    <xf numFmtId="0" fontId="95" fillId="3" borderId="19" xfId="0" applyFont="1" applyFill="1" applyBorder="1" applyAlignment="1">
      <alignment vertical="center" wrapText="1"/>
    </xf>
    <xf numFmtId="0" fontId="124" fillId="0" borderId="0" xfId="0" applyFont="1" applyFill="1" applyBorder="1" applyAlignment="1" applyProtection="1">
      <alignment horizontal="right" vertical="center"/>
    </xf>
    <xf numFmtId="0" fontId="125" fillId="0" borderId="0" xfId="0" applyFont="1" applyAlignment="1">
      <alignment horizontal="right" vertical="center"/>
    </xf>
    <xf numFmtId="0" fontId="76" fillId="0" borderId="4" xfId="0" applyFont="1" applyFill="1" applyBorder="1" applyAlignment="1" applyProtection="1">
      <alignment vertical="center" wrapText="1"/>
    </xf>
    <xf numFmtId="0" fontId="73" fillId="0" borderId="4" xfId="0" applyFont="1" applyBorder="1" applyAlignment="1" applyProtection="1">
      <alignment vertical="center" wrapText="1"/>
    </xf>
    <xf numFmtId="0" fontId="27" fillId="0" borderId="0" xfId="0" applyFont="1" applyFill="1" applyBorder="1" applyAlignment="1" applyProtection="1">
      <alignment horizontal="left" vertical="top" wrapText="1"/>
    </xf>
    <xf numFmtId="176" fontId="15" fillId="0" borderId="11" xfId="0" applyNumberFormat="1" applyFont="1" applyFill="1" applyBorder="1" applyAlignment="1" applyProtection="1">
      <alignment horizontal="right" vertical="center"/>
    </xf>
    <xf numFmtId="176" fontId="15" fillId="0" borderId="20" xfId="0" applyNumberFormat="1" applyFont="1" applyFill="1" applyBorder="1" applyAlignment="1" applyProtection="1">
      <alignment horizontal="right" vertical="center"/>
    </xf>
    <xf numFmtId="176" fontId="15" fillId="0" borderId="5" xfId="0" applyNumberFormat="1" applyFont="1" applyFill="1" applyBorder="1" applyAlignment="1" applyProtection="1">
      <alignment horizontal="right" vertical="center"/>
    </xf>
    <xf numFmtId="0" fontId="0" fillId="0" borderId="14" xfId="0" applyFill="1" applyBorder="1" applyAlignment="1" applyProtection="1">
      <alignment horizontal="right" vertical="center"/>
    </xf>
    <xf numFmtId="0" fontId="0" fillId="0" borderId="4" xfId="0" applyFill="1" applyBorder="1" applyAlignment="1" applyProtection="1">
      <alignment horizontal="right" vertical="center"/>
    </xf>
    <xf numFmtId="0" fontId="0" fillId="0" borderId="15" xfId="0" applyFill="1" applyBorder="1" applyAlignment="1" applyProtection="1">
      <alignment horizontal="right" vertical="center"/>
    </xf>
    <xf numFmtId="0" fontId="92" fillId="0" borderId="14" xfId="0" applyFont="1" applyBorder="1" applyAlignment="1" applyProtection="1">
      <alignment horizontal="left" vertical="center"/>
    </xf>
    <xf numFmtId="0" fontId="92" fillId="0" borderId="4" xfId="0" applyFont="1" applyBorder="1" applyAlignment="1" applyProtection="1">
      <alignment horizontal="left" vertical="center"/>
    </xf>
    <xf numFmtId="176" fontId="15" fillId="0" borderId="16" xfId="0" applyNumberFormat="1" applyFont="1" applyFill="1" applyBorder="1" applyAlignment="1" applyProtection="1">
      <alignment vertical="center"/>
    </xf>
    <xf numFmtId="176" fontId="15" fillId="0" borderId="22" xfId="0" applyNumberFormat="1" applyFont="1" applyFill="1" applyBorder="1" applyAlignment="1" applyProtection="1">
      <alignment vertical="center"/>
    </xf>
    <xf numFmtId="176" fontId="15" fillId="0" borderId="17" xfId="0" applyNumberFormat="1" applyFont="1" applyFill="1" applyBorder="1" applyAlignment="1" applyProtection="1">
      <alignment vertical="center"/>
    </xf>
    <xf numFmtId="176" fontId="15" fillId="0" borderId="16" xfId="0" applyNumberFormat="1" applyFont="1" applyFill="1" applyBorder="1" applyAlignment="1" applyProtection="1">
      <alignment horizontal="right" vertical="center"/>
    </xf>
    <xf numFmtId="176" fontId="15" fillId="0" borderId="22" xfId="0" applyNumberFormat="1" applyFont="1" applyFill="1" applyBorder="1" applyAlignment="1" applyProtection="1">
      <alignment horizontal="right" vertical="center"/>
    </xf>
    <xf numFmtId="176" fontId="15" fillId="0" borderId="37" xfId="0" applyNumberFormat="1" applyFont="1" applyFill="1" applyBorder="1" applyAlignment="1" applyProtection="1">
      <alignment horizontal="right" vertical="center"/>
    </xf>
    <xf numFmtId="176" fontId="15" fillId="0" borderId="38" xfId="0" applyNumberFormat="1" applyFont="1" applyFill="1" applyBorder="1" applyAlignment="1" applyProtection="1">
      <alignment horizontal="right" vertical="center"/>
    </xf>
    <xf numFmtId="176" fontId="15" fillId="0" borderId="39" xfId="0" applyNumberFormat="1" applyFont="1" applyFill="1" applyBorder="1" applyAlignment="1" applyProtection="1">
      <alignment horizontal="right" vertical="center"/>
    </xf>
    <xf numFmtId="0" fontId="27" fillId="0" borderId="16" xfId="0" applyFont="1" applyFill="1" applyBorder="1" applyAlignment="1" applyProtection="1">
      <alignment horizontal="left" vertical="center" shrinkToFit="1"/>
      <protection locked="0"/>
    </xf>
    <xf numFmtId="0" fontId="27" fillId="0" borderId="22" xfId="0" applyFont="1" applyFill="1" applyBorder="1" applyAlignment="1" applyProtection="1">
      <alignment horizontal="left" vertical="center" shrinkToFit="1"/>
      <protection locked="0"/>
    </xf>
    <xf numFmtId="0" fontId="27" fillId="0" borderId="17" xfId="0" applyFont="1" applyFill="1" applyBorder="1" applyAlignment="1" applyProtection="1">
      <alignment horizontal="left" vertical="center" shrinkToFit="1"/>
      <protection locked="0"/>
    </xf>
    <xf numFmtId="176" fontId="27" fillId="0" borderId="16" xfId="0" applyNumberFormat="1" applyFont="1" applyFill="1" applyBorder="1" applyAlignment="1" applyProtection="1">
      <alignment horizontal="right" vertical="center"/>
      <protection locked="0"/>
    </xf>
    <xf numFmtId="176" fontId="27" fillId="0" borderId="22" xfId="0" applyNumberFormat="1" applyFont="1" applyFill="1" applyBorder="1" applyAlignment="1" applyProtection="1">
      <alignment horizontal="right" vertical="center"/>
      <protection locked="0"/>
    </xf>
    <xf numFmtId="176" fontId="27" fillId="0" borderId="16" xfId="0" quotePrefix="1" applyNumberFormat="1" applyFont="1" applyFill="1" applyBorder="1" applyAlignment="1" applyProtection="1">
      <alignment vertical="center" shrinkToFit="1"/>
      <protection locked="0"/>
    </xf>
    <xf numFmtId="176" fontId="27" fillId="0" borderId="22" xfId="0" applyNumberFormat="1" applyFont="1" applyFill="1" applyBorder="1" applyAlignment="1" applyProtection="1">
      <alignment vertical="center" shrinkToFit="1"/>
      <protection locked="0"/>
    </xf>
    <xf numFmtId="176" fontId="27" fillId="0" borderId="17" xfId="0" applyNumberFormat="1" applyFont="1" applyFill="1" applyBorder="1" applyAlignment="1" applyProtection="1">
      <alignment vertical="center" shrinkToFit="1"/>
      <protection locked="0"/>
    </xf>
    <xf numFmtId="176" fontId="27" fillId="0" borderId="10" xfId="0" quotePrefix="1" applyNumberFormat="1" applyFont="1" applyFill="1" applyBorder="1" applyAlignment="1" applyProtection="1">
      <alignment horizontal="left" vertical="center" shrinkToFit="1"/>
      <protection locked="0"/>
    </xf>
    <xf numFmtId="176" fontId="27" fillId="0" borderId="10" xfId="0" applyNumberFormat="1" applyFont="1" applyFill="1" applyBorder="1" applyAlignment="1" applyProtection="1">
      <alignment horizontal="left" vertical="center" shrinkToFit="1"/>
      <protection locked="0"/>
    </xf>
    <xf numFmtId="176" fontId="27" fillId="0" borderId="40" xfId="0" quotePrefix="1" applyNumberFormat="1" applyFont="1" applyFill="1" applyBorder="1" applyAlignment="1" applyProtection="1">
      <alignment vertical="center"/>
    </xf>
    <xf numFmtId="176" fontId="27" fillId="0" borderId="41" xfId="0" applyNumberFormat="1" applyFont="1" applyFill="1" applyBorder="1" applyAlignment="1" applyProtection="1">
      <alignment vertical="center"/>
    </xf>
    <xf numFmtId="176" fontId="27" fillId="0" borderId="42" xfId="0" applyNumberFormat="1" applyFont="1" applyFill="1" applyBorder="1" applyAlignment="1" applyProtection="1">
      <alignment vertical="center"/>
    </xf>
    <xf numFmtId="176" fontId="15" fillId="0" borderId="60" xfId="0" applyNumberFormat="1" applyFont="1" applyFill="1" applyBorder="1" applyAlignment="1" applyProtection="1">
      <alignment horizontal="left" vertical="center"/>
    </xf>
    <xf numFmtId="176" fontId="15" fillId="0" borderId="17" xfId="0" applyNumberFormat="1" applyFont="1" applyFill="1" applyBorder="1" applyAlignment="1" applyProtection="1">
      <alignment horizontal="right" vertical="center"/>
    </xf>
    <xf numFmtId="0" fontId="20" fillId="0" borderId="11" xfId="0" applyFont="1" applyFill="1" applyBorder="1" applyAlignment="1" applyProtection="1">
      <alignment horizontal="center" vertical="center"/>
    </xf>
    <xf numFmtId="0" fontId="20" fillId="0" borderId="5" xfId="0" applyFont="1" applyFill="1" applyBorder="1" applyAlignment="1" applyProtection="1">
      <alignment horizontal="center" vertical="center"/>
    </xf>
    <xf numFmtId="0" fontId="20" fillId="0" borderId="14" xfId="0" applyFont="1" applyFill="1" applyBorder="1" applyAlignment="1" applyProtection="1">
      <alignment horizontal="center" vertical="center"/>
    </xf>
    <xf numFmtId="0" fontId="20" fillId="0" borderId="15" xfId="0" applyFont="1" applyFill="1" applyBorder="1" applyAlignment="1" applyProtection="1">
      <alignment horizontal="center" vertical="center"/>
    </xf>
    <xf numFmtId="0" fontId="20" fillId="0" borderId="20" xfId="0" applyFont="1" applyFill="1" applyBorder="1" applyAlignment="1" applyProtection="1">
      <alignment horizontal="center" vertical="center"/>
    </xf>
    <xf numFmtId="0" fontId="20" fillId="0" borderId="4" xfId="0" applyFont="1" applyFill="1" applyBorder="1" applyAlignment="1" applyProtection="1">
      <alignment horizontal="center" vertical="center"/>
    </xf>
    <xf numFmtId="0" fontId="20" fillId="0" borderId="11" xfId="0" applyFont="1" applyFill="1" applyBorder="1" applyAlignment="1" applyProtection="1">
      <alignment horizontal="center" vertical="center" shrinkToFit="1"/>
    </xf>
    <xf numFmtId="0" fontId="20" fillId="0" borderId="20" xfId="0" applyFont="1" applyFill="1" applyBorder="1" applyAlignment="1" applyProtection="1">
      <alignment horizontal="center" vertical="center" shrinkToFit="1"/>
    </xf>
    <xf numFmtId="0" fontId="20" fillId="0" borderId="10" xfId="0" applyFont="1" applyFill="1" applyBorder="1" applyAlignment="1" applyProtection="1">
      <alignment horizontal="center" vertical="center"/>
    </xf>
    <xf numFmtId="0" fontId="27" fillId="0" borderId="4" xfId="0" applyFont="1" applyFill="1" applyBorder="1" applyAlignment="1" applyProtection="1">
      <alignment horizontal="center" vertical="center"/>
    </xf>
    <xf numFmtId="176" fontId="28" fillId="0" borderId="16" xfId="0" applyNumberFormat="1" applyFont="1" applyFill="1" applyBorder="1" applyAlignment="1" applyProtection="1">
      <alignment horizontal="left" vertical="center" shrinkToFit="1"/>
    </xf>
    <xf numFmtId="0" fontId="0" fillId="0" borderId="22" xfId="0" applyBorder="1" applyAlignment="1" applyProtection="1">
      <alignment vertical="center" shrinkToFit="1"/>
    </xf>
    <xf numFmtId="0" fontId="0" fillId="0" borderId="17" xfId="0" applyBorder="1" applyAlignment="1" applyProtection="1">
      <alignment vertical="center" shrinkToFit="1"/>
    </xf>
    <xf numFmtId="0" fontId="20" fillId="0" borderId="16" xfId="0" applyFont="1" applyFill="1" applyBorder="1" applyAlignment="1" applyProtection="1">
      <alignment horizontal="left" vertical="center"/>
    </xf>
    <xf numFmtId="0" fontId="20" fillId="0" borderId="22" xfId="0" applyFont="1" applyFill="1" applyBorder="1" applyAlignment="1" applyProtection="1">
      <alignment horizontal="left" vertical="center"/>
    </xf>
    <xf numFmtId="0" fontId="20" fillId="0" borderId="17" xfId="0" applyFont="1" applyFill="1" applyBorder="1" applyAlignment="1" applyProtection="1">
      <alignment horizontal="left" vertical="center"/>
    </xf>
    <xf numFmtId="176" fontId="15" fillId="0" borderId="16" xfId="0" applyNumberFormat="1" applyFont="1" applyFill="1" applyBorder="1" applyAlignment="1" applyProtection="1">
      <alignment horizontal="right" vertical="center"/>
      <protection locked="0"/>
    </xf>
    <xf numFmtId="176" fontId="15" fillId="0" borderId="22" xfId="0" applyNumberFormat="1" applyFont="1" applyFill="1" applyBorder="1" applyAlignment="1" applyProtection="1">
      <alignment horizontal="right" vertical="center"/>
      <protection locked="0"/>
    </xf>
    <xf numFmtId="176" fontId="15" fillId="0" borderId="17" xfId="0" applyNumberFormat="1" applyFont="1" applyFill="1" applyBorder="1" applyAlignment="1" applyProtection="1">
      <alignment horizontal="right" vertical="center"/>
      <protection locked="0"/>
    </xf>
    <xf numFmtId="49" fontId="24" fillId="0" borderId="40" xfId="0" applyNumberFormat="1" applyFont="1" applyFill="1" applyBorder="1" applyAlignment="1" applyProtection="1">
      <alignment horizontal="left" vertical="center" shrinkToFit="1"/>
    </xf>
    <xf numFmtId="49" fontId="24" fillId="0" borderId="41" xfId="0" applyNumberFormat="1" applyFont="1" applyFill="1" applyBorder="1" applyAlignment="1" applyProtection="1">
      <alignment horizontal="left" vertical="center" shrinkToFit="1"/>
    </xf>
    <xf numFmtId="49" fontId="24" fillId="0" borderId="42" xfId="0" applyNumberFormat="1" applyFont="1" applyFill="1" applyBorder="1" applyAlignment="1" applyProtection="1">
      <alignment horizontal="left" vertical="center" shrinkToFit="1"/>
    </xf>
    <xf numFmtId="49" fontId="24" fillId="0" borderId="16" xfId="0" applyNumberFormat="1" applyFont="1" applyFill="1" applyBorder="1" applyAlignment="1" applyProtection="1">
      <alignment horizontal="left" vertical="center" shrinkToFit="1"/>
      <protection locked="0"/>
    </xf>
    <xf numFmtId="49" fontId="22" fillId="0" borderId="22" xfId="0" applyNumberFormat="1" applyFont="1" applyFill="1" applyBorder="1" applyAlignment="1" applyProtection="1">
      <alignment horizontal="left" vertical="center" shrinkToFit="1"/>
      <protection locked="0"/>
    </xf>
    <xf numFmtId="49" fontId="22" fillId="0" borderId="17" xfId="0" applyNumberFormat="1" applyFont="1" applyFill="1" applyBorder="1" applyAlignment="1" applyProtection="1">
      <alignment horizontal="left" vertical="center" shrinkToFit="1"/>
      <protection locked="0"/>
    </xf>
    <xf numFmtId="49" fontId="24" fillId="0" borderId="22" xfId="0" applyNumberFormat="1" applyFont="1" applyFill="1" applyBorder="1" applyAlignment="1" applyProtection="1">
      <alignment horizontal="left" vertical="center" shrinkToFit="1"/>
      <protection locked="0"/>
    </xf>
    <xf numFmtId="49" fontId="24" fillId="0" borderId="17" xfId="0" applyNumberFormat="1" applyFont="1" applyFill="1" applyBorder="1" applyAlignment="1" applyProtection="1">
      <alignment horizontal="left" vertical="center" shrinkToFit="1"/>
      <protection locked="0"/>
    </xf>
    <xf numFmtId="0" fontId="20" fillId="0" borderId="16" xfId="0" applyFont="1" applyFill="1" applyBorder="1" applyAlignment="1" applyProtection="1">
      <alignment horizontal="center" vertical="center" wrapText="1"/>
    </xf>
    <xf numFmtId="0" fontId="20" fillId="0" borderId="22" xfId="0" applyFont="1" applyFill="1" applyBorder="1" applyAlignment="1" applyProtection="1">
      <alignment horizontal="center" vertical="center" wrapText="1"/>
    </xf>
    <xf numFmtId="0" fontId="20" fillId="0" borderId="17" xfId="0" applyFont="1" applyFill="1" applyBorder="1" applyAlignment="1" applyProtection="1">
      <alignment horizontal="center" vertical="center" wrapText="1"/>
    </xf>
    <xf numFmtId="0" fontId="20" fillId="0" borderId="16" xfId="0" applyFont="1" applyFill="1" applyBorder="1" applyAlignment="1" applyProtection="1">
      <alignment horizontal="center" vertical="center"/>
    </xf>
    <xf numFmtId="0" fontId="20" fillId="0" borderId="22" xfId="0" applyFont="1" applyFill="1" applyBorder="1" applyAlignment="1" applyProtection="1">
      <alignment horizontal="center" vertical="center"/>
    </xf>
    <xf numFmtId="0" fontId="20" fillId="0" borderId="17" xfId="0" applyFont="1" applyFill="1" applyBorder="1" applyAlignment="1" applyProtection="1">
      <alignment horizontal="center" vertical="center"/>
    </xf>
    <xf numFmtId="176" fontId="27" fillId="0" borderId="0" xfId="0" applyNumberFormat="1" applyFont="1" applyFill="1" applyBorder="1" applyAlignment="1" applyProtection="1">
      <alignment horizontal="right" vertical="center"/>
    </xf>
    <xf numFmtId="0" fontId="28" fillId="0" borderId="0" xfId="0" applyFont="1" applyFill="1" applyBorder="1" applyAlignment="1" applyProtection="1">
      <alignment horizontal="left" vertical="top" wrapText="1"/>
    </xf>
    <xf numFmtId="0" fontId="11" fillId="0" borderId="0" xfId="0" applyFont="1" applyAlignment="1" applyProtection="1">
      <alignment horizontal="left" vertical="top" wrapText="1"/>
    </xf>
    <xf numFmtId="176" fontId="27" fillId="0" borderId="0" xfId="0" applyNumberFormat="1" applyFont="1" applyFill="1" applyBorder="1" applyAlignment="1" applyProtection="1">
      <alignment horizontal="right"/>
    </xf>
    <xf numFmtId="176" fontId="36" fillId="0" borderId="0" xfId="0" applyNumberFormat="1" applyFont="1" applyFill="1" applyBorder="1" applyAlignment="1" applyProtection="1">
      <alignment horizontal="right"/>
    </xf>
    <xf numFmtId="176" fontId="15" fillId="0" borderId="40" xfId="0" applyNumberFormat="1" applyFont="1" applyFill="1" applyBorder="1" applyAlignment="1" applyProtection="1">
      <alignment horizontal="right" vertical="center"/>
    </xf>
    <xf numFmtId="176" fontId="15" fillId="0" borderId="41" xfId="0" applyNumberFormat="1" applyFont="1" applyFill="1" applyBorder="1" applyAlignment="1" applyProtection="1">
      <alignment horizontal="right" vertical="center"/>
    </xf>
    <xf numFmtId="176" fontId="15" fillId="0" borderId="42" xfId="0" applyNumberFormat="1" applyFont="1" applyFill="1" applyBorder="1" applyAlignment="1" applyProtection="1">
      <alignment horizontal="right" vertical="center"/>
    </xf>
    <xf numFmtId="176" fontId="15" fillId="0" borderId="31" xfId="0" applyNumberFormat="1" applyFont="1" applyFill="1" applyBorder="1" applyAlignment="1" applyProtection="1">
      <alignment horizontal="right" vertical="center"/>
    </xf>
    <xf numFmtId="176" fontId="15" fillId="0" borderId="32" xfId="0" applyNumberFormat="1" applyFont="1" applyFill="1" applyBorder="1" applyAlignment="1" applyProtection="1">
      <alignment horizontal="right" vertical="center"/>
    </xf>
    <xf numFmtId="176" fontId="15" fillId="0" borderId="33" xfId="0" applyNumberFormat="1" applyFont="1" applyFill="1" applyBorder="1" applyAlignment="1" applyProtection="1">
      <alignment horizontal="right" vertical="center"/>
    </xf>
    <xf numFmtId="0" fontId="20" fillId="13" borderId="35" xfId="0" applyFont="1" applyFill="1" applyBorder="1" applyAlignment="1" applyProtection="1">
      <alignment horizontal="center" vertical="center"/>
      <protection locked="0"/>
    </xf>
    <xf numFmtId="0" fontId="20" fillId="13" borderId="36" xfId="0" applyFont="1" applyFill="1" applyBorder="1" applyAlignment="1" applyProtection="1">
      <alignment horizontal="center" vertical="center"/>
      <protection locked="0"/>
    </xf>
    <xf numFmtId="0" fontId="20" fillId="0" borderId="11" xfId="0" applyFont="1" applyFill="1" applyBorder="1" applyAlignment="1" applyProtection="1">
      <alignment horizontal="center" vertical="center" wrapText="1"/>
    </xf>
    <xf numFmtId="0" fontId="20" fillId="0" borderId="20" xfId="0" applyFont="1" applyFill="1" applyBorder="1" applyAlignment="1" applyProtection="1">
      <alignment horizontal="center" vertical="center" wrapText="1"/>
    </xf>
    <xf numFmtId="0" fontId="20" fillId="0" borderId="5" xfId="0" applyFont="1" applyFill="1" applyBorder="1" applyAlignment="1" applyProtection="1">
      <alignment horizontal="center" vertical="center" wrapText="1"/>
    </xf>
    <xf numFmtId="0" fontId="20" fillId="0" borderId="12"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0" fillId="0" borderId="13" xfId="0" applyFont="1" applyFill="1" applyBorder="1" applyAlignment="1" applyProtection="1">
      <alignment horizontal="center" vertical="center" wrapText="1"/>
    </xf>
    <xf numFmtId="0" fontId="20" fillId="0" borderId="5" xfId="0" applyFont="1" applyFill="1" applyBorder="1" applyAlignment="1" applyProtection="1">
      <alignment horizontal="center" vertical="center" shrinkToFit="1"/>
    </xf>
    <xf numFmtId="0" fontId="27" fillId="0" borderId="12" xfId="0" applyFont="1" applyFill="1" applyBorder="1" applyAlignment="1" applyProtection="1">
      <alignment horizontal="right" vertical="center" shrinkToFit="1"/>
    </xf>
    <xf numFmtId="0" fontId="27" fillId="0" borderId="0" xfId="0" applyFont="1" applyFill="1" applyBorder="1" applyAlignment="1" applyProtection="1">
      <alignment horizontal="right" vertical="center" shrinkToFit="1"/>
    </xf>
    <xf numFmtId="176" fontId="15" fillId="0" borderId="22" xfId="0" applyNumberFormat="1" applyFont="1" applyFill="1" applyBorder="1" applyAlignment="1" applyProtection="1">
      <alignment vertical="center"/>
      <protection locked="0"/>
    </xf>
    <xf numFmtId="0" fontId="0" fillId="0" borderId="22" xfId="0" applyFill="1" applyBorder="1" applyAlignment="1" applyProtection="1">
      <alignment vertical="center"/>
      <protection locked="0"/>
    </xf>
    <xf numFmtId="0" fontId="0" fillId="0" borderId="17" xfId="0" applyFill="1" applyBorder="1" applyAlignment="1" applyProtection="1">
      <alignment vertical="center"/>
      <protection locked="0"/>
    </xf>
    <xf numFmtId="0" fontId="92" fillId="0" borderId="11" xfId="0" applyFont="1" applyBorder="1" applyAlignment="1" applyProtection="1">
      <alignment horizontal="left" vertical="center"/>
    </xf>
    <xf numFmtId="0" fontId="92" fillId="0" borderId="20" xfId="0" applyFont="1" applyBorder="1" applyAlignment="1" applyProtection="1">
      <alignment horizontal="left" vertical="center"/>
    </xf>
    <xf numFmtId="0" fontId="93" fillId="0" borderId="14" xfId="0" applyFont="1" applyBorder="1" applyAlignment="1" applyProtection="1">
      <alignment horizontal="left" vertical="center"/>
    </xf>
    <xf numFmtId="0" fontId="93" fillId="0" borderId="4" xfId="0" applyFont="1" applyBorder="1" applyAlignment="1" applyProtection="1">
      <alignment horizontal="left" vertical="center"/>
    </xf>
    <xf numFmtId="0" fontId="92" fillId="0" borderId="16" xfId="0" applyFont="1" applyFill="1" applyBorder="1" applyAlignment="1" applyProtection="1">
      <alignment horizontal="left" vertical="center"/>
    </xf>
    <xf numFmtId="0" fontId="92" fillId="0" borderId="22" xfId="0" applyFont="1" applyFill="1" applyBorder="1" applyAlignment="1" applyProtection="1">
      <alignment horizontal="left" vertical="center"/>
    </xf>
    <xf numFmtId="0" fontId="3" fillId="0" borderId="11" xfId="0" applyFont="1" applyBorder="1" applyAlignment="1" applyProtection="1">
      <alignment horizontal="left" vertical="top" wrapText="1"/>
      <protection locked="0"/>
    </xf>
    <xf numFmtId="0" fontId="3" fillId="0" borderId="20"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3" fillId="0" borderId="13" xfId="0" applyFont="1" applyBorder="1" applyAlignment="1" applyProtection="1">
      <alignment horizontal="left" vertical="top" wrapText="1"/>
      <protection locked="0"/>
    </xf>
    <xf numFmtId="0" fontId="3" fillId="0" borderId="14"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3" fillId="0" borderId="15" xfId="0" applyFont="1" applyBorder="1" applyAlignment="1" applyProtection="1">
      <alignment horizontal="left" vertical="top" wrapText="1"/>
      <protection locked="0"/>
    </xf>
    <xf numFmtId="0" fontId="10" fillId="11" borderId="10" xfId="0" applyFont="1" applyFill="1" applyBorder="1" applyAlignment="1">
      <alignment horizontal="justify" vertical="center" wrapText="1"/>
    </xf>
    <xf numFmtId="0" fontId="0" fillId="11" borderId="10" xfId="0" applyFill="1" applyBorder="1" applyAlignment="1">
      <alignment vertical="center" wrapText="1"/>
    </xf>
    <xf numFmtId="0" fontId="2" fillId="0" borderId="16" xfId="0" applyFont="1" applyBorder="1" applyAlignment="1">
      <alignment vertical="center" wrapText="1"/>
    </xf>
    <xf numFmtId="0" fontId="2" fillId="0" borderId="22" xfId="0" applyFont="1" applyBorder="1" applyAlignment="1">
      <alignment vertical="center" wrapText="1"/>
    </xf>
    <xf numFmtId="0" fontId="2" fillId="0" borderId="17" xfId="0" applyFont="1" applyBorder="1" applyAlignment="1">
      <alignment vertical="center" wrapText="1"/>
    </xf>
    <xf numFmtId="0" fontId="3" fillId="0" borderId="11" xfId="0" applyFont="1" applyBorder="1" applyAlignment="1" applyProtection="1">
      <alignment vertical="top" wrapText="1"/>
      <protection locked="0"/>
    </xf>
    <xf numFmtId="0" fontId="0" fillId="0" borderId="20" xfId="0" applyBorder="1" applyAlignment="1" applyProtection="1">
      <alignment vertical="top" wrapText="1"/>
      <protection locked="0"/>
    </xf>
    <xf numFmtId="0" fontId="0" fillId="0" borderId="5" xfId="0" applyBorder="1" applyAlignment="1" applyProtection="1">
      <alignment vertical="top" wrapText="1"/>
      <protection locked="0"/>
    </xf>
    <xf numFmtId="0" fontId="0" fillId="0" borderId="12" xfId="0" applyBorder="1" applyAlignment="1" applyProtection="1">
      <alignment vertical="top" wrapText="1"/>
      <protection locked="0"/>
    </xf>
    <xf numFmtId="0" fontId="0" fillId="0" borderId="0" xfId="0" applyAlignment="1" applyProtection="1">
      <alignment vertical="top" wrapText="1"/>
      <protection locked="0"/>
    </xf>
    <xf numFmtId="0" fontId="0" fillId="0" borderId="13" xfId="0" applyBorder="1" applyAlignment="1" applyProtection="1">
      <alignment vertical="top" wrapText="1"/>
      <protection locked="0"/>
    </xf>
    <xf numFmtId="0" fontId="0" fillId="0" borderId="14" xfId="0" applyBorder="1" applyAlignment="1" applyProtection="1">
      <alignment vertical="top" wrapText="1"/>
      <protection locked="0"/>
    </xf>
    <xf numFmtId="0" fontId="0" fillId="0" borderId="4" xfId="0" applyBorder="1" applyAlignment="1" applyProtection="1">
      <alignment vertical="top" wrapText="1"/>
      <protection locked="0"/>
    </xf>
    <xf numFmtId="0" fontId="0" fillId="0" borderId="15" xfId="0" applyBorder="1" applyAlignment="1" applyProtection="1">
      <alignment vertical="top" wrapText="1"/>
      <protection locked="0"/>
    </xf>
    <xf numFmtId="0" fontId="43" fillId="0" borderId="14" xfId="1" applyFont="1" applyFill="1" applyBorder="1" applyAlignment="1" applyProtection="1">
      <alignment horizontal="left" vertical="center" wrapText="1" shrinkToFit="1"/>
    </xf>
    <xf numFmtId="0" fontId="43" fillId="0" borderId="4" xfId="1" applyFont="1" applyFill="1" applyBorder="1" applyAlignment="1" applyProtection="1">
      <alignment horizontal="left" vertical="center" wrapText="1" shrinkToFit="1"/>
    </xf>
    <xf numFmtId="38" fontId="41" fillId="7" borderId="14" xfId="2" applyFont="1" applyFill="1" applyBorder="1" applyAlignment="1" applyProtection="1">
      <alignment horizontal="center" vertical="center" wrapText="1"/>
    </xf>
    <xf numFmtId="0" fontId="83" fillId="7" borderId="4" xfId="0" applyFont="1" applyFill="1" applyBorder="1" applyAlignment="1" applyProtection="1">
      <alignment horizontal="center" vertical="center"/>
    </xf>
    <xf numFmtId="0" fontId="83" fillId="7" borderId="15" xfId="0" applyFont="1" applyFill="1" applyBorder="1" applyAlignment="1" applyProtection="1">
      <alignment horizontal="center" vertical="center"/>
    </xf>
    <xf numFmtId="0" fontId="41" fillId="0" borderId="11" xfId="1" applyFont="1" applyFill="1" applyBorder="1" applyAlignment="1" applyProtection="1">
      <alignment horizontal="center" vertical="center"/>
    </xf>
    <xf numFmtId="0" fontId="0" fillId="0" borderId="5" xfId="0" applyBorder="1" applyAlignment="1" applyProtection="1">
      <alignment vertical="center"/>
    </xf>
    <xf numFmtId="0" fontId="0" fillId="0" borderId="12" xfId="0" applyBorder="1" applyAlignment="1" applyProtection="1">
      <alignment vertical="center"/>
    </xf>
    <xf numFmtId="0" fontId="0" fillId="0" borderId="13" xfId="0" applyBorder="1" applyAlignment="1" applyProtection="1">
      <alignment vertical="center"/>
    </xf>
    <xf numFmtId="0" fontId="0" fillId="0" borderId="14" xfId="0" applyBorder="1" applyAlignment="1" applyProtection="1">
      <alignment vertical="center"/>
    </xf>
    <xf numFmtId="0" fontId="0" fillId="0" borderId="15" xfId="0" applyBorder="1" applyAlignment="1" applyProtection="1">
      <alignment vertical="center"/>
    </xf>
    <xf numFmtId="0" fontId="70" fillId="0" borderId="0" xfId="1" applyFont="1" applyFill="1" applyBorder="1" applyAlignment="1" applyProtection="1">
      <alignment vertical="center" wrapText="1"/>
    </xf>
    <xf numFmtId="0" fontId="52" fillId="0" borderId="0" xfId="0" applyFont="1" applyAlignment="1" applyProtection="1">
      <alignment vertical="center" wrapText="1"/>
    </xf>
    <xf numFmtId="0" fontId="52" fillId="0" borderId="4" xfId="0" applyFont="1" applyBorder="1" applyAlignment="1" applyProtection="1">
      <alignment vertical="center" wrapText="1"/>
    </xf>
    <xf numFmtId="0" fontId="43" fillId="0" borderId="46" xfId="1" applyFont="1" applyFill="1" applyBorder="1" applyAlignment="1" applyProtection="1">
      <alignment horizontal="left" vertical="center" wrapText="1" shrinkToFit="1"/>
    </xf>
    <xf numFmtId="0" fontId="43" fillId="0" borderId="47" xfId="1" applyFont="1" applyFill="1" applyBorder="1" applyAlignment="1" applyProtection="1">
      <alignment horizontal="left" vertical="center" wrapText="1" shrinkToFit="1"/>
    </xf>
    <xf numFmtId="0" fontId="43" fillId="0" borderId="48" xfId="1" applyFont="1" applyFill="1" applyBorder="1" applyAlignment="1" applyProtection="1">
      <alignment horizontal="left" vertical="center" wrapText="1" shrinkToFit="1"/>
    </xf>
    <xf numFmtId="0" fontId="43" fillId="0" borderId="16" xfId="1" applyFont="1" applyFill="1" applyBorder="1" applyAlignment="1" applyProtection="1">
      <alignment horizontal="left" vertical="center" wrapText="1" shrinkToFit="1"/>
    </xf>
    <xf numFmtId="0" fontId="43" fillId="0" borderId="22" xfId="1" applyFont="1" applyFill="1" applyBorder="1" applyAlignment="1" applyProtection="1">
      <alignment horizontal="left" vertical="center" wrapText="1" shrinkToFit="1"/>
    </xf>
    <xf numFmtId="0" fontId="43" fillId="0" borderId="17" xfId="1" applyFont="1" applyFill="1" applyBorder="1" applyAlignment="1" applyProtection="1">
      <alignment horizontal="left" vertical="center" wrapText="1" shrinkToFit="1"/>
    </xf>
    <xf numFmtId="0" fontId="43" fillId="0" borderId="10" xfId="1" applyFont="1" applyFill="1" applyBorder="1" applyAlignment="1" applyProtection="1">
      <alignment horizontal="left" vertical="center" wrapText="1" shrinkToFit="1"/>
    </xf>
    <xf numFmtId="183" fontId="123" fillId="0" borderId="0" xfId="1" applyNumberFormat="1" applyFont="1" applyFill="1" applyBorder="1" applyAlignment="1" applyProtection="1">
      <alignment horizontal="left" vertical="center"/>
    </xf>
    <xf numFmtId="183" fontId="123" fillId="0" borderId="0" xfId="0" applyNumberFormat="1" applyFont="1" applyAlignment="1">
      <alignment horizontal="left" vertical="center"/>
    </xf>
    <xf numFmtId="0" fontId="43" fillId="0" borderId="16" xfId="1" applyFont="1" applyFill="1" applyBorder="1" applyAlignment="1" applyProtection="1">
      <alignment horizontal="left" vertical="center" shrinkToFit="1"/>
    </xf>
    <xf numFmtId="0" fontId="43" fillId="0" borderId="22" xfId="1" applyFont="1" applyFill="1" applyBorder="1" applyAlignment="1" applyProtection="1">
      <alignment horizontal="left" vertical="center" shrinkToFit="1"/>
    </xf>
    <xf numFmtId="0" fontId="69" fillId="0" borderId="12" xfId="1" applyFont="1" applyFill="1" applyBorder="1" applyAlignment="1" applyProtection="1">
      <alignment vertical="center" shrinkToFit="1"/>
    </xf>
    <xf numFmtId="0" fontId="12" fillId="0" borderId="0" xfId="0" applyFont="1" applyBorder="1" applyAlignment="1" applyProtection="1">
      <alignment vertical="center" shrinkToFit="1"/>
    </xf>
    <xf numFmtId="38" fontId="77" fillId="0" borderId="0" xfId="2" applyFont="1" applyFill="1" applyBorder="1" applyAlignment="1" applyProtection="1">
      <alignment vertical="center" shrinkToFit="1"/>
    </xf>
    <xf numFmtId="0" fontId="78" fillId="0" borderId="0" xfId="0" applyFont="1" applyBorder="1" applyAlignment="1" applyProtection="1">
      <alignment vertical="center" shrinkToFit="1"/>
    </xf>
    <xf numFmtId="0" fontId="41" fillId="0" borderId="11" xfId="1" applyFont="1" applyFill="1" applyBorder="1" applyAlignment="1" applyProtection="1">
      <alignment horizontal="left" vertical="center" indent="1"/>
    </xf>
    <xf numFmtId="0" fontId="41" fillId="0" borderId="5" xfId="1" applyFont="1" applyFill="1" applyBorder="1" applyAlignment="1" applyProtection="1">
      <alignment horizontal="left" vertical="center" indent="1"/>
    </xf>
    <xf numFmtId="0" fontId="41" fillId="0" borderId="19" xfId="1" applyFont="1" applyFill="1" applyBorder="1" applyAlignment="1" applyProtection="1">
      <alignment horizontal="left" vertical="center"/>
    </xf>
    <xf numFmtId="0" fontId="41" fillId="0" borderId="43" xfId="1" applyFont="1" applyFill="1" applyBorder="1" applyAlignment="1" applyProtection="1">
      <alignment horizontal="left" vertical="center"/>
    </xf>
    <xf numFmtId="0" fontId="41" fillId="0" borderId="10" xfId="1" applyFont="1" applyFill="1" applyBorder="1" applyAlignment="1" applyProtection="1">
      <alignment horizontal="center" vertical="center" wrapText="1"/>
    </xf>
    <xf numFmtId="0" fontId="41" fillId="0" borderId="10" xfId="1" applyFont="1" applyFill="1" applyBorder="1" applyAlignment="1" applyProtection="1">
      <alignment horizontal="left" vertical="center"/>
    </xf>
    <xf numFmtId="0" fontId="41" fillId="0" borderId="16" xfId="1" applyFont="1" applyFill="1" applyBorder="1" applyAlignment="1" applyProtection="1">
      <alignment horizontal="left" vertical="center" indent="1"/>
    </xf>
    <xf numFmtId="0" fontId="41" fillId="0" borderId="17" xfId="1" applyFont="1" applyFill="1" applyBorder="1" applyAlignment="1" applyProtection="1">
      <alignment horizontal="left" vertical="center" indent="1"/>
    </xf>
  </cellXfs>
  <cellStyles count="3">
    <cellStyle name="桁区切り 2" xfId="2"/>
    <cellStyle name="標準" xfId="0" builtinId="0"/>
    <cellStyle name="標準 2" xfId="1"/>
  </cellStyles>
  <dxfs count="210">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ont>
        <color rgb="FF9C0006"/>
      </font>
      <fill>
        <patternFill>
          <bgColor rgb="FFFFC7CE"/>
        </patternFill>
      </fill>
    </dxf>
    <dxf>
      <font>
        <strike val="0"/>
        <color theme="0" tint="-4.9989318521683403E-2"/>
      </font>
    </dxf>
    <dxf>
      <font>
        <color rgb="FF9C0006"/>
      </font>
      <fill>
        <patternFill>
          <bgColor rgb="FFFFC7CE"/>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ont>
        <color rgb="FF9C0006"/>
      </font>
      <fill>
        <patternFill>
          <bgColor rgb="FFFFC7CE"/>
        </patternFill>
      </fill>
    </dxf>
    <dxf>
      <font>
        <color rgb="FF9C0006"/>
      </font>
      <fill>
        <patternFill>
          <bgColor rgb="FFFFC7CE"/>
        </patternFill>
      </fill>
    </dxf>
    <dxf>
      <font>
        <color theme="0"/>
      </font>
      <fill>
        <patternFill>
          <bgColor rgb="FFFF0000"/>
        </patternFill>
      </fill>
    </dxf>
    <dxf>
      <fill>
        <patternFill>
          <bgColor theme="7" tint="0.59996337778862885"/>
        </patternFill>
      </fill>
    </dxf>
    <dxf>
      <fill>
        <patternFill>
          <bgColor theme="7"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rgb="FFFFCCFF"/>
        </patternFill>
      </fill>
    </dxf>
    <dxf>
      <fill>
        <patternFill>
          <bgColor theme="6"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6"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0" tint="-0.14996795556505021"/>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0" tint="-0.14996795556505021"/>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6"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ont>
        <color rgb="FF9C0006"/>
      </font>
      <fill>
        <patternFill>
          <bgColor rgb="FFFFC7CE"/>
        </patternFill>
      </fill>
    </dxf>
    <dxf>
      <font>
        <color rgb="FF9C0006"/>
      </font>
      <fill>
        <patternFill>
          <bgColor rgb="FFFFC7CE"/>
        </patternFill>
      </fill>
    </dxf>
    <dxf>
      <fill>
        <patternFill patternType="none">
          <bgColor auto="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6" tint="0.59996337778862885"/>
        </patternFill>
      </fill>
    </dxf>
    <dxf>
      <fill>
        <patternFill>
          <bgColor theme="6"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ont>
        <color rgb="FF9C0006"/>
      </font>
      <fill>
        <patternFill>
          <bgColor rgb="FFFFC7CE"/>
        </patternFill>
      </fill>
    </dxf>
    <dxf>
      <font>
        <b/>
        <i val="0"/>
        <color rgb="FFFF0000"/>
      </font>
      <fill>
        <patternFill>
          <bgColor rgb="FFFFCCFF"/>
        </patternFill>
      </fill>
    </dxf>
    <dxf>
      <fill>
        <patternFill>
          <bgColor theme="6"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ont>
        <color rgb="FF9C0006"/>
      </font>
      <fill>
        <patternFill>
          <bgColor rgb="FFFFC7CE"/>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7" tint="0.59996337778862885"/>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rgb="FFFFCCFF"/>
        </patternFill>
      </fill>
    </dxf>
    <dxf>
      <fill>
        <patternFill>
          <bgColor theme="7" tint="0.59996337778862885"/>
        </patternFill>
      </fill>
    </dxf>
    <dxf>
      <fill>
        <patternFill>
          <bgColor theme="7" tint="0.59996337778862885"/>
        </patternFill>
      </fill>
    </dxf>
    <dxf>
      <fill>
        <patternFill>
          <bgColor theme="7" tint="0.59996337778862885"/>
        </patternFill>
      </fill>
    </dxf>
    <dxf>
      <font>
        <color rgb="FF9C0006"/>
      </font>
      <fill>
        <patternFill>
          <bgColor rgb="FFFFC7CE"/>
        </patternFill>
      </fill>
    </dxf>
    <dxf>
      <font>
        <color rgb="FFFF0000"/>
      </font>
    </dxf>
    <dxf>
      <font>
        <b/>
        <i val="0"/>
        <color rgb="FFFF0000"/>
      </font>
    </dxf>
    <dxf>
      <font>
        <b/>
        <i val="0"/>
        <color rgb="FFFF0000"/>
      </font>
      <fill>
        <patternFill>
          <bgColor rgb="FFFFC7CE"/>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0000FF"/>
      <color rgb="FFFFFF00"/>
      <color rgb="FFFFCCFF"/>
      <color rgb="FFFFFFCC"/>
      <color rgb="FFCCFFFF"/>
      <color rgb="FFFF99FF"/>
      <color rgb="FFCCFFCC"/>
      <color rgb="FFFFFF99"/>
      <color rgb="FF000099"/>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AJ$158" lockText="1" noThreeD="1"/>
</file>

<file path=xl/ctrlProps/ctrlProp2.xml><?xml version="1.0" encoding="utf-8"?>
<formControlPr xmlns="http://schemas.microsoft.com/office/spreadsheetml/2009/9/main" objectType="CheckBox" fmlaLink="$AK$158" noThreeD="1"/>
</file>

<file path=xl/ctrlProps/ctrlProp3.xml><?xml version="1.0" encoding="utf-8"?>
<formControlPr xmlns="http://schemas.microsoft.com/office/spreadsheetml/2009/9/main" objectType="CheckBox" fmlaLink="$T$40" lockText="1" noThreeD="1"/>
</file>

<file path=xl/ctrlProps/ctrlProp4.xml><?xml version="1.0" encoding="utf-8"?>
<formControlPr xmlns="http://schemas.microsoft.com/office/spreadsheetml/2009/9/main" objectType="CheckBox" fmlaLink="$T$41" lockText="1" noThreeD="1"/>
</file>

<file path=xl/drawings/drawing1.xml><?xml version="1.0" encoding="utf-8"?>
<xdr:wsDr xmlns:xdr="http://schemas.openxmlformats.org/drawingml/2006/spreadsheetDrawing" xmlns:a="http://schemas.openxmlformats.org/drawingml/2006/main">
  <xdr:twoCellAnchor>
    <xdr:from>
      <xdr:col>28</xdr:col>
      <xdr:colOff>57150</xdr:colOff>
      <xdr:row>5</xdr:row>
      <xdr:rowOff>152399</xdr:rowOff>
    </xdr:from>
    <xdr:to>
      <xdr:col>29</xdr:col>
      <xdr:colOff>314324</xdr:colOff>
      <xdr:row>9</xdr:row>
      <xdr:rowOff>95249</xdr:rowOff>
    </xdr:to>
    <xdr:sp macro="" textlink="">
      <xdr:nvSpPr>
        <xdr:cNvPr id="2" name="右中かっこ 1">
          <a:extLst>
            <a:ext uri="{FF2B5EF4-FFF2-40B4-BE49-F238E27FC236}">
              <a16:creationId xmlns:a16="http://schemas.microsoft.com/office/drawing/2014/main" id="{00000000-0008-0000-0000-000002000000}"/>
            </a:ext>
          </a:extLst>
        </xdr:cNvPr>
        <xdr:cNvSpPr/>
      </xdr:nvSpPr>
      <xdr:spPr>
        <a:xfrm>
          <a:off x="6619875" y="1104899"/>
          <a:ext cx="323849" cy="790575"/>
        </a:xfrm>
        <a:prstGeom prst="rightBrace">
          <a:avLst>
            <a:gd name="adj1" fmla="val 8333"/>
            <a:gd name="adj2" fmla="val 44178"/>
          </a:avLst>
        </a:prstGeom>
        <a:ln w="28575">
          <a:solidFill>
            <a:srgbClr val="0000FF"/>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257176</xdr:colOff>
      <xdr:row>4</xdr:row>
      <xdr:rowOff>171450</xdr:rowOff>
    </xdr:from>
    <xdr:to>
      <xdr:col>29</xdr:col>
      <xdr:colOff>2724150</xdr:colOff>
      <xdr:row>12</xdr:row>
      <xdr:rowOff>133350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7067551" y="933450"/>
          <a:ext cx="2466974" cy="167640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chemeClr val="tx1"/>
              </a:solidFill>
            </a:rPr>
            <a:t>※</a:t>
          </a:r>
          <a:r>
            <a:rPr kumimoji="1" lang="ja-JP" altLang="en-US" sz="1100" b="1">
              <a:solidFill>
                <a:schemeClr val="tx1"/>
              </a:solidFill>
            </a:rPr>
            <a:t>「名称」と「代表者名」は申請書から転記されます入力不要。</a:t>
          </a:r>
        </a:p>
        <a:p>
          <a:pPr algn="l"/>
          <a:r>
            <a:rPr kumimoji="1" lang="en-US" altLang="ja-JP" sz="1100" b="1">
              <a:solidFill>
                <a:schemeClr val="tx1"/>
              </a:solidFill>
            </a:rPr>
            <a:t>※</a:t>
          </a:r>
          <a:r>
            <a:rPr kumimoji="1" lang="ja-JP" altLang="en-US" sz="1100" b="1">
              <a:solidFill>
                <a:schemeClr val="tx1"/>
              </a:solidFill>
            </a:rPr>
            <a:t> 転記されたことを確認の上で印刷し、且つ記載内容をよく確認・理解した後に、実印を押印して提出ください。</a:t>
          </a:r>
        </a:p>
      </xdr:txBody>
    </xdr:sp>
    <xdr:clientData/>
  </xdr:twoCellAnchor>
  <xdr:twoCellAnchor>
    <xdr:from>
      <xdr:col>28</xdr:col>
      <xdr:colOff>66674</xdr:colOff>
      <xdr:row>1</xdr:row>
      <xdr:rowOff>19050</xdr:rowOff>
    </xdr:from>
    <xdr:to>
      <xdr:col>30</xdr:col>
      <xdr:colOff>0</xdr:colOff>
      <xdr:row>3</xdr:row>
      <xdr:rowOff>190500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6372224" y="161925"/>
          <a:ext cx="2828926" cy="60960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b="1">
              <a:solidFill>
                <a:srgbClr val="FF0000"/>
              </a:solidFill>
            </a:rPr>
            <a:t>「申請前確認書」は記入個所はありません。</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27</xdr:col>
      <xdr:colOff>19050</xdr:colOff>
      <xdr:row>9</xdr:row>
      <xdr:rowOff>47625</xdr:rowOff>
    </xdr:from>
    <xdr:to>
      <xdr:col>27</xdr:col>
      <xdr:colOff>342899</xdr:colOff>
      <xdr:row>12</xdr:row>
      <xdr:rowOff>209550</xdr:rowOff>
    </xdr:to>
    <xdr:sp macro="" textlink="">
      <xdr:nvSpPr>
        <xdr:cNvPr id="2" name="右中かっこ 1">
          <a:extLst>
            <a:ext uri="{FF2B5EF4-FFF2-40B4-BE49-F238E27FC236}">
              <a16:creationId xmlns:a16="http://schemas.microsoft.com/office/drawing/2014/main" id="{00000000-0008-0000-0100-000002000000}"/>
            </a:ext>
          </a:extLst>
        </xdr:cNvPr>
        <xdr:cNvSpPr/>
      </xdr:nvSpPr>
      <xdr:spPr>
        <a:xfrm>
          <a:off x="6286500" y="1714500"/>
          <a:ext cx="323849" cy="1352550"/>
        </a:xfrm>
        <a:prstGeom prst="rightBrace">
          <a:avLst>
            <a:gd name="adj1" fmla="val 23039"/>
            <a:gd name="adj2" fmla="val 44178"/>
          </a:avLst>
        </a:prstGeom>
        <a:ln w="28575">
          <a:solidFill>
            <a:srgbClr val="0000FF"/>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126999</xdr:colOff>
      <xdr:row>9</xdr:row>
      <xdr:rowOff>148358</xdr:rowOff>
    </xdr:from>
    <xdr:to>
      <xdr:col>35</xdr:col>
      <xdr:colOff>419100</xdr:colOff>
      <xdr:row>12</xdr:row>
      <xdr:rowOff>111124</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6667499" y="1621558"/>
          <a:ext cx="2482851" cy="1150216"/>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chemeClr val="tx1"/>
              </a:solidFill>
            </a:rPr>
            <a:t>「５ 申請者の概要」欄から転記</a:t>
          </a:r>
          <a:br>
            <a:rPr kumimoji="1" lang="ja-JP" altLang="en-US" sz="1100" b="1">
              <a:solidFill>
                <a:schemeClr val="tx1"/>
              </a:solidFill>
            </a:rPr>
          </a:br>
          <a:r>
            <a:rPr kumimoji="1" lang="ja-JP" altLang="en-US" sz="1100" b="1">
              <a:solidFill>
                <a:schemeClr val="tx1"/>
              </a:solidFill>
            </a:rPr>
            <a:t>されます／　 入力不要</a:t>
          </a:r>
          <a:endParaRPr kumimoji="1" lang="en-US" altLang="ja-JP" sz="1100" b="1">
            <a:solidFill>
              <a:schemeClr val="tx1"/>
            </a:solidFill>
          </a:endParaRPr>
        </a:p>
        <a:p>
          <a:pPr algn="l"/>
          <a:r>
            <a:rPr kumimoji="1" lang="en-US" altLang="ja-JP" sz="1100" b="1">
              <a:solidFill>
                <a:schemeClr val="tx1"/>
              </a:solidFill>
            </a:rPr>
            <a:t>※</a:t>
          </a:r>
          <a:r>
            <a:rPr kumimoji="1" lang="ja-JP" altLang="en-US" sz="1100" b="1">
              <a:solidFill>
                <a:schemeClr val="tx1"/>
              </a:solidFill>
            </a:rPr>
            <a:t> 記入完了後に印刷し、実印を押印して提出してください</a:t>
          </a:r>
        </a:p>
      </xdr:txBody>
    </xdr:sp>
    <xdr:clientData/>
  </xdr:twoCellAnchor>
  <xdr:twoCellAnchor>
    <xdr:from>
      <xdr:col>27</xdr:col>
      <xdr:colOff>9525</xdr:colOff>
      <xdr:row>22</xdr:row>
      <xdr:rowOff>1</xdr:rowOff>
    </xdr:from>
    <xdr:to>
      <xdr:col>27</xdr:col>
      <xdr:colOff>333374</xdr:colOff>
      <xdr:row>23</xdr:row>
      <xdr:rowOff>1</xdr:rowOff>
    </xdr:to>
    <xdr:sp macro="" textlink="">
      <xdr:nvSpPr>
        <xdr:cNvPr id="4" name="右中かっこ 3">
          <a:extLst>
            <a:ext uri="{FF2B5EF4-FFF2-40B4-BE49-F238E27FC236}">
              <a16:creationId xmlns:a16="http://schemas.microsoft.com/office/drawing/2014/main" id="{00000000-0008-0000-0100-000004000000}"/>
            </a:ext>
          </a:extLst>
        </xdr:cNvPr>
        <xdr:cNvSpPr/>
      </xdr:nvSpPr>
      <xdr:spPr>
        <a:xfrm>
          <a:off x="6276975" y="4276726"/>
          <a:ext cx="323849" cy="304800"/>
        </a:xfrm>
        <a:prstGeom prst="rightBrace">
          <a:avLst>
            <a:gd name="adj1" fmla="val 8333"/>
            <a:gd name="adj2" fmla="val 47303"/>
          </a:avLst>
        </a:prstGeom>
        <a:ln w="28575">
          <a:solidFill>
            <a:srgbClr val="0000FF"/>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49066</xdr:colOff>
      <xdr:row>21</xdr:row>
      <xdr:rowOff>104775</xdr:rowOff>
    </xdr:from>
    <xdr:to>
      <xdr:col>35</xdr:col>
      <xdr:colOff>419100</xdr:colOff>
      <xdr:row>24</xdr:row>
      <xdr:rowOff>95250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6494316" y="4111625"/>
          <a:ext cx="2560784" cy="657225"/>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b="1">
              <a:solidFill>
                <a:schemeClr val="tx1"/>
              </a:solidFill>
            </a:rPr>
            <a:t>40</a:t>
          </a:r>
          <a:r>
            <a:rPr kumimoji="1" lang="ja-JP" altLang="en-US" sz="1100" b="1">
              <a:solidFill>
                <a:schemeClr val="tx1"/>
              </a:solidFill>
            </a:rPr>
            <a:t>字以内で記入ください</a:t>
          </a:r>
          <a:br>
            <a:rPr kumimoji="1" lang="ja-JP" altLang="en-US" sz="1100" b="1">
              <a:solidFill>
                <a:schemeClr val="tx1"/>
              </a:solidFill>
            </a:rPr>
          </a:br>
          <a:r>
            <a:rPr kumimoji="1" lang="ja-JP" altLang="en-US" sz="1100" b="1">
              <a:solidFill>
                <a:schemeClr val="tx1"/>
              </a:solidFill>
            </a:rPr>
            <a:t>（半角も</a:t>
          </a:r>
          <a:r>
            <a:rPr kumimoji="1" lang="en-US" altLang="ja-JP" sz="1100" b="1">
              <a:solidFill>
                <a:schemeClr val="tx1"/>
              </a:solidFill>
            </a:rPr>
            <a:t>1</a:t>
          </a:r>
          <a:r>
            <a:rPr kumimoji="1" lang="ja-JP" altLang="en-US" sz="1100" b="1">
              <a:solidFill>
                <a:schemeClr val="tx1"/>
              </a:solidFill>
            </a:rPr>
            <a:t>文字ｶｳﾝﾄ）</a:t>
          </a:r>
          <a:r>
            <a:rPr kumimoji="1" lang="en-US" altLang="ja-JP" sz="1100" b="1">
              <a:solidFill>
                <a:schemeClr val="tx1"/>
              </a:solidFill>
            </a:rPr>
            <a:t>/</a:t>
          </a:r>
          <a:r>
            <a:rPr kumimoji="1" lang="ja-JP" altLang="en-US" sz="1100" b="1">
              <a:solidFill>
                <a:schemeClr val="tx1"/>
              </a:solidFill>
            </a:rPr>
            <a:t>採択時公表</a:t>
          </a:r>
        </a:p>
      </xdr:txBody>
    </xdr:sp>
    <xdr:clientData/>
  </xdr:twoCellAnchor>
  <xdr:twoCellAnchor>
    <xdr:from>
      <xdr:col>1</xdr:col>
      <xdr:colOff>76200</xdr:colOff>
      <xdr:row>109</xdr:row>
      <xdr:rowOff>209550</xdr:rowOff>
    </xdr:from>
    <xdr:to>
      <xdr:col>1</xdr:col>
      <xdr:colOff>247650</xdr:colOff>
      <xdr:row>110</xdr:row>
      <xdr:rowOff>228600</xdr:rowOff>
    </xdr:to>
    <xdr:sp macro="" textlink="">
      <xdr:nvSpPr>
        <xdr:cNvPr id="6" name="下矢印 5">
          <a:extLst>
            <a:ext uri="{FF2B5EF4-FFF2-40B4-BE49-F238E27FC236}">
              <a16:creationId xmlns:a16="http://schemas.microsoft.com/office/drawing/2014/main" id="{00000000-0008-0000-0100-000006000000}"/>
            </a:ext>
          </a:extLst>
        </xdr:cNvPr>
        <xdr:cNvSpPr/>
      </xdr:nvSpPr>
      <xdr:spPr>
        <a:xfrm>
          <a:off x="142875" y="32908875"/>
          <a:ext cx="171450" cy="247650"/>
        </a:xfrm>
        <a:prstGeom prst="downArrow">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000">
            <a:solidFill>
              <a:schemeClr val="tx1"/>
            </a:solidFill>
          </a:endParaRPr>
        </a:p>
      </xdr:txBody>
    </xdr:sp>
    <xdr:clientData/>
  </xdr:twoCellAnchor>
  <xdr:twoCellAnchor>
    <xdr:from>
      <xdr:col>27</xdr:col>
      <xdr:colOff>45027</xdr:colOff>
      <xdr:row>26</xdr:row>
      <xdr:rowOff>19915</xdr:rowOff>
    </xdr:from>
    <xdr:to>
      <xdr:col>28</xdr:col>
      <xdr:colOff>865</xdr:colOff>
      <xdr:row>28</xdr:row>
      <xdr:rowOff>266700</xdr:rowOff>
    </xdr:to>
    <xdr:sp macro="" textlink="">
      <xdr:nvSpPr>
        <xdr:cNvPr id="8" name="右中かっこ 7">
          <a:extLst>
            <a:ext uri="{FF2B5EF4-FFF2-40B4-BE49-F238E27FC236}">
              <a16:creationId xmlns:a16="http://schemas.microsoft.com/office/drawing/2014/main" id="{00000000-0008-0000-0100-000008000000}"/>
            </a:ext>
          </a:extLst>
        </xdr:cNvPr>
        <xdr:cNvSpPr/>
      </xdr:nvSpPr>
      <xdr:spPr>
        <a:xfrm>
          <a:off x="6388677" y="10706965"/>
          <a:ext cx="327313" cy="808760"/>
        </a:xfrm>
        <a:prstGeom prst="rightBrace">
          <a:avLst>
            <a:gd name="adj1" fmla="val 25793"/>
            <a:gd name="adj2" fmla="val 44178"/>
          </a:avLst>
        </a:prstGeom>
        <a:ln w="28575">
          <a:solidFill>
            <a:srgbClr val="0000FF"/>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46757</xdr:colOff>
      <xdr:row>25</xdr:row>
      <xdr:rowOff>0</xdr:rowOff>
    </xdr:from>
    <xdr:to>
      <xdr:col>35</xdr:col>
      <xdr:colOff>495300</xdr:colOff>
      <xdr:row>35</xdr:row>
      <xdr:rowOff>158750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6365007" y="4806950"/>
          <a:ext cx="2639293" cy="180975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50" b="1">
              <a:solidFill>
                <a:schemeClr val="tx1"/>
              </a:solidFill>
            </a:rPr>
            <a:t>※</a:t>
          </a:r>
          <a:r>
            <a:rPr kumimoji="1" lang="ja-JP" altLang="en-US" sz="1050" b="1">
              <a:solidFill>
                <a:schemeClr val="tx1"/>
              </a:solidFill>
            </a:rPr>
            <a:t> 業種（大分類）は ドロップダウンリストから選択してください</a:t>
          </a:r>
        </a:p>
        <a:p>
          <a:pPr algn="l"/>
          <a:r>
            <a:rPr kumimoji="1" lang="en-US" altLang="ja-JP" sz="1050" b="1">
              <a:solidFill>
                <a:schemeClr val="tx1"/>
              </a:solidFill>
            </a:rPr>
            <a:t>※</a:t>
          </a:r>
          <a:r>
            <a:rPr kumimoji="1" lang="ja-JP" altLang="en-US" sz="1050" b="1">
              <a:solidFill>
                <a:schemeClr val="tx1"/>
              </a:solidFill>
            </a:rPr>
            <a:t>常用従業員数は入力不要（「５申請者の概要欄」の 常用従業員数がカウントされて自動転記（自動反映）されます）</a:t>
          </a:r>
        </a:p>
        <a:p>
          <a:pPr algn="l"/>
          <a:r>
            <a:rPr kumimoji="1" lang="en-US" altLang="ja-JP" sz="1050" b="1">
              <a:solidFill>
                <a:schemeClr val="tx1"/>
              </a:solidFill>
            </a:rPr>
            <a:t>※</a:t>
          </a:r>
          <a:r>
            <a:rPr kumimoji="1" lang="ja-JP" altLang="en-US" sz="1050" b="1">
              <a:solidFill>
                <a:schemeClr val="tx1"/>
              </a:solidFill>
            </a:rPr>
            <a:t> 業種コードと中分類名の一覧は右欄</a:t>
          </a:r>
          <a:r>
            <a:rPr kumimoji="1" lang="ja-JP" altLang="en-US" sz="1050" b="0">
              <a:solidFill>
                <a:srgbClr val="FF0000"/>
              </a:solidFill>
            </a:rPr>
            <a:t>⇒</a:t>
          </a:r>
        </a:p>
        <a:p>
          <a:pPr algn="l"/>
          <a:r>
            <a:rPr kumimoji="1" lang="ja-JP" altLang="en-US" sz="1050" b="1">
              <a:solidFill>
                <a:schemeClr val="tx1"/>
              </a:solidFill>
            </a:rPr>
            <a:t>参照方／又は募集要項末尾参照方</a:t>
          </a:r>
        </a:p>
      </xdr:txBody>
    </xdr:sp>
    <xdr:clientData/>
  </xdr:twoCellAnchor>
  <xdr:twoCellAnchor>
    <xdr:from>
      <xdr:col>36</xdr:col>
      <xdr:colOff>61479</xdr:colOff>
      <xdr:row>25</xdr:row>
      <xdr:rowOff>0</xdr:rowOff>
    </xdr:from>
    <xdr:to>
      <xdr:col>42</xdr:col>
      <xdr:colOff>386194</xdr:colOff>
      <xdr:row>103</xdr:row>
      <xdr:rowOff>352426</xdr:rowOff>
    </xdr:to>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9434079" y="10363203"/>
          <a:ext cx="3391765" cy="20669248"/>
        </a:xfrm>
        <a:prstGeom prst="rect">
          <a:avLst/>
        </a:prstGeom>
        <a:solidFill>
          <a:srgbClr val="99FF9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400" b="1" i="0" u="none" strike="noStrike">
              <a:solidFill>
                <a:srgbClr val="FF0000"/>
              </a:solidFill>
              <a:effectLst/>
              <a:latin typeface="HGS創英角ﾎﾟｯﾌﾟ体" panose="040B0A00000000000000" pitchFamily="50" charset="-128"/>
              <a:ea typeface="HGS創英角ﾎﾟｯﾌﾟ体" panose="040B0A00000000000000" pitchFamily="50" charset="-128"/>
            </a:rPr>
            <a:t>業種コード一覧 </a:t>
          </a:r>
          <a:r>
            <a:rPr lang="en-US" altLang="ja-JP" sz="1200" b="1" i="0" u="none" strike="noStrike">
              <a:solidFill>
                <a:srgbClr val="0000FF"/>
              </a:solidFill>
              <a:effectLst/>
              <a:latin typeface="ＭＳ 明朝" panose="02020609040205080304" pitchFamily="17" charset="-128"/>
              <a:ea typeface="ＭＳ 明朝" panose="02020609040205080304" pitchFamily="17" charset="-128"/>
            </a:rPr>
            <a:t>(</a:t>
          </a:r>
          <a:r>
            <a:rPr lang="ja-JP" altLang="en-US" sz="1200" b="1" i="0" u="none" strike="noStrike">
              <a:solidFill>
                <a:srgbClr val="0000FF"/>
              </a:solidFill>
              <a:effectLst/>
              <a:latin typeface="ＭＳ 明朝" panose="02020609040205080304" pitchFamily="17" charset="-128"/>
              <a:ea typeface="ＭＳ 明朝" panose="02020609040205080304" pitchFamily="17" charset="-128"/>
            </a:rPr>
            <a:t>募集要項 </a:t>
          </a:r>
          <a:r>
            <a:rPr lang="en-US" altLang="ja-JP" sz="1200" b="1" i="0" u="none" strike="noStrike">
              <a:solidFill>
                <a:srgbClr val="0000FF"/>
              </a:solidFill>
              <a:effectLst/>
              <a:latin typeface="ＭＳ 明朝" panose="02020609040205080304" pitchFamily="17" charset="-128"/>
              <a:ea typeface="ＭＳ 明朝" panose="02020609040205080304" pitchFamily="17" charset="-128"/>
            </a:rPr>
            <a:t>50</a:t>
          </a:r>
          <a:r>
            <a:rPr lang="ja-JP" altLang="en-US" sz="1200" b="1" i="0" u="none" strike="noStrike">
              <a:solidFill>
                <a:srgbClr val="0000FF"/>
              </a:solidFill>
              <a:effectLst/>
              <a:latin typeface="ＭＳ 明朝" panose="02020609040205080304" pitchFamily="17" charset="-128"/>
              <a:ea typeface="ＭＳ 明朝" panose="02020609040205080304" pitchFamily="17" charset="-128"/>
            </a:rPr>
            <a:t>頁参照</a:t>
          </a:r>
          <a:r>
            <a:rPr lang="en-US" altLang="ja-JP" sz="1200" b="1" i="0" u="none" strike="noStrike">
              <a:solidFill>
                <a:srgbClr val="0000FF"/>
              </a:solidFill>
              <a:effectLst/>
              <a:latin typeface="ＭＳ 明朝" panose="02020609040205080304" pitchFamily="17" charset="-128"/>
              <a:ea typeface="ＭＳ 明朝" panose="02020609040205080304" pitchFamily="17" charset="-128"/>
            </a:rPr>
            <a:t>)</a:t>
          </a:r>
        </a:p>
        <a:p>
          <a:r>
            <a:rPr lang="en-US" altLang="ja-JP" sz="1100" b="0" i="0" u="none" strike="noStrike">
              <a:solidFill>
                <a:srgbClr val="FF0000"/>
              </a:solidFill>
              <a:effectLst/>
              <a:latin typeface="ＭＳ 明朝" panose="02020609040205080304" pitchFamily="17" charset="-128"/>
              <a:ea typeface="ＭＳ 明朝" panose="02020609040205080304" pitchFamily="17" charset="-128"/>
            </a:rPr>
            <a:t>01</a:t>
          </a:r>
          <a:r>
            <a:rPr lang="ja-JP" altLang="en-US"/>
            <a:t> </a:t>
          </a:r>
          <a:r>
            <a:rPr lang="ja-JP" altLang="en-US" sz="1100" b="0" i="0" u="none" strike="noStrike">
              <a:solidFill>
                <a:srgbClr val="FF0000"/>
              </a:solidFill>
              <a:effectLst/>
              <a:latin typeface="ＭＳ 明朝" panose="02020609040205080304" pitchFamily="17" charset="-128"/>
              <a:ea typeface="ＭＳ 明朝" panose="02020609040205080304" pitchFamily="17" charset="-128"/>
            </a:rPr>
            <a:t>農業</a:t>
          </a:r>
          <a:r>
            <a:rPr lang="ja-JP" altLang="en-US"/>
            <a:t> </a:t>
          </a:r>
          <a:endParaRPr lang="en-US" altLang="ja-JP"/>
        </a:p>
        <a:p>
          <a:r>
            <a:rPr lang="en-US" altLang="ja-JP" sz="1100" b="0" i="0" u="none" strike="noStrike">
              <a:solidFill>
                <a:srgbClr val="FF0000"/>
              </a:solidFill>
              <a:effectLst/>
              <a:latin typeface="ＭＳ 明朝" panose="02020609040205080304" pitchFamily="17" charset="-128"/>
              <a:ea typeface="ＭＳ 明朝" panose="02020609040205080304" pitchFamily="17" charset="-128"/>
            </a:rPr>
            <a:t>02</a:t>
          </a:r>
          <a:r>
            <a:rPr lang="ja-JP" altLang="en-US"/>
            <a:t> </a:t>
          </a:r>
          <a:r>
            <a:rPr lang="ja-JP" altLang="en-US" sz="1100" b="0" i="0" u="none" strike="noStrike">
              <a:solidFill>
                <a:srgbClr val="FF0000"/>
              </a:solidFill>
              <a:effectLst/>
              <a:latin typeface="ＭＳ 明朝" panose="02020609040205080304" pitchFamily="17" charset="-128"/>
              <a:ea typeface="ＭＳ 明朝" panose="02020609040205080304" pitchFamily="17" charset="-128"/>
            </a:rPr>
            <a:t>林業</a:t>
          </a:r>
          <a:r>
            <a:rPr lang="ja-JP" altLang="en-US"/>
            <a:t> </a:t>
          </a:r>
          <a:endParaRPr lang="en-US" altLang="ja-JP"/>
        </a:p>
        <a:p>
          <a:r>
            <a:rPr lang="en-US" altLang="ja-JP" sz="1100" b="0" i="0" u="none" strike="noStrike">
              <a:solidFill>
                <a:srgbClr val="FF0000"/>
              </a:solidFill>
              <a:effectLst/>
              <a:latin typeface="ＭＳ 明朝" panose="02020609040205080304" pitchFamily="17" charset="-128"/>
              <a:ea typeface="ＭＳ 明朝" panose="02020609040205080304" pitchFamily="17" charset="-128"/>
            </a:rPr>
            <a:t>03</a:t>
          </a:r>
          <a:r>
            <a:rPr lang="ja-JP" altLang="en-US"/>
            <a:t> </a:t>
          </a:r>
          <a:r>
            <a:rPr lang="ja-JP" altLang="en-US" sz="1100" b="0" i="0" u="none" strike="noStrike">
              <a:solidFill>
                <a:srgbClr val="FF0000"/>
              </a:solidFill>
              <a:effectLst/>
              <a:latin typeface="ＭＳ 明朝" panose="02020609040205080304" pitchFamily="17" charset="-128"/>
              <a:ea typeface="ＭＳ 明朝" panose="02020609040205080304" pitchFamily="17" charset="-128"/>
            </a:rPr>
            <a:t>漁業（水産養殖業を除く）</a:t>
          </a:r>
          <a:r>
            <a:rPr lang="ja-JP" altLang="en-US"/>
            <a:t> </a:t>
          </a:r>
          <a:endParaRPr lang="en-US" altLang="ja-JP"/>
        </a:p>
        <a:p>
          <a:r>
            <a:rPr lang="en-US" altLang="ja-JP" sz="1100" b="0" i="0" u="none" strike="noStrike">
              <a:solidFill>
                <a:srgbClr val="FF0000"/>
              </a:solidFill>
              <a:effectLst/>
              <a:latin typeface="ＭＳ 明朝" panose="02020609040205080304" pitchFamily="17" charset="-128"/>
              <a:ea typeface="ＭＳ 明朝" panose="02020609040205080304" pitchFamily="17" charset="-128"/>
            </a:rPr>
            <a:t>04</a:t>
          </a:r>
          <a:r>
            <a:rPr lang="ja-JP" altLang="en-US"/>
            <a:t> </a:t>
          </a:r>
          <a:r>
            <a:rPr lang="ja-JP" altLang="en-US" sz="1100" b="0" i="0" u="none" strike="noStrike">
              <a:solidFill>
                <a:srgbClr val="FF0000"/>
              </a:solidFill>
              <a:effectLst/>
              <a:latin typeface="ＭＳ 明朝" panose="02020609040205080304" pitchFamily="17" charset="-128"/>
              <a:ea typeface="ＭＳ 明朝" panose="02020609040205080304" pitchFamily="17" charset="-128"/>
            </a:rPr>
            <a:t>水産養殖業</a:t>
          </a:r>
          <a:r>
            <a:rPr lang="ja-JP" altLang="en-US"/>
            <a:t> </a:t>
          </a:r>
          <a:endParaRPr lang="en-US" altLang="ja-JP"/>
        </a:p>
        <a:p>
          <a:r>
            <a:rPr lang="en-US" altLang="ja-JP" sz="1100" b="0" i="0" u="none" strike="noStrike">
              <a:solidFill>
                <a:srgbClr val="FF0000"/>
              </a:solidFill>
              <a:effectLst/>
              <a:latin typeface="ＭＳ 明朝" panose="02020609040205080304" pitchFamily="17" charset="-128"/>
              <a:ea typeface="ＭＳ 明朝" panose="02020609040205080304" pitchFamily="17" charset="-128"/>
            </a:rPr>
            <a:t>05</a:t>
          </a:r>
          <a:r>
            <a:rPr lang="ja-JP" altLang="en-US"/>
            <a:t> </a:t>
          </a:r>
          <a:r>
            <a:rPr lang="ja-JP" altLang="en-US" sz="1100" b="0" i="0" u="none" strike="noStrike">
              <a:solidFill>
                <a:srgbClr val="FF0000"/>
              </a:solidFill>
              <a:effectLst/>
              <a:latin typeface="ＭＳ 明朝" panose="02020609040205080304" pitchFamily="17" charset="-128"/>
              <a:ea typeface="ＭＳ 明朝" panose="02020609040205080304" pitchFamily="17" charset="-128"/>
            </a:rPr>
            <a:t>鉱業，採石業，砂利採取業</a:t>
          </a:r>
          <a:r>
            <a:rPr lang="ja-JP" altLang="en-US"/>
            <a:t> </a:t>
          </a:r>
          <a:endParaRPr lang="en-US" altLang="ja-JP"/>
        </a:p>
        <a:p>
          <a:r>
            <a:rPr lang="en-US" altLang="ja-JP" sz="1100" b="0" i="0" u="none" strike="noStrike">
              <a:solidFill>
                <a:srgbClr val="FF0000"/>
              </a:solidFill>
              <a:effectLst/>
              <a:latin typeface="ＭＳ 明朝" panose="02020609040205080304" pitchFamily="17" charset="-128"/>
              <a:ea typeface="ＭＳ 明朝" panose="02020609040205080304" pitchFamily="17" charset="-128"/>
            </a:rPr>
            <a:t>06</a:t>
          </a:r>
          <a:r>
            <a:rPr lang="ja-JP" altLang="en-US"/>
            <a:t> </a:t>
          </a:r>
          <a:r>
            <a:rPr lang="ja-JP" altLang="en-US" sz="1100" b="0" i="0" u="none" strike="noStrike">
              <a:solidFill>
                <a:srgbClr val="FF0000"/>
              </a:solidFill>
              <a:effectLst/>
              <a:latin typeface="ＭＳ 明朝" panose="02020609040205080304" pitchFamily="17" charset="-128"/>
              <a:ea typeface="ＭＳ 明朝" panose="02020609040205080304" pitchFamily="17" charset="-128"/>
            </a:rPr>
            <a:t>総合工事業</a:t>
          </a:r>
          <a:r>
            <a:rPr lang="ja-JP" altLang="en-US"/>
            <a:t> </a:t>
          </a:r>
          <a:endParaRPr lang="en-US" altLang="ja-JP"/>
        </a:p>
        <a:p>
          <a:r>
            <a:rPr lang="en-US" altLang="ja-JP" sz="1100" b="0" i="0" u="none" strike="noStrike">
              <a:solidFill>
                <a:srgbClr val="FF0000"/>
              </a:solidFill>
              <a:effectLst/>
              <a:latin typeface="ＭＳ 明朝" panose="02020609040205080304" pitchFamily="17" charset="-128"/>
              <a:ea typeface="ＭＳ 明朝" panose="02020609040205080304" pitchFamily="17" charset="-128"/>
            </a:rPr>
            <a:t>07</a:t>
          </a:r>
          <a:r>
            <a:rPr lang="ja-JP" altLang="en-US"/>
            <a:t> </a:t>
          </a:r>
          <a:r>
            <a:rPr lang="ja-JP" altLang="en-US" sz="1100" b="0" i="0" u="none" strike="noStrike">
              <a:solidFill>
                <a:srgbClr val="FF0000"/>
              </a:solidFill>
              <a:effectLst/>
              <a:latin typeface="ＭＳ 明朝" panose="02020609040205080304" pitchFamily="17" charset="-128"/>
              <a:ea typeface="ＭＳ 明朝" panose="02020609040205080304" pitchFamily="17" charset="-128"/>
            </a:rPr>
            <a:t>職別工事業</a:t>
          </a:r>
          <a:r>
            <a:rPr lang="en-US" altLang="ja-JP" sz="1100" b="0" i="0" u="none" strike="noStrike">
              <a:solidFill>
                <a:srgbClr val="FF0000"/>
              </a:solidFill>
              <a:effectLst/>
              <a:latin typeface="ＭＳ 明朝" panose="02020609040205080304" pitchFamily="17" charset="-128"/>
              <a:ea typeface="ＭＳ 明朝" panose="02020609040205080304" pitchFamily="17" charset="-128"/>
            </a:rPr>
            <a:t>(</a:t>
          </a:r>
          <a:r>
            <a:rPr lang="ja-JP" altLang="en-US" sz="1100" b="0" i="0" u="none" strike="noStrike">
              <a:solidFill>
                <a:srgbClr val="FF0000"/>
              </a:solidFill>
              <a:effectLst/>
              <a:latin typeface="ＭＳ 明朝" panose="02020609040205080304" pitchFamily="17" charset="-128"/>
              <a:ea typeface="ＭＳ 明朝" panose="02020609040205080304" pitchFamily="17" charset="-128"/>
            </a:rPr>
            <a:t>設備工事業を除く</a:t>
          </a:r>
          <a:r>
            <a:rPr lang="en-US" altLang="ja-JP" sz="1100" b="0" i="0" u="none" strike="noStrike">
              <a:solidFill>
                <a:srgbClr val="FF0000"/>
              </a:solidFill>
              <a:effectLst/>
              <a:latin typeface="ＭＳ 明朝" panose="02020609040205080304" pitchFamily="17" charset="-128"/>
              <a:ea typeface="ＭＳ 明朝" panose="02020609040205080304" pitchFamily="17" charset="-128"/>
            </a:rPr>
            <a:t>)</a:t>
          </a:r>
          <a:r>
            <a:rPr lang="ja-JP" altLang="en-US"/>
            <a:t> </a:t>
          </a:r>
          <a:endParaRPr lang="en-US" altLang="ja-JP"/>
        </a:p>
        <a:p>
          <a:r>
            <a:rPr lang="en-US" altLang="ja-JP" sz="1100" b="0" i="0" u="none" strike="noStrike">
              <a:solidFill>
                <a:srgbClr val="FF0000"/>
              </a:solidFill>
              <a:effectLst/>
              <a:latin typeface="ＭＳ 明朝" panose="02020609040205080304" pitchFamily="17" charset="-128"/>
              <a:ea typeface="ＭＳ 明朝" panose="02020609040205080304" pitchFamily="17" charset="-128"/>
            </a:rPr>
            <a:t>08</a:t>
          </a:r>
          <a:r>
            <a:rPr lang="ja-JP" altLang="en-US"/>
            <a:t> </a:t>
          </a:r>
          <a:r>
            <a:rPr lang="ja-JP" altLang="en-US" sz="1100" b="0" i="0" u="none" strike="noStrike">
              <a:solidFill>
                <a:srgbClr val="FF0000"/>
              </a:solidFill>
              <a:effectLst/>
              <a:latin typeface="ＭＳ 明朝" panose="02020609040205080304" pitchFamily="17" charset="-128"/>
              <a:ea typeface="ＭＳ 明朝" panose="02020609040205080304" pitchFamily="17" charset="-128"/>
            </a:rPr>
            <a:t>設備工事業</a:t>
          </a:r>
          <a:r>
            <a:rPr lang="ja-JP" altLang="en-US"/>
            <a:t> </a:t>
          </a:r>
          <a:endParaRPr lang="en-US" altLang="ja-JP"/>
        </a:p>
        <a:p>
          <a:r>
            <a:rPr lang="en-US" altLang="ja-JP" sz="1100" b="0" i="0" u="none" strike="noStrike">
              <a:solidFill>
                <a:srgbClr val="FF0000"/>
              </a:solidFill>
              <a:effectLst/>
              <a:latin typeface="ＭＳ 明朝" panose="02020609040205080304" pitchFamily="17" charset="-128"/>
              <a:ea typeface="ＭＳ 明朝" panose="02020609040205080304" pitchFamily="17" charset="-128"/>
            </a:rPr>
            <a:t>09</a:t>
          </a:r>
          <a:r>
            <a:rPr lang="ja-JP" altLang="en-US"/>
            <a:t> </a:t>
          </a:r>
          <a:r>
            <a:rPr lang="ja-JP" altLang="en-US" sz="1100" b="0" i="0" u="none" strike="noStrike">
              <a:solidFill>
                <a:srgbClr val="FF0000"/>
              </a:solidFill>
              <a:effectLst/>
              <a:latin typeface="ＭＳ 明朝" panose="02020609040205080304" pitchFamily="17" charset="-128"/>
              <a:ea typeface="ＭＳ 明朝" panose="02020609040205080304" pitchFamily="17" charset="-128"/>
            </a:rPr>
            <a:t>食料品製造業</a:t>
          </a:r>
          <a:r>
            <a:rPr lang="ja-JP" altLang="en-US"/>
            <a:t> </a:t>
          </a:r>
          <a:endParaRPr lang="en-US" altLang="ja-JP"/>
        </a:p>
        <a:p>
          <a:r>
            <a:rPr lang="en-US" altLang="ja-JP" sz="1100" b="0" i="0" u="none" strike="noStrike">
              <a:solidFill>
                <a:srgbClr val="FF0000"/>
              </a:solidFill>
              <a:effectLst/>
              <a:latin typeface="ＭＳ 明朝" panose="02020609040205080304" pitchFamily="17" charset="-128"/>
              <a:ea typeface="ＭＳ 明朝" panose="02020609040205080304" pitchFamily="17" charset="-128"/>
            </a:rPr>
            <a:t>10</a:t>
          </a:r>
          <a:r>
            <a:rPr lang="ja-JP" altLang="en-US"/>
            <a:t> </a:t>
          </a:r>
          <a:r>
            <a:rPr lang="ja-JP" altLang="en-US" sz="1100" b="0" i="0" u="none" strike="noStrike">
              <a:solidFill>
                <a:srgbClr val="FF0000"/>
              </a:solidFill>
              <a:effectLst/>
              <a:latin typeface="ＭＳ 明朝" panose="02020609040205080304" pitchFamily="17" charset="-128"/>
              <a:ea typeface="ＭＳ 明朝" panose="02020609040205080304" pitchFamily="17" charset="-128"/>
            </a:rPr>
            <a:t>飲料・たばこ・飼料製造業</a:t>
          </a:r>
          <a:r>
            <a:rPr lang="ja-JP" altLang="en-US"/>
            <a:t> </a:t>
          </a:r>
          <a:endParaRPr lang="en-US" altLang="ja-JP"/>
        </a:p>
        <a:p>
          <a:r>
            <a:rPr lang="en-US" altLang="ja-JP" sz="1100" b="0" i="0" u="none" strike="noStrike">
              <a:solidFill>
                <a:srgbClr val="FF0000"/>
              </a:solidFill>
              <a:effectLst/>
              <a:latin typeface="ＭＳ 明朝" panose="02020609040205080304" pitchFamily="17" charset="-128"/>
              <a:ea typeface="ＭＳ 明朝" panose="02020609040205080304" pitchFamily="17" charset="-128"/>
            </a:rPr>
            <a:t>11</a:t>
          </a:r>
          <a:r>
            <a:rPr lang="ja-JP" altLang="en-US"/>
            <a:t> </a:t>
          </a:r>
          <a:r>
            <a:rPr lang="ja-JP" altLang="en-US" sz="1100" b="0" i="0" u="none" strike="noStrike">
              <a:solidFill>
                <a:srgbClr val="FF0000"/>
              </a:solidFill>
              <a:effectLst/>
              <a:latin typeface="ＭＳ 明朝" panose="02020609040205080304" pitchFamily="17" charset="-128"/>
              <a:ea typeface="ＭＳ 明朝" panose="02020609040205080304" pitchFamily="17" charset="-128"/>
            </a:rPr>
            <a:t>繊維工業</a:t>
          </a:r>
          <a:r>
            <a:rPr lang="ja-JP" altLang="en-US"/>
            <a:t> </a:t>
          </a:r>
          <a:endParaRPr lang="en-US" altLang="ja-JP"/>
        </a:p>
        <a:p>
          <a:r>
            <a:rPr lang="en-US" altLang="ja-JP" sz="1100" b="0" i="0" u="none" strike="noStrike">
              <a:solidFill>
                <a:srgbClr val="FF0000"/>
              </a:solidFill>
              <a:effectLst/>
              <a:latin typeface="ＭＳ 明朝" panose="02020609040205080304" pitchFamily="17" charset="-128"/>
              <a:ea typeface="ＭＳ 明朝" panose="02020609040205080304" pitchFamily="17" charset="-128"/>
            </a:rPr>
            <a:t>12</a:t>
          </a:r>
          <a:r>
            <a:rPr lang="ja-JP" altLang="en-US"/>
            <a:t> </a:t>
          </a:r>
          <a:r>
            <a:rPr lang="ja-JP" altLang="en-US" sz="1100" b="0" i="0" u="none" strike="noStrike">
              <a:solidFill>
                <a:srgbClr val="FF0000"/>
              </a:solidFill>
              <a:effectLst/>
              <a:latin typeface="ＭＳ 明朝" panose="02020609040205080304" pitchFamily="17" charset="-128"/>
              <a:ea typeface="ＭＳ 明朝" panose="02020609040205080304" pitchFamily="17" charset="-128"/>
            </a:rPr>
            <a:t>木材・木製品製造業（家具を除く）</a:t>
          </a:r>
          <a:r>
            <a:rPr lang="ja-JP" altLang="en-US"/>
            <a:t> </a:t>
          </a:r>
          <a:endParaRPr lang="en-US" altLang="ja-JP"/>
        </a:p>
        <a:p>
          <a:r>
            <a:rPr lang="en-US" altLang="ja-JP" sz="1100" b="0" i="0" u="none" strike="noStrike">
              <a:solidFill>
                <a:srgbClr val="FF0000"/>
              </a:solidFill>
              <a:effectLst/>
              <a:latin typeface="ＭＳ 明朝" panose="02020609040205080304" pitchFamily="17" charset="-128"/>
              <a:ea typeface="ＭＳ 明朝" panose="02020609040205080304" pitchFamily="17" charset="-128"/>
            </a:rPr>
            <a:t>13</a:t>
          </a:r>
          <a:r>
            <a:rPr lang="ja-JP" altLang="en-US"/>
            <a:t> </a:t>
          </a:r>
          <a:r>
            <a:rPr lang="ja-JP" altLang="en-US" sz="1100" b="0" i="0" u="none" strike="noStrike">
              <a:solidFill>
                <a:srgbClr val="FF0000"/>
              </a:solidFill>
              <a:effectLst/>
              <a:latin typeface="ＭＳ 明朝" panose="02020609040205080304" pitchFamily="17" charset="-128"/>
              <a:ea typeface="ＭＳ 明朝" panose="02020609040205080304" pitchFamily="17" charset="-128"/>
            </a:rPr>
            <a:t>家具・装備品製造業</a:t>
          </a:r>
          <a:r>
            <a:rPr lang="ja-JP" altLang="en-US"/>
            <a:t> </a:t>
          </a:r>
          <a:endParaRPr lang="en-US" altLang="ja-JP"/>
        </a:p>
        <a:p>
          <a:r>
            <a:rPr lang="en-US" altLang="ja-JP" sz="1100" b="0" i="0" u="none" strike="noStrike">
              <a:solidFill>
                <a:srgbClr val="FF0000"/>
              </a:solidFill>
              <a:effectLst/>
              <a:latin typeface="ＭＳ 明朝" panose="02020609040205080304" pitchFamily="17" charset="-128"/>
              <a:ea typeface="ＭＳ 明朝" panose="02020609040205080304" pitchFamily="17" charset="-128"/>
            </a:rPr>
            <a:t>14</a:t>
          </a:r>
          <a:r>
            <a:rPr lang="ja-JP" altLang="en-US"/>
            <a:t> </a:t>
          </a:r>
          <a:r>
            <a:rPr lang="ja-JP" altLang="en-US" sz="1100" b="0" i="0" u="none" strike="noStrike">
              <a:solidFill>
                <a:srgbClr val="FF0000"/>
              </a:solidFill>
              <a:effectLst/>
              <a:latin typeface="ＭＳ 明朝" panose="02020609040205080304" pitchFamily="17" charset="-128"/>
              <a:ea typeface="ＭＳ 明朝" panose="02020609040205080304" pitchFamily="17" charset="-128"/>
            </a:rPr>
            <a:t>パルプ・紙・紙加工品製造業</a:t>
          </a:r>
          <a:r>
            <a:rPr lang="ja-JP" altLang="en-US"/>
            <a:t> </a:t>
          </a:r>
          <a:endParaRPr lang="en-US" altLang="ja-JP"/>
        </a:p>
        <a:p>
          <a:r>
            <a:rPr lang="en-US" altLang="ja-JP" sz="1100" b="0" i="0" u="none" strike="noStrike">
              <a:solidFill>
                <a:srgbClr val="FF0000"/>
              </a:solidFill>
              <a:effectLst/>
              <a:latin typeface="ＭＳ 明朝" panose="02020609040205080304" pitchFamily="17" charset="-128"/>
              <a:ea typeface="ＭＳ 明朝" panose="02020609040205080304" pitchFamily="17" charset="-128"/>
            </a:rPr>
            <a:t>15</a:t>
          </a:r>
          <a:r>
            <a:rPr lang="ja-JP" altLang="en-US"/>
            <a:t> </a:t>
          </a:r>
          <a:r>
            <a:rPr lang="ja-JP" altLang="en-US" sz="1100" b="0" i="0" u="none" strike="noStrike">
              <a:solidFill>
                <a:srgbClr val="FF0000"/>
              </a:solidFill>
              <a:effectLst/>
              <a:latin typeface="ＭＳ 明朝" panose="02020609040205080304" pitchFamily="17" charset="-128"/>
              <a:ea typeface="ＭＳ 明朝" panose="02020609040205080304" pitchFamily="17" charset="-128"/>
            </a:rPr>
            <a:t>印刷・同関連業</a:t>
          </a:r>
          <a:r>
            <a:rPr lang="ja-JP" altLang="en-US"/>
            <a:t> </a:t>
          </a:r>
          <a:endParaRPr lang="en-US" altLang="ja-JP"/>
        </a:p>
        <a:p>
          <a:r>
            <a:rPr lang="en-US" altLang="ja-JP" sz="1100" b="0" i="0" u="none" strike="noStrike">
              <a:solidFill>
                <a:srgbClr val="FF0000"/>
              </a:solidFill>
              <a:effectLst/>
              <a:latin typeface="ＭＳ 明朝" panose="02020609040205080304" pitchFamily="17" charset="-128"/>
              <a:ea typeface="ＭＳ 明朝" panose="02020609040205080304" pitchFamily="17" charset="-128"/>
            </a:rPr>
            <a:t>16</a:t>
          </a:r>
          <a:r>
            <a:rPr lang="ja-JP" altLang="en-US"/>
            <a:t> </a:t>
          </a:r>
          <a:r>
            <a:rPr lang="ja-JP" altLang="en-US" sz="1100" b="0" i="0" u="none" strike="noStrike">
              <a:solidFill>
                <a:srgbClr val="FF0000"/>
              </a:solidFill>
              <a:effectLst/>
              <a:latin typeface="ＭＳ 明朝" panose="02020609040205080304" pitchFamily="17" charset="-128"/>
              <a:ea typeface="ＭＳ 明朝" panose="02020609040205080304" pitchFamily="17" charset="-128"/>
            </a:rPr>
            <a:t>化学工業</a:t>
          </a:r>
          <a:r>
            <a:rPr lang="ja-JP" altLang="en-US"/>
            <a:t> </a:t>
          </a:r>
          <a:endParaRPr lang="en-US" altLang="ja-JP"/>
        </a:p>
        <a:p>
          <a:r>
            <a:rPr lang="en-US" altLang="ja-JP" sz="1100" b="0" i="0" u="none" strike="noStrike">
              <a:solidFill>
                <a:srgbClr val="FF0000"/>
              </a:solidFill>
              <a:effectLst/>
              <a:latin typeface="ＭＳ 明朝" panose="02020609040205080304" pitchFamily="17" charset="-128"/>
              <a:ea typeface="ＭＳ 明朝" panose="02020609040205080304" pitchFamily="17" charset="-128"/>
            </a:rPr>
            <a:t>17</a:t>
          </a:r>
          <a:r>
            <a:rPr lang="ja-JP" altLang="en-US"/>
            <a:t> </a:t>
          </a:r>
          <a:r>
            <a:rPr lang="ja-JP" altLang="en-US" sz="1100" b="0" i="0" u="none" strike="noStrike">
              <a:solidFill>
                <a:srgbClr val="FF0000"/>
              </a:solidFill>
              <a:effectLst/>
              <a:latin typeface="ＭＳ 明朝" panose="02020609040205080304" pitchFamily="17" charset="-128"/>
              <a:ea typeface="ＭＳ 明朝" panose="02020609040205080304" pitchFamily="17" charset="-128"/>
            </a:rPr>
            <a:t>石油製品・石炭製品製造業</a:t>
          </a:r>
          <a:r>
            <a:rPr lang="ja-JP" altLang="en-US"/>
            <a:t> </a:t>
          </a:r>
          <a:endParaRPr lang="en-US" altLang="ja-JP"/>
        </a:p>
        <a:p>
          <a:r>
            <a:rPr lang="en-US" altLang="ja-JP" sz="1100" b="0" i="0" u="none" strike="noStrike">
              <a:solidFill>
                <a:srgbClr val="FF0000"/>
              </a:solidFill>
              <a:effectLst/>
              <a:latin typeface="ＭＳ 明朝" panose="02020609040205080304" pitchFamily="17" charset="-128"/>
              <a:ea typeface="ＭＳ 明朝" panose="02020609040205080304" pitchFamily="17" charset="-128"/>
            </a:rPr>
            <a:t>18</a:t>
          </a:r>
          <a:r>
            <a:rPr lang="ja-JP" altLang="en-US"/>
            <a:t> </a:t>
          </a:r>
          <a:r>
            <a:rPr lang="ja-JP" altLang="en-US" sz="1100" b="0" i="0" u="none" strike="noStrike">
              <a:solidFill>
                <a:srgbClr val="FF0000"/>
              </a:solidFill>
              <a:effectLst/>
              <a:latin typeface="ＭＳ 明朝" panose="02020609040205080304" pitchFamily="17" charset="-128"/>
              <a:ea typeface="ＭＳ 明朝" panose="02020609040205080304" pitchFamily="17" charset="-128"/>
            </a:rPr>
            <a:t>プラスチック製品製造業（別掲を除く）</a:t>
          </a:r>
          <a:r>
            <a:rPr lang="ja-JP" altLang="en-US"/>
            <a:t> </a:t>
          </a:r>
        </a:p>
        <a:p>
          <a:r>
            <a:rPr lang="en-US" altLang="ja-JP" sz="1100" b="0" i="0" u="none" strike="noStrike">
              <a:solidFill>
                <a:srgbClr val="FF0000"/>
              </a:solidFill>
              <a:effectLst/>
              <a:latin typeface="ＭＳ 明朝" panose="02020609040205080304" pitchFamily="17" charset="-128"/>
              <a:ea typeface="ＭＳ 明朝" panose="02020609040205080304" pitchFamily="17" charset="-128"/>
            </a:rPr>
            <a:t>19</a:t>
          </a:r>
          <a:r>
            <a:rPr lang="ja-JP" altLang="en-US"/>
            <a:t> </a:t>
          </a:r>
          <a:r>
            <a:rPr lang="ja-JP" altLang="en-US" sz="1100" b="0" i="0" u="none" strike="noStrike">
              <a:solidFill>
                <a:srgbClr val="FF0000"/>
              </a:solidFill>
              <a:effectLst/>
              <a:latin typeface="ＭＳ 明朝" panose="02020609040205080304" pitchFamily="17" charset="-128"/>
              <a:ea typeface="ＭＳ 明朝" panose="02020609040205080304" pitchFamily="17" charset="-128"/>
            </a:rPr>
            <a:t>ゴム製品製造業</a:t>
          </a:r>
          <a:r>
            <a:rPr lang="ja-JP" altLang="en-US"/>
            <a:t> </a:t>
          </a:r>
          <a:endParaRPr lang="en-US" altLang="ja-JP"/>
        </a:p>
        <a:p>
          <a:r>
            <a:rPr lang="en-US" altLang="ja-JP" sz="1100" b="0" i="0" u="none" strike="noStrike">
              <a:solidFill>
                <a:srgbClr val="FF0000"/>
              </a:solidFill>
              <a:effectLst/>
              <a:latin typeface="ＭＳ 明朝" panose="02020609040205080304" pitchFamily="17" charset="-128"/>
              <a:ea typeface="ＭＳ 明朝" panose="02020609040205080304" pitchFamily="17" charset="-128"/>
            </a:rPr>
            <a:t>20</a:t>
          </a:r>
          <a:r>
            <a:rPr lang="ja-JP" altLang="en-US"/>
            <a:t> </a:t>
          </a:r>
          <a:r>
            <a:rPr lang="ja-JP" altLang="en-US" sz="1100" b="0" i="0" u="none" strike="noStrike">
              <a:solidFill>
                <a:srgbClr val="FF0000"/>
              </a:solidFill>
              <a:effectLst/>
              <a:latin typeface="ＭＳ 明朝" panose="02020609040205080304" pitchFamily="17" charset="-128"/>
              <a:ea typeface="ＭＳ 明朝" panose="02020609040205080304" pitchFamily="17" charset="-128"/>
            </a:rPr>
            <a:t>なめし革・同製品・毛皮製造業</a:t>
          </a:r>
          <a:r>
            <a:rPr lang="ja-JP" altLang="en-US"/>
            <a:t> </a:t>
          </a:r>
          <a:endParaRPr lang="en-US" altLang="ja-JP"/>
        </a:p>
        <a:p>
          <a:r>
            <a:rPr lang="en-US" altLang="ja-JP" sz="1100" b="0" i="0" u="none" strike="noStrike">
              <a:solidFill>
                <a:srgbClr val="FF0000"/>
              </a:solidFill>
              <a:effectLst/>
              <a:latin typeface="ＭＳ 明朝" panose="02020609040205080304" pitchFamily="17" charset="-128"/>
              <a:ea typeface="ＭＳ 明朝" panose="02020609040205080304" pitchFamily="17" charset="-128"/>
            </a:rPr>
            <a:t>21</a:t>
          </a:r>
          <a:r>
            <a:rPr lang="ja-JP" altLang="en-US"/>
            <a:t> </a:t>
          </a:r>
          <a:r>
            <a:rPr lang="ja-JP" altLang="en-US" sz="1100" b="0" i="0" u="none" strike="noStrike">
              <a:solidFill>
                <a:srgbClr val="FF0000"/>
              </a:solidFill>
              <a:effectLst/>
              <a:latin typeface="ＭＳ 明朝" panose="02020609040205080304" pitchFamily="17" charset="-128"/>
              <a:ea typeface="ＭＳ 明朝" panose="02020609040205080304" pitchFamily="17" charset="-128"/>
            </a:rPr>
            <a:t>窯業・土石製品製造業</a:t>
          </a:r>
          <a:r>
            <a:rPr lang="ja-JP" altLang="en-US"/>
            <a:t> </a:t>
          </a:r>
          <a:endParaRPr lang="en-US" altLang="ja-JP"/>
        </a:p>
        <a:p>
          <a:r>
            <a:rPr lang="en-US" altLang="ja-JP" sz="1100" b="0" i="0" u="none" strike="noStrike">
              <a:solidFill>
                <a:srgbClr val="FF0000"/>
              </a:solidFill>
              <a:effectLst/>
              <a:latin typeface="ＭＳ 明朝" panose="02020609040205080304" pitchFamily="17" charset="-128"/>
              <a:ea typeface="ＭＳ 明朝" panose="02020609040205080304" pitchFamily="17" charset="-128"/>
            </a:rPr>
            <a:t>22</a:t>
          </a:r>
          <a:r>
            <a:rPr lang="ja-JP" altLang="en-US"/>
            <a:t> </a:t>
          </a:r>
          <a:r>
            <a:rPr lang="ja-JP" altLang="en-US" sz="1100" b="0" i="0" u="none" strike="noStrike">
              <a:solidFill>
                <a:srgbClr val="FF0000"/>
              </a:solidFill>
              <a:effectLst/>
              <a:latin typeface="ＭＳ 明朝" panose="02020609040205080304" pitchFamily="17" charset="-128"/>
              <a:ea typeface="ＭＳ 明朝" panose="02020609040205080304" pitchFamily="17" charset="-128"/>
            </a:rPr>
            <a:t>鉄鋼業</a:t>
          </a:r>
          <a:r>
            <a:rPr lang="ja-JP" altLang="en-US"/>
            <a:t> </a:t>
          </a:r>
          <a:endParaRPr lang="en-US" altLang="ja-JP"/>
        </a:p>
        <a:p>
          <a:r>
            <a:rPr lang="en-US" altLang="ja-JP" sz="1100" b="0" i="0" u="none" strike="noStrike">
              <a:solidFill>
                <a:srgbClr val="FF0000"/>
              </a:solidFill>
              <a:effectLst/>
              <a:latin typeface="ＭＳ 明朝" panose="02020609040205080304" pitchFamily="17" charset="-128"/>
              <a:ea typeface="ＭＳ 明朝" panose="02020609040205080304" pitchFamily="17" charset="-128"/>
            </a:rPr>
            <a:t>23</a:t>
          </a:r>
          <a:r>
            <a:rPr lang="ja-JP" altLang="en-US"/>
            <a:t> </a:t>
          </a:r>
          <a:r>
            <a:rPr lang="ja-JP" altLang="en-US" sz="1100" b="0" i="0" u="none" strike="noStrike">
              <a:solidFill>
                <a:srgbClr val="FF0000"/>
              </a:solidFill>
              <a:effectLst/>
              <a:latin typeface="ＭＳ 明朝" panose="02020609040205080304" pitchFamily="17" charset="-128"/>
              <a:ea typeface="ＭＳ 明朝" panose="02020609040205080304" pitchFamily="17" charset="-128"/>
            </a:rPr>
            <a:t>非鉄金属製造業</a:t>
          </a:r>
          <a:r>
            <a:rPr lang="ja-JP" altLang="en-US"/>
            <a:t> </a:t>
          </a:r>
          <a:endParaRPr lang="en-US" altLang="ja-JP"/>
        </a:p>
        <a:p>
          <a:r>
            <a:rPr lang="en-US" altLang="ja-JP" sz="1100" b="0" i="0" u="none" strike="noStrike">
              <a:solidFill>
                <a:srgbClr val="FF0000"/>
              </a:solidFill>
              <a:effectLst/>
              <a:latin typeface="ＭＳ 明朝" panose="02020609040205080304" pitchFamily="17" charset="-128"/>
              <a:ea typeface="ＭＳ 明朝" panose="02020609040205080304" pitchFamily="17" charset="-128"/>
            </a:rPr>
            <a:t>24</a:t>
          </a:r>
          <a:r>
            <a:rPr lang="ja-JP" altLang="en-US"/>
            <a:t> </a:t>
          </a:r>
          <a:r>
            <a:rPr lang="ja-JP" altLang="en-US" sz="1100" b="0" i="0" u="none" strike="noStrike">
              <a:solidFill>
                <a:srgbClr val="FF0000"/>
              </a:solidFill>
              <a:effectLst/>
              <a:latin typeface="ＭＳ 明朝" panose="02020609040205080304" pitchFamily="17" charset="-128"/>
              <a:ea typeface="ＭＳ 明朝" panose="02020609040205080304" pitchFamily="17" charset="-128"/>
            </a:rPr>
            <a:t>金属製品製造業</a:t>
          </a:r>
          <a:r>
            <a:rPr lang="ja-JP" altLang="en-US"/>
            <a:t> </a:t>
          </a:r>
          <a:endParaRPr lang="en-US" altLang="ja-JP"/>
        </a:p>
        <a:p>
          <a:r>
            <a:rPr lang="en-US" altLang="ja-JP" sz="1100" b="0" i="0" u="none" strike="noStrike">
              <a:solidFill>
                <a:srgbClr val="FF0000"/>
              </a:solidFill>
              <a:effectLst/>
              <a:latin typeface="ＭＳ 明朝" panose="02020609040205080304" pitchFamily="17" charset="-128"/>
              <a:ea typeface="ＭＳ 明朝" panose="02020609040205080304" pitchFamily="17" charset="-128"/>
            </a:rPr>
            <a:t>25</a:t>
          </a:r>
          <a:r>
            <a:rPr lang="ja-JP" altLang="en-US"/>
            <a:t> </a:t>
          </a:r>
          <a:r>
            <a:rPr lang="ja-JP" altLang="en-US" sz="1100" b="0" i="0" u="none" strike="noStrike">
              <a:solidFill>
                <a:srgbClr val="FF0000"/>
              </a:solidFill>
              <a:effectLst/>
              <a:latin typeface="ＭＳ 明朝" panose="02020609040205080304" pitchFamily="17" charset="-128"/>
              <a:ea typeface="ＭＳ 明朝" panose="02020609040205080304" pitchFamily="17" charset="-128"/>
            </a:rPr>
            <a:t>はん用機械器具製造業</a:t>
          </a:r>
          <a:r>
            <a:rPr lang="ja-JP" altLang="en-US"/>
            <a:t> </a:t>
          </a:r>
          <a:endParaRPr lang="en-US" altLang="ja-JP"/>
        </a:p>
        <a:p>
          <a:r>
            <a:rPr lang="en-US" altLang="ja-JP" sz="1100" b="0" i="0" u="none" strike="noStrike">
              <a:solidFill>
                <a:srgbClr val="FF0000"/>
              </a:solidFill>
              <a:effectLst/>
              <a:latin typeface="ＭＳ 明朝" panose="02020609040205080304" pitchFamily="17" charset="-128"/>
              <a:ea typeface="ＭＳ 明朝" panose="02020609040205080304" pitchFamily="17" charset="-128"/>
            </a:rPr>
            <a:t>26</a:t>
          </a:r>
          <a:r>
            <a:rPr lang="ja-JP" altLang="en-US"/>
            <a:t> </a:t>
          </a:r>
          <a:r>
            <a:rPr lang="ja-JP" altLang="en-US" sz="1100" b="0" i="0" u="none" strike="noStrike">
              <a:solidFill>
                <a:srgbClr val="FF0000"/>
              </a:solidFill>
              <a:effectLst/>
              <a:latin typeface="ＭＳ 明朝" panose="02020609040205080304" pitchFamily="17" charset="-128"/>
              <a:ea typeface="ＭＳ 明朝" panose="02020609040205080304" pitchFamily="17" charset="-128"/>
            </a:rPr>
            <a:t>生産用機械器具製造業</a:t>
          </a:r>
          <a:r>
            <a:rPr lang="ja-JP" altLang="en-US"/>
            <a:t> </a:t>
          </a:r>
          <a:endParaRPr lang="en-US" altLang="ja-JP"/>
        </a:p>
        <a:p>
          <a:r>
            <a:rPr lang="en-US" altLang="ja-JP" sz="1100" b="0" i="0" u="none" strike="noStrike">
              <a:solidFill>
                <a:srgbClr val="FF0000"/>
              </a:solidFill>
              <a:effectLst/>
              <a:latin typeface="ＭＳ 明朝" panose="02020609040205080304" pitchFamily="17" charset="-128"/>
              <a:ea typeface="ＭＳ 明朝" panose="02020609040205080304" pitchFamily="17" charset="-128"/>
            </a:rPr>
            <a:t>27</a:t>
          </a:r>
          <a:r>
            <a:rPr lang="ja-JP" altLang="en-US"/>
            <a:t> </a:t>
          </a:r>
          <a:r>
            <a:rPr lang="ja-JP" altLang="en-US" sz="1100" b="0" i="0" u="none" strike="noStrike">
              <a:solidFill>
                <a:srgbClr val="FF0000"/>
              </a:solidFill>
              <a:effectLst/>
              <a:latin typeface="ＭＳ 明朝" panose="02020609040205080304" pitchFamily="17" charset="-128"/>
              <a:ea typeface="ＭＳ 明朝" panose="02020609040205080304" pitchFamily="17" charset="-128"/>
            </a:rPr>
            <a:t>業務用機械器具製造業</a:t>
          </a:r>
          <a:r>
            <a:rPr lang="ja-JP" altLang="en-US"/>
            <a:t> </a:t>
          </a:r>
          <a:endParaRPr lang="en-US" altLang="ja-JP"/>
        </a:p>
        <a:p>
          <a:r>
            <a:rPr lang="en-US" altLang="ja-JP" sz="1100" b="0" i="0" u="none" strike="noStrike">
              <a:solidFill>
                <a:srgbClr val="FF0000"/>
              </a:solidFill>
              <a:effectLst/>
              <a:latin typeface="ＭＳ 明朝" panose="02020609040205080304" pitchFamily="17" charset="-128"/>
              <a:ea typeface="ＭＳ 明朝" panose="02020609040205080304" pitchFamily="17" charset="-128"/>
            </a:rPr>
            <a:t>28</a:t>
          </a:r>
          <a:r>
            <a:rPr lang="ja-JP" altLang="en-US"/>
            <a:t> </a:t>
          </a:r>
          <a:r>
            <a:rPr lang="ja-JP" altLang="en-US" sz="1100" b="0" i="0" u="none" strike="noStrike">
              <a:solidFill>
                <a:srgbClr val="FF0000"/>
              </a:solidFill>
              <a:effectLst/>
              <a:latin typeface="ＭＳ 明朝" panose="02020609040205080304" pitchFamily="17" charset="-128"/>
              <a:ea typeface="ＭＳ 明朝" panose="02020609040205080304" pitchFamily="17" charset="-128"/>
            </a:rPr>
            <a:t>電子部品・デバイス・電子回路製造業</a:t>
          </a:r>
          <a:r>
            <a:rPr lang="ja-JP" altLang="en-US"/>
            <a:t> </a:t>
          </a:r>
          <a:endParaRPr lang="en-US" altLang="ja-JP"/>
        </a:p>
        <a:p>
          <a:r>
            <a:rPr lang="en-US" altLang="ja-JP" sz="1100" b="0" i="0" u="none" strike="noStrike">
              <a:solidFill>
                <a:srgbClr val="FF0000"/>
              </a:solidFill>
              <a:effectLst/>
              <a:latin typeface="ＭＳ 明朝" panose="02020609040205080304" pitchFamily="17" charset="-128"/>
              <a:ea typeface="ＭＳ 明朝" panose="02020609040205080304" pitchFamily="17" charset="-128"/>
            </a:rPr>
            <a:t>29</a:t>
          </a:r>
          <a:r>
            <a:rPr lang="ja-JP" altLang="en-US"/>
            <a:t> </a:t>
          </a:r>
          <a:r>
            <a:rPr lang="ja-JP" altLang="en-US" sz="1100" b="0" i="0" u="none" strike="noStrike">
              <a:solidFill>
                <a:srgbClr val="FF0000"/>
              </a:solidFill>
              <a:effectLst/>
              <a:latin typeface="ＭＳ 明朝" panose="02020609040205080304" pitchFamily="17" charset="-128"/>
              <a:ea typeface="ＭＳ 明朝" panose="02020609040205080304" pitchFamily="17" charset="-128"/>
            </a:rPr>
            <a:t>電気機械器具製造業</a:t>
          </a:r>
          <a:r>
            <a:rPr lang="ja-JP" altLang="en-US"/>
            <a:t> </a:t>
          </a:r>
          <a:endParaRPr lang="en-US" altLang="ja-JP"/>
        </a:p>
        <a:p>
          <a:r>
            <a:rPr lang="en-US" altLang="ja-JP" sz="1100" b="0" i="0" u="none" strike="noStrike">
              <a:solidFill>
                <a:srgbClr val="FF0000"/>
              </a:solidFill>
              <a:effectLst/>
              <a:latin typeface="ＭＳ 明朝" panose="02020609040205080304" pitchFamily="17" charset="-128"/>
              <a:ea typeface="ＭＳ 明朝" panose="02020609040205080304" pitchFamily="17" charset="-128"/>
            </a:rPr>
            <a:t>30</a:t>
          </a:r>
          <a:r>
            <a:rPr lang="ja-JP" altLang="en-US"/>
            <a:t> </a:t>
          </a:r>
          <a:r>
            <a:rPr lang="ja-JP" altLang="en-US" sz="1100" b="0" i="0" u="none" strike="noStrike">
              <a:solidFill>
                <a:srgbClr val="FF0000"/>
              </a:solidFill>
              <a:effectLst/>
              <a:latin typeface="ＭＳ 明朝" panose="02020609040205080304" pitchFamily="17" charset="-128"/>
              <a:ea typeface="ＭＳ 明朝" panose="02020609040205080304" pitchFamily="17" charset="-128"/>
            </a:rPr>
            <a:t>情報通信機械器具製造業</a:t>
          </a:r>
          <a:r>
            <a:rPr lang="ja-JP" altLang="en-US"/>
            <a:t> </a:t>
          </a:r>
          <a:endParaRPr lang="en-US" altLang="ja-JP"/>
        </a:p>
        <a:p>
          <a:r>
            <a:rPr lang="en-US" altLang="ja-JP" sz="1100" b="0" i="0" u="none" strike="noStrike">
              <a:solidFill>
                <a:srgbClr val="FF0000"/>
              </a:solidFill>
              <a:effectLst/>
              <a:latin typeface="ＭＳ 明朝" panose="02020609040205080304" pitchFamily="17" charset="-128"/>
              <a:ea typeface="ＭＳ 明朝" panose="02020609040205080304" pitchFamily="17" charset="-128"/>
            </a:rPr>
            <a:t>31</a:t>
          </a:r>
          <a:r>
            <a:rPr lang="ja-JP" altLang="en-US"/>
            <a:t> </a:t>
          </a:r>
          <a:r>
            <a:rPr lang="ja-JP" altLang="en-US" sz="1100" b="0" i="0" u="none" strike="noStrike">
              <a:solidFill>
                <a:srgbClr val="FF0000"/>
              </a:solidFill>
              <a:effectLst/>
              <a:latin typeface="ＭＳ 明朝" panose="02020609040205080304" pitchFamily="17" charset="-128"/>
              <a:ea typeface="ＭＳ 明朝" panose="02020609040205080304" pitchFamily="17" charset="-128"/>
            </a:rPr>
            <a:t>輸送用機械器具製造業</a:t>
          </a:r>
          <a:r>
            <a:rPr lang="ja-JP" altLang="en-US"/>
            <a:t> </a:t>
          </a:r>
          <a:endParaRPr lang="en-US" altLang="ja-JP"/>
        </a:p>
        <a:p>
          <a:r>
            <a:rPr lang="en-US" altLang="ja-JP" sz="1100" b="0" i="0" u="none" strike="noStrike">
              <a:solidFill>
                <a:srgbClr val="FF0000"/>
              </a:solidFill>
              <a:effectLst/>
              <a:latin typeface="ＭＳ 明朝" panose="02020609040205080304" pitchFamily="17" charset="-128"/>
              <a:ea typeface="ＭＳ 明朝" panose="02020609040205080304" pitchFamily="17" charset="-128"/>
            </a:rPr>
            <a:t>32</a:t>
          </a:r>
          <a:r>
            <a:rPr lang="ja-JP" altLang="en-US"/>
            <a:t> </a:t>
          </a:r>
          <a:r>
            <a:rPr lang="ja-JP" altLang="en-US" sz="1100" b="0" i="0" u="none" strike="noStrike">
              <a:solidFill>
                <a:srgbClr val="FF0000"/>
              </a:solidFill>
              <a:effectLst/>
              <a:latin typeface="ＭＳ 明朝" panose="02020609040205080304" pitchFamily="17" charset="-128"/>
              <a:ea typeface="ＭＳ 明朝" panose="02020609040205080304" pitchFamily="17" charset="-128"/>
            </a:rPr>
            <a:t>その他の製造業</a:t>
          </a:r>
          <a:r>
            <a:rPr lang="ja-JP" altLang="en-US"/>
            <a:t> </a:t>
          </a:r>
          <a:endParaRPr lang="en-US" altLang="ja-JP"/>
        </a:p>
        <a:p>
          <a:r>
            <a:rPr lang="en-US" altLang="ja-JP" sz="1100" b="0" i="0" u="none" strike="noStrike">
              <a:solidFill>
                <a:srgbClr val="FF0000"/>
              </a:solidFill>
              <a:effectLst/>
              <a:latin typeface="ＭＳ 明朝" panose="02020609040205080304" pitchFamily="17" charset="-128"/>
              <a:ea typeface="ＭＳ 明朝" panose="02020609040205080304" pitchFamily="17" charset="-128"/>
            </a:rPr>
            <a:t>33</a:t>
          </a:r>
          <a:r>
            <a:rPr lang="ja-JP" altLang="en-US"/>
            <a:t> </a:t>
          </a:r>
          <a:r>
            <a:rPr lang="ja-JP" altLang="en-US" sz="1100" b="0" i="0" u="none" strike="noStrike">
              <a:solidFill>
                <a:srgbClr val="FF0000"/>
              </a:solidFill>
              <a:effectLst/>
              <a:latin typeface="ＭＳ 明朝" panose="02020609040205080304" pitchFamily="17" charset="-128"/>
              <a:ea typeface="ＭＳ 明朝" panose="02020609040205080304" pitchFamily="17" charset="-128"/>
            </a:rPr>
            <a:t>電気業</a:t>
          </a:r>
          <a:r>
            <a:rPr lang="ja-JP" altLang="en-US"/>
            <a:t> </a:t>
          </a:r>
          <a:endParaRPr lang="en-US" altLang="ja-JP"/>
        </a:p>
        <a:p>
          <a:r>
            <a:rPr lang="en-US" altLang="ja-JP" sz="1100" b="0" i="0" u="none" strike="noStrike">
              <a:solidFill>
                <a:srgbClr val="FF0000"/>
              </a:solidFill>
              <a:effectLst/>
              <a:latin typeface="ＭＳ 明朝" panose="02020609040205080304" pitchFamily="17" charset="-128"/>
              <a:ea typeface="ＭＳ 明朝" panose="02020609040205080304" pitchFamily="17" charset="-128"/>
            </a:rPr>
            <a:t>34</a:t>
          </a:r>
          <a:r>
            <a:rPr lang="ja-JP" altLang="en-US"/>
            <a:t> </a:t>
          </a:r>
          <a:r>
            <a:rPr lang="ja-JP" altLang="en-US" sz="1100" b="0" i="0" u="none" strike="noStrike">
              <a:solidFill>
                <a:srgbClr val="FF0000"/>
              </a:solidFill>
              <a:effectLst/>
              <a:latin typeface="ＭＳ 明朝" panose="02020609040205080304" pitchFamily="17" charset="-128"/>
              <a:ea typeface="ＭＳ 明朝" panose="02020609040205080304" pitchFamily="17" charset="-128"/>
            </a:rPr>
            <a:t>ガス業</a:t>
          </a:r>
          <a:r>
            <a:rPr lang="ja-JP" altLang="en-US"/>
            <a:t> </a:t>
          </a:r>
          <a:endParaRPr lang="en-US" altLang="ja-JP"/>
        </a:p>
        <a:p>
          <a:r>
            <a:rPr lang="en-US" altLang="ja-JP" sz="1100" b="0" i="0" u="none" strike="noStrike">
              <a:solidFill>
                <a:srgbClr val="FF0000"/>
              </a:solidFill>
              <a:effectLst/>
              <a:latin typeface="ＭＳ 明朝" panose="02020609040205080304" pitchFamily="17" charset="-128"/>
              <a:ea typeface="ＭＳ 明朝" panose="02020609040205080304" pitchFamily="17" charset="-128"/>
            </a:rPr>
            <a:t>35</a:t>
          </a:r>
          <a:r>
            <a:rPr lang="ja-JP" altLang="en-US"/>
            <a:t> </a:t>
          </a:r>
          <a:r>
            <a:rPr lang="ja-JP" altLang="en-US" sz="1100" b="0" i="0" u="none" strike="noStrike">
              <a:solidFill>
                <a:srgbClr val="FF0000"/>
              </a:solidFill>
              <a:effectLst/>
              <a:latin typeface="ＭＳ 明朝" panose="02020609040205080304" pitchFamily="17" charset="-128"/>
              <a:ea typeface="ＭＳ 明朝" panose="02020609040205080304" pitchFamily="17" charset="-128"/>
            </a:rPr>
            <a:t>熱供給業</a:t>
          </a:r>
          <a:r>
            <a:rPr lang="ja-JP" altLang="en-US"/>
            <a:t> </a:t>
          </a:r>
          <a:endParaRPr lang="en-US" altLang="ja-JP"/>
        </a:p>
        <a:p>
          <a:r>
            <a:rPr lang="en-US" altLang="ja-JP" sz="1100" b="0" i="0" u="none" strike="noStrike">
              <a:solidFill>
                <a:srgbClr val="FF0000"/>
              </a:solidFill>
              <a:effectLst/>
              <a:latin typeface="ＭＳ 明朝" panose="02020609040205080304" pitchFamily="17" charset="-128"/>
              <a:ea typeface="ＭＳ 明朝" panose="02020609040205080304" pitchFamily="17" charset="-128"/>
            </a:rPr>
            <a:t>36</a:t>
          </a:r>
          <a:r>
            <a:rPr lang="ja-JP" altLang="en-US"/>
            <a:t> </a:t>
          </a:r>
          <a:r>
            <a:rPr lang="ja-JP" altLang="en-US" sz="1100" b="0" i="0" u="none" strike="noStrike">
              <a:solidFill>
                <a:srgbClr val="FF0000"/>
              </a:solidFill>
              <a:effectLst/>
              <a:latin typeface="ＭＳ 明朝" panose="02020609040205080304" pitchFamily="17" charset="-128"/>
              <a:ea typeface="ＭＳ 明朝" panose="02020609040205080304" pitchFamily="17" charset="-128"/>
            </a:rPr>
            <a:t>水道業</a:t>
          </a:r>
          <a:r>
            <a:rPr lang="ja-JP" altLang="en-US"/>
            <a:t> </a:t>
          </a:r>
          <a:endParaRPr lang="en-US" altLang="ja-JP"/>
        </a:p>
        <a:p>
          <a:r>
            <a:rPr lang="en-US" altLang="ja-JP" sz="1100" b="0" i="0" u="none" strike="noStrike">
              <a:solidFill>
                <a:srgbClr val="FF0000"/>
              </a:solidFill>
              <a:effectLst/>
              <a:latin typeface="ＭＳ 明朝" panose="02020609040205080304" pitchFamily="17" charset="-128"/>
              <a:ea typeface="ＭＳ 明朝" panose="02020609040205080304" pitchFamily="17" charset="-128"/>
            </a:rPr>
            <a:t>37</a:t>
          </a:r>
          <a:r>
            <a:rPr lang="ja-JP" altLang="en-US"/>
            <a:t> </a:t>
          </a:r>
          <a:r>
            <a:rPr lang="ja-JP" altLang="en-US" sz="1100" b="0" i="0" u="none" strike="noStrike">
              <a:solidFill>
                <a:srgbClr val="FF0000"/>
              </a:solidFill>
              <a:effectLst/>
              <a:latin typeface="ＭＳ 明朝" panose="02020609040205080304" pitchFamily="17" charset="-128"/>
              <a:ea typeface="ＭＳ 明朝" panose="02020609040205080304" pitchFamily="17" charset="-128"/>
            </a:rPr>
            <a:t>通信業</a:t>
          </a:r>
          <a:r>
            <a:rPr lang="ja-JP" altLang="en-US"/>
            <a:t> </a:t>
          </a:r>
          <a:endParaRPr lang="en-US" altLang="ja-JP"/>
        </a:p>
        <a:p>
          <a:r>
            <a:rPr lang="en-US" altLang="ja-JP" sz="1100" b="0" i="0" u="none" strike="noStrike">
              <a:solidFill>
                <a:srgbClr val="FF0000"/>
              </a:solidFill>
              <a:effectLst/>
              <a:latin typeface="ＭＳ 明朝" panose="02020609040205080304" pitchFamily="17" charset="-128"/>
              <a:ea typeface="ＭＳ 明朝" panose="02020609040205080304" pitchFamily="17" charset="-128"/>
            </a:rPr>
            <a:t>38</a:t>
          </a:r>
          <a:r>
            <a:rPr lang="ja-JP" altLang="en-US"/>
            <a:t> </a:t>
          </a:r>
          <a:r>
            <a:rPr lang="ja-JP" altLang="en-US" sz="1100" b="0" i="0" u="none" strike="noStrike">
              <a:solidFill>
                <a:srgbClr val="FF0000"/>
              </a:solidFill>
              <a:effectLst/>
              <a:latin typeface="ＭＳ 明朝" panose="02020609040205080304" pitchFamily="17" charset="-128"/>
              <a:ea typeface="ＭＳ 明朝" panose="02020609040205080304" pitchFamily="17" charset="-128"/>
            </a:rPr>
            <a:t>放送業</a:t>
          </a:r>
          <a:r>
            <a:rPr lang="ja-JP" altLang="en-US"/>
            <a:t> </a:t>
          </a:r>
          <a:endParaRPr lang="en-US" altLang="ja-JP"/>
        </a:p>
        <a:p>
          <a:r>
            <a:rPr lang="en-US" altLang="ja-JP" sz="1100" b="0" i="0" u="none" strike="noStrike">
              <a:solidFill>
                <a:srgbClr val="FF0000"/>
              </a:solidFill>
              <a:effectLst/>
              <a:latin typeface="ＭＳ 明朝" panose="02020609040205080304" pitchFamily="17" charset="-128"/>
              <a:ea typeface="ＭＳ 明朝" panose="02020609040205080304" pitchFamily="17" charset="-128"/>
            </a:rPr>
            <a:t>39</a:t>
          </a:r>
          <a:r>
            <a:rPr lang="ja-JP" altLang="en-US"/>
            <a:t> </a:t>
          </a:r>
          <a:r>
            <a:rPr lang="ja-JP" altLang="en-US" sz="1100" b="0" i="0" u="none" strike="noStrike">
              <a:solidFill>
                <a:srgbClr val="FF0000"/>
              </a:solidFill>
              <a:effectLst/>
              <a:latin typeface="ＭＳ 明朝" panose="02020609040205080304" pitchFamily="17" charset="-128"/>
              <a:ea typeface="ＭＳ 明朝" panose="02020609040205080304" pitchFamily="17" charset="-128"/>
            </a:rPr>
            <a:t>情報サービス業</a:t>
          </a:r>
          <a:r>
            <a:rPr lang="ja-JP" altLang="en-US"/>
            <a:t> </a:t>
          </a:r>
          <a:endParaRPr lang="en-US" altLang="ja-JP"/>
        </a:p>
        <a:p>
          <a:r>
            <a:rPr lang="en-US" altLang="ja-JP" sz="1100" b="0" i="0" u="none" strike="noStrike">
              <a:solidFill>
                <a:srgbClr val="FF0000"/>
              </a:solidFill>
              <a:effectLst/>
              <a:latin typeface="ＭＳ 明朝" panose="02020609040205080304" pitchFamily="17" charset="-128"/>
              <a:ea typeface="ＭＳ 明朝" panose="02020609040205080304" pitchFamily="17" charset="-128"/>
            </a:rPr>
            <a:t>40</a:t>
          </a:r>
          <a:r>
            <a:rPr lang="ja-JP" altLang="en-US"/>
            <a:t> </a:t>
          </a:r>
          <a:r>
            <a:rPr lang="ja-JP" altLang="en-US" sz="1100" b="0" i="0" u="none" strike="noStrike">
              <a:solidFill>
                <a:srgbClr val="FF0000"/>
              </a:solidFill>
              <a:effectLst/>
              <a:latin typeface="ＭＳ 明朝" panose="02020609040205080304" pitchFamily="17" charset="-128"/>
              <a:ea typeface="ＭＳ 明朝" panose="02020609040205080304" pitchFamily="17" charset="-128"/>
            </a:rPr>
            <a:t>インターネット附随サービス業</a:t>
          </a:r>
          <a:r>
            <a:rPr lang="ja-JP" altLang="en-US"/>
            <a:t> </a:t>
          </a:r>
          <a:endParaRPr lang="en-US" altLang="ja-JP"/>
        </a:p>
        <a:p>
          <a:r>
            <a:rPr lang="en-US" altLang="ja-JP" sz="1100" b="0" i="0" u="none" strike="noStrike">
              <a:solidFill>
                <a:srgbClr val="FF0000"/>
              </a:solidFill>
              <a:effectLst/>
              <a:latin typeface="ＭＳ 明朝" panose="02020609040205080304" pitchFamily="17" charset="-128"/>
              <a:ea typeface="ＭＳ 明朝" panose="02020609040205080304" pitchFamily="17" charset="-128"/>
            </a:rPr>
            <a:t>41</a:t>
          </a:r>
          <a:r>
            <a:rPr lang="ja-JP" altLang="en-US"/>
            <a:t> </a:t>
          </a:r>
          <a:r>
            <a:rPr lang="ja-JP" altLang="en-US" sz="1100" b="0" i="0" u="none" strike="noStrike">
              <a:solidFill>
                <a:srgbClr val="FF0000"/>
              </a:solidFill>
              <a:effectLst/>
              <a:latin typeface="ＭＳ 明朝" panose="02020609040205080304" pitchFamily="17" charset="-128"/>
              <a:ea typeface="ＭＳ 明朝" panose="02020609040205080304" pitchFamily="17" charset="-128"/>
            </a:rPr>
            <a:t>映像・音声・文字情報制作業</a:t>
          </a:r>
          <a:r>
            <a:rPr lang="ja-JP" altLang="en-US"/>
            <a:t> </a:t>
          </a:r>
          <a:endParaRPr lang="en-US" altLang="ja-JP"/>
        </a:p>
        <a:p>
          <a:r>
            <a:rPr lang="en-US" altLang="ja-JP" sz="1050" b="0" i="0" u="none" strike="noStrike">
              <a:solidFill>
                <a:srgbClr val="FF0000"/>
              </a:solidFill>
              <a:effectLst/>
              <a:latin typeface="ＭＳ 明朝" panose="02020609040205080304" pitchFamily="17" charset="-128"/>
              <a:ea typeface="ＭＳ 明朝" panose="02020609040205080304" pitchFamily="17" charset="-128"/>
            </a:rPr>
            <a:t>410</a:t>
          </a:r>
          <a:r>
            <a:rPr lang="ja-JP" altLang="en-US"/>
            <a:t> </a:t>
          </a:r>
          <a:r>
            <a:rPr lang="ja-JP" altLang="en-US" sz="1100" b="0" i="0" u="none" strike="noStrike">
              <a:solidFill>
                <a:srgbClr val="FF0000"/>
              </a:solidFill>
              <a:effectLst/>
              <a:latin typeface="ＭＳ 明朝" panose="02020609040205080304" pitchFamily="17" charset="-128"/>
              <a:ea typeface="ＭＳ 明朝" panose="02020609040205080304" pitchFamily="17" charset="-128"/>
            </a:rPr>
            <a:t>管理，補助的経済活動を行う事業所（</a:t>
          </a:r>
          <a:r>
            <a:rPr lang="en-US" altLang="ja-JP" sz="1100" b="0" i="0" u="none" strike="noStrike">
              <a:solidFill>
                <a:srgbClr val="FF0000"/>
              </a:solidFill>
              <a:effectLst/>
              <a:latin typeface="ＭＳ 明朝" panose="02020609040205080304" pitchFamily="17" charset="-128"/>
              <a:ea typeface="ＭＳ 明朝" panose="02020609040205080304" pitchFamily="17" charset="-128"/>
            </a:rPr>
            <a:t>41</a:t>
          </a:r>
          <a:r>
            <a:rPr lang="ja-JP" altLang="en-US" sz="1100" b="0" i="0" u="none" strike="noStrike">
              <a:solidFill>
                <a:srgbClr val="FF0000"/>
              </a:solidFill>
              <a:effectLst/>
              <a:latin typeface="ＭＳ 明朝" panose="02020609040205080304" pitchFamily="17" charset="-128"/>
              <a:ea typeface="ＭＳ 明朝" panose="02020609040205080304" pitchFamily="17" charset="-128"/>
            </a:rPr>
            <a:t>映像・音声・文字情報制作業）</a:t>
          </a:r>
          <a:r>
            <a:rPr lang="ja-JP" altLang="en-US"/>
            <a:t> </a:t>
          </a:r>
          <a:endParaRPr lang="en-US" altLang="ja-JP"/>
        </a:p>
        <a:p>
          <a:r>
            <a:rPr lang="en-US" altLang="ja-JP" sz="1050" b="0" i="0" u="none" strike="noStrike">
              <a:solidFill>
                <a:srgbClr val="FF0000"/>
              </a:solidFill>
              <a:effectLst/>
              <a:latin typeface="ＭＳ 明朝" panose="02020609040205080304" pitchFamily="17" charset="-128"/>
              <a:ea typeface="ＭＳ 明朝" panose="02020609040205080304" pitchFamily="17" charset="-128"/>
            </a:rPr>
            <a:t>411</a:t>
          </a:r>
          <a:r>
            <a:rPr lang="ja-JP" altLang="en-US"/>
            <a:t> </a:t>
          </a:r>
          <a:r>
            <a:rPr lang="ja-JP" altLang="en-US" sz="1100" b="0" i="0" u="none" strike="noStrike">
              <a:solidFill>
                <a:srgbClr val="FF0000"/>
              </a:solidFill>
              <a:effectLst/>
              <a:latin typeface="ＭＳ 明朝" panose="02020609040205080304" pitchFamily="17" charset="-128"/>
              <a:ea typeface="ＭＳ 明朝" panose="02020609040205080304" pitchFamily="17" charset="-128"/>
            </a:rPr>
            <a:t>映像情報制作・配給業</a:t>
          </a:r>
          <a:r>
            <a:rPr lang="ja-JP" altLang="en-US"/>
            <a:t> </a:t>
          </a:r>
          <a:endParaRPr lang="en-US" altLang="ja-JP"/>
        </a:p>
        <a:p>
          <a:r>
            <a:rPr lang="en-US" altLang="ja-JP" sz="1050" b="0" i="0" u="none" strike="noStrike">
              <a:solidFill>
                <a:srgbClr val="FF0000"/>
              </a:solidFill>
              <a:effectLst/>
              <a:latin typeface="ＭＳ 明朝" panose="02020609040205080304" pitchFamily="17" charset="-128"/>
              <a:ea typeface="ＭＳ 明朝" panose="02020609040205080304" pitchFamily="17" charset="-128"/>
            </a:rPr>
            <a:t>412</a:t>
          </a:r>
          <a:r>
            <a:rPr lang="ja-JP" altLang="en-US"/>
            <a:t> </a:t>
          </a:r>
          <a:r>
            <a:rPr lang="ja-JP" altLang="en-US" sz="1100" b="0" i="0" u="none" strike="noStrike">
              <a:solidFill>
                <a:srgbClr val="FF0000"/>
              </a:solidFill>
              <a:effectLst/>
              <a:latin typeface="ＭＳ 明朝" panose="02020609040205080304" pitchFamily="17" charset="-128"/>
              <a:ea typeface="ＭＳ 明朝" panose="02020609040205080304" pitchFamily="17" charset="-128"/>
            </a:rPr>
            <a:t>音声情報制作業</a:t>
          </a:r>
          <a:r>
            <a:rPr lang="ja-JP" altLang="en-US"/>
            <a:t> </a:t>
          </a:r>
          <a:endParaRPr lang="en-US" altLang="ja-JP"/>
        </a:p>
        <a:p>
          <a:r>
            <a:rPr lang="en-US" altLang="ja-JP" sz="1050" b="0" i="0" u="none" strike="noStrike">
              <a:solidFill>
                <a:srgbClr val="FF0000"/>
              </a:solidFill>
              <a:effectLst/>
              <a:latin typeface="ＭＳ 明朝" panose="02020609040205080304" pitchFamily="17" charset="-128"/>
              <a:ea typeface="ＭＳ 明朝" panose="02020609040205080304" pitchFamily="17" charset="-128"/>
            </a:rPr>
            <a:t>413</a:t>
          </a:r>
          <a:r>
            <a:rPr lang="ja-JP" altLang="en-US"/>
            <a:t> </a:t>
          </a:r>
          <a:r>
            <a:rPr lang="ja-JP" altLang="en-US" sz="1100" b="0" i="0" u="none" strike="noStrike">
              <a:solidFill>
                <a:srgbClr val="FF0000"/>
              </a:solidFill>
              <a:effectLst/>
              <a:latin typeface="ＭＳ 明朝" panose="02020609040205080304" pitchFamily="17" charset="-128"/>
              <a:ea typeface="ＭＳ 明朝" panose="02020609040205080304" pitchFamily="17" charset="-128"/>
            </a:rPr>
            <a:t>新聞業</a:t>
          </a:r>
          <a:r>
            <a:rPr lang="ja-JP" altLang="en-US"/>
            <a:t> </a:t>
          </a:r>
          <a:endParaRPr lang="en-US" altLang="ja-JP"/>
        </a:p>
        <a:p>
          <a:r>
            <a:rPr lang="en-US" altLang="ja-JP" sz="1050" b="0" i="0" u="none" strike="noStrike">
              <a:solidFill>
                <a:srgbClr val="FF0000"/>
              </a:solidFill>
              <a:effectLst/>
              <a:latin typeface="ＭＳ 明朝" panose="02020609040205080304" pitchFamily="17" charset="-128"/>
              <a:ea typeface="ＭＳ 明朝" panose="02020609040205080304" pitchFamily="17" charset="-128"/>
            </a:rPr>
            <a:t>414</a:t>
          </a:r>
          <a:r>
            <a:rPr lang="ja-JP" altLang="en-US"/>
            <a:t> </a:t>
          </a:r>
          <a:r>
            <a:rPr lang="ja-JP" altLang="en-US" sz="1100" b="0" i="0" u="none" strike="noStrike">
              <a:solidFill>
                <a:srgbClr val="FF0000"/>
              </a:solidFill>
              <a:effectLst/>
              <a:latin typeface="ＭＳ 明朝" panose="02020609040205080304" pitchFamily="17" charset="-128"/>
              <a:ea typeface="ＭＳ 明朝" panose="02020609040205080304" pitchFamily="17" charset="-128"/>
            </a:rPr>
            <a:t>出版業</a:t>
          </a:r>
          <a:r>
            <a:rPr lang="ja-JP" altLang="en-US"/>
            <a:t> </a:t>
          </a:r>
          <a:endParaRPr lang="en-US" altLang="ja-JP"/>
        </a:p>
        <a:p>
          <a:r>
            <a:rPr lang="en-US" altLang="ja-JP" sz="1050" b="0" i="0" u="none" strike="noStrike">
              <a:solidFill>
                <a:srgbClr val="FF0000"/>
              </a:solidFill>
              <a:effectLst/>
              <a:latin typeface="ＭＳ 明朝" panose="02020609040205080304" pitchFamily="17" charset="-128"/>
              <a:ea typeface="ＭＳ 明朝" panose="02020609040205080304" pitchFamily="17" charset="-128"/>
            </a:rPr>
            <a:t>415</a:t>
          </a:r>
          <a:r>
            <a:rPr lang="ja-JP" altLang="en-US"/>
            <a:t> </a:t>
          </a:r>
          <a:r>
            <a:rPr lang="ja-JP" altLang="en-US" sz="1100" b="0" i="0" u="none" strike="noStrike">
              <a:solidFill>
                <a:srgbClr val="FF0000"/>
              </a:solidFill>
              <a:effectLst/>
              <a:latin typeface="ＭＳ 明朝" panose="02020609040205080304" pitchFamily="17" charset="-128"/>
              <a:ea typeface="ＭＳ 明朝" panose="02020609040205080304" pitchFamily="17" charset="-128"/>
            </a:rPr>
            <a:t>広告制作業</a:t>
          </a:r>
          <a:r>
            <a:rPr lang="ja-JP" altLang="en-US"/>
            <a:t> </a:t>
          </a:r>
          <a:endParaRPr lang="en-US" altLang="ja-JP"/>
        </a:p>
        <a:p>
          <a:r>
            <a:rPr lang="en-US" altLang="ja-JP" sz="1050" b="0" i="0" u="none" strike="noStrike">
              <a:solidFill>
                <a:srgbClr val="FF0000"/>
              </a:solidFill>
              <a:effectLst/>
              <a:latin typeface="ＭＳ 明朝" panose="02020609040205080304" pitchFamily="17" charset="-128"/>
              <a:ea typeface="ＭＳ 明朝" panose="02020609040205080304" pitchFamily="17" charset="-128"/>
            </a:rPr>
            <a:t>416</a:t>
          </a:r>
          <a:r>
            <a:rPr lang="ja-JP" altLang="en-US"/>
            <a:t> </a:t>
          </a:r>
          <a:r>
            <a:rPr lang="ja-JP" altLang="en-US" sz="1100" b="0" i="0" u="none" strike="noStrike">
              <a:solidFill>
                <a:srgbClr val="FF0000"/>
              </a:solidFill>
              <a:effectLst/>
              <a:latin typeface="ＭＳ 明朝" panose="02020609040205080304" pitchFamily="17" charset="-128"/>
              <a:ea typeface="ＭＳ 明朝" panose="02020609040205080304" pitchFamily="17" charset="-128"/>
            </a:rPr>
            <a:t>映像・音声・文字情報制作に附帯するサービス業</a:t>
          </a:r>
          <a:r>
            <a:rPr lang="ja-JP" altLang="en-US"/>
            <a:t> </a:t>
          </a:r>
          <a:endParaRPr lang="en-US" altLang="ja-JP"/>
        </a:p>
        <a:p>
          <a:r>
            <a:rPr lang="en-US" altLang="ja-JP" sz="1100" b="0" i="0" u="none" strike="noStrike">
              <a:solidFill>
                <a:srgbClr val="FF0000"/>
              </a:solidFill>
              <a:effectLst/>
              <a:latin typeface="ＭＳ 明朝" panose="02020609040205080304" pitchFamily="17" charset="-128"/>
              <a:ea typeface="ＭＳ 明朝" panose="02020609040205080304" pitchFamily="17" charset="-128"/>
            </a:rPr>
            <a:t>42</a:t>
          </a:r>
          <a:r>
            <a:rPr lang="ja-JP" altLang="en-US"/>
            <a:t> </a:t>
          </a:r>
          <a:r>
            <a:rPr lang="ja-JP" altLang="en-US" sz="1100" b="0" i="0" u="none" strike="noStrike">
              <a:solidFill>
                <a:srgbClr val="FF0000"/>
              </a:solidFill>
              <a:effectLst/>
              <a:latin typeface="ＭＳ 明朝" panose="02020609040205080304" pitchFamily="17" charset="-128"/>
              <a:ea typeface="ＭＳ 明朝" panose="02020609040205080304" pitchFamily="17" charset="-128"/>
            </a:rPr>
            <a:t>鉄道業</a:t>
          </a:r>
          <a:r>
            <a:rPr lang="ja-JP" altLang="en-US"/>
            <a:t> </a:t>
          </a:r>
          <a:endParaRPr lang="en-US" altLang="ja-JP"/>
        </a:p>
        <a:p>
          <a:r>
            <a:rPr lang="en-US" altLang="ja-JP" sz="1100" b="0" i="0" u="none" strike="noStrike">
              <a:solidFill>
                <a:srgbClr val="FF0000"/>
              </a:solidFill>
              <a:effectLst/>
              <a:latin typeface="ＭＳ 明朝" panose="02020609040205080304" pitchFamily="17" charset="-128"/>
              <a:ea typeface="ＭＳ 明朝" panose="02020609040205080304" pitchFamily="17" charset="-128"/>
            </a:rPr>
            <a:t>43</a:t>
          </a:r>
          <a:r>
            <a:rPr lang="ja-JP" altLang="en-US"/>
            <a:t> </a:t>
          </a:r>
          <a:r>
            <a:rPr lang="ja-JP" altLang="en-US" sz="1100" b="0" i="0" u="none" strike="noStrike">
              <a:solidFill>
                <a:srgbClr val="FF0000"/>
              </a:solidFill>
              <a:effectLst/>
              <a:latin typeface="ＭＳ 明朝" panose="02020609040205080304" pitchFamily="17" charset="-128"/>
              <a:ea typeface="ＭＳ 明朝" panose="02020609040205080304" pitchFamily="17" charset="-128"/>
            </a:rPr>
            <a:t>道路旅客運送業</a:t>
          </a:r>
          <a:endParaRPr lang="en-US" altLang="ja-JP" sz="1100" b="0" i="0" u="none" strike="noStrike">
            <a:solidFill>
              <a:srgbClr val="FF0000"/>
            </a:solidFill>
            <a:effectLst/>
            <a:latin typeface="ＭＳ 明朝" panose="02020609040205080304" pitchFamily="17" charset="-128"/>
            <a:ea typeface="ＭＳ 明朝" panose="02020609040205080304" pitchFamily="17" charset="-128"/>
          </a:endParaRPr>
        </a:p>
        <a:p>
          <a:r>
            <a:rPr lang="en-US" altLang="ja-JP" sz="1100" b="0" i="0" u="none" strike="noStrike">
              <a:solidFill>
                <a:srgbClr val="FF0000"/>
              </a:solidFill>
              <a:effectLst/>
              <a:latin typeface="ＭＳ 明朝" panose="02020609040205080304" pitchFamily="17" charset="-128"/>
              <a:ea typeface="ＭＳ 明朝" panose="02020609040205080304" pitchFamily="17" charset="-128"/>
            </a:rPr>
            <a:t>44</a:t>
          </a:r>
          <a:r>
            <a:rPr lang="ja-JP" altLang="en-US"/>
            <a:t> </a:t>
          </a:r>
          <a:r>
            <a:rPr lang="ja-JP" altLang="en-US" sz="1100" b="0" i="0" u="none" strike="noStrike">
              <a:solidFill>
                <a:srgbClr val="FF0000"/>
              </a:solidFill>
              <a:effectLst/>
              <a:latin typeface="ＭＳ 明朝" panose="02020609040205080304" pitchFamily="17" charset="-128"/>
              <a:ea typeface="ＭＳ 明朝" panose="02020609040205080304" pitchFamily="17" charset="-128"/>
            </a:rPr>
            <a:t>道路貨物運送業</a:t>
          </a:r>
          <a:r>
            <a:rPr lang="ja-JP" altLang="en-US"/>
            <a:t> </a:t>
          </a:r>
          <a:endParaRPr lang="en-US" altLang="ja-JP"/>
        </a:p>
        <a:p>
          <a:r>
            <a:rPr lang="en-US" altLang="ja-JP" sz="1100" b="0" i="0" u="none" strike="noStrike">
              <a:solidFill>
                <a:srgbClr val="FF0000"/>
              </a:solidFill>
              <a:effectLst/>
              <a:latin typeface="ＭＳ 明朝" panose="02020609040205080304" pitchFamily="17" charset="-128"/>
              <a:ea typeface="ＭＳ 明朝" panose="02020609040205080304" pitchFamily="17" charset="-128"/>
            </a:rPr>
            <a:t>45</a:t>
          </a:r>
          <a:r>
            <a:rPr lang="ja-JP" altLang="en-US"/>
            <a:t> </a:t>
          </a:r>
          <a:r>
            <a:rPr lang="ja-JP" altLang="en-US" sz="1100" b="0" i="0" u="none" strike="noStrike">
              <a:solidFill>
                <a:srgbClr val="FF0000"/>
              </a:solidFill>
              <a:effectLst/>
              <a:latin typeface="ＭＳ 明朝" panose="02020609040205080304" pitchFamily="17" charset="-128"/>
              <a:ea typeface="ＭＳ 明朝" panose="02020609040205080304" pitchFamily="17" charset="-128"/>
            </a:rPr>
            <a:t>水運業</a:t>
          </a:r>
          <a:r>
            <a:rPr lang="ja-JP" altLang="en-US"/>
            <a:t> </a:t>
          </a:r>
          <a:endParaRPr lang="en-US" altLang="ja-JP"/>
        </a:p>
        <a:p>
          <a:r>
            <a:rPr lang="en-US" altLang="ja-JP" sz="1100" b="0" i="0" u="none" strike="noStrike">
              <a:solidFill>
                <a:srgbClr val="FF0000"/>
              </a:solidFill>
              <a:effectLst/>
              <a:latin typeface="ＭＳ 明朝" panose="02020609040205080304" pitchFamily="17" charset="-128"/>
              <a:ea typeface="ＭＳ 明朝" panose="02020609040205080304" pitchFamily="17" charset="-128"/>
            </a:rPr>
            <a:t>46</a:t>
          </a:r>
          <a:r>
            <a:rPr lang="ja-JP" altLang="en-US"/>
            <a:t> </a:t>
          </a:r>
          <a:r>
            <a:rPr lang="ja-JP" altLang="en-US" sz="1100" b="0" i="0" u="none" strike="noStrike">
              <a:solidFill>
                <a:srgbClr val="FF0000"/>
              </a:solidFill>
              <a:effectLst/>
              <a:latin typeface="ＭＳ 明朝" panose="02020609040205080304" pitchFamily="17" charset="-128"/>
              <a:ea typeface="ＭＳ 明朝" panose="02020609040205080304" pitchFamily="17" charset="-128"/>
            </a:rPr>
            <a:t>航空運輸業</a:t>
          </a:r>
          <a:r>
            <a:rPr lang="ja-JP" altLang="en-US"/>
            <a:t> </a:t>
          </a:r>
          <a:endParaRPr lang="en-US" altLang="ja-JP"/>
        </a:p>
        <a:p>
          <a:r>
            <a:rPr lang="en-US" altLang="ja-JP" sz="1100" b="0" i="0" u="none" strike="noStrike">
              <a:solidFill>
                <a:srgbClr val="FF0000"/>
              </a:solidFill>
              <a:effectLst/>
              <a:latin typeface="ＭＳ 明朝" panose="02020609040205080304" pitchFamily="17" charset="-128"/>
              <a:ea typeface="ＭＳ 明朝" panose="02020609040205080304" pitchFamily="17" charset="-128"/>
            </a:rPr>
            <a:t>47</a:t>
          </a:r>
          <a:r>
            <a:rPr lang="ja-JP" altLang="en-US"/>
            <a:t> </a:t>
          </a:r>
          <a:r>
            <a:rPr lang="ja-JP" altLang="en-US" sz="1100" b="0" i="0" u="none" strike="noStrike">
              <a:solidFill>
                <a:srgbClr val="FF0000"/>
              </a:solidFill>
              <a:effectLst/>
              <a:latin typeface="ＭＳ 明朝" panose="02020609040205080304" pitchFamily="17" charset="-128"/>
              <a:ea typeface="ＭＳ 明朝" panose="02020609040205080304" pitchFamily="17" charset="-128"/>
            </a:rPr>
            <a:t>倉庫業</a:t>
          </a:r>
          <a:r>
            <a:rPr lang="ja-JP" altLang="en-US"/>
            <a:t> </a:t>
          </a:r>
          <a:endParaRPr lang="en-US" altLang="ja-JP"/>
        </a:p>
        <a:p>
          <a:r>
            <a:rPr lang="en-US" altLang="ja-JP" sz="1100" b="0" i="0" u="none" strike="noStrike">
              <a:solidFill>
                <a:srgbClr val="FF0000"/>
              </a:solidFill>
              <a:effectLst/>
              <a:latin typeface="ＭＳ 明朝" panose="02020609040205080304" pitchFamily="17" charset="-128"/>
              <a:ea typeface="ＭＳ 明朝" panose="02020609040205080304" pitchFamily="17" charset="-128"/>
            </a:rPr>
            <a:t>48</a:t>
          </a:r>
          <a:r>
            <a:rPr lang="ja-JP" altLang="en-US"/>
            <a:t> </a:t>
          </a:r>
          <a:r>
            <a:rPr lang="ja-JP" altLang="en-US" sz="1100" b="0" i="0" u="none" strike="noStrike">
              <a:solidFill>
                <a:srgbClr val="FF0000"/>
              </a:solidFill>
              <a:effectLst/>
              <a:latin typeface="ＭＳ 明朝" panose="02020609040205080304" pitchFamily="17" charset="-128"/>
              <a:ea typeface="ＭＳ 明朝" panose="02020609040205080304" pitchFamily="17" charset="-128"/>
            </a:rPr>
            <a:t>運輸に附帯するサービス業</a:t>
          </a:r>
          <a:r>
            <a:rPr lang="ja-JP" altLang="en-US"/>
            <a:t> </a:t>
          </a:r>
          <a:endParaRPr lang="en-US" altLang="ja-JP"/>
        </a:p>
        <a:p>
          <a:r>
            <a:rPr lang="en-US" altLang="ja-JP" sz="1100" b="0" i="0" u="none" strike="noStrike">
              <a:solidFill>
                <a:srgbClr val="FF0000"/>
              </a:solidFill>
              <a:effectLst/>
              <a:latin typeface="ＭＳ 明朝" panose="02020609040205080304" pitchFamily="17" charset="-128"/>
              <a:ea typeface="ＭＳ 明朝" panose="02020609040205080304" pitchFamily="17" charset="-128"/>
            </a:rPr>
            <a:t>49</a:t>
          </a:r>
          <a:r>
            <a:rPr lang="ja-JP" altLang="en-US"/>
            <a:t> </a:t>
          </a:r>
          <a:r>
            <a:rPr lang="ja-JP" altLang="en-US" sz="1100" b="0" i="0" u="none" strike="noStrike">
              <a:solidFill>
                <a:srgbClr val="FF0000"/>
              </a:solidFill>
              <a:effectLst/>
              <a:latin typeface="ＭＳ 明朝" panose="02020609040205080304" pitchFamily="17" charset="-128"/>
              <a:ea typeface="ＭＳ 明朝" panose="02020609040205080304" pitchFamily="17" charset="-128"/>
            </a:rPr>
            <a:t>郵便業（信書便事業を含む）</a:t>
          </a:r>
          <a:r>
            <a:rPr lang="ja-JP" altLang="en-US"/>
            <a:t> </a:t>
          </a:r>
          <a:endParaRPr lang="en-US" altLang="ja-JP"/>
        </a:p>
        <a:p>
          <a:r>
            <a:rPr lang="en-US" altLang="ja-JP" sz="1100" b="0" i="0" u="none" strike="noStrike">
              <a:solidFill>
                <a:srgbClr val="FF0000"/>
              </a:solidFill>
              <a:effectLst/>
              <a:latin typeface="ＭＳ 明朝" panose="02020609040205080304" pitchFamily="17" charset="-128"/>
              <a:ea typeface="ＭＳ 明朝" panose="02020609040205080304" pitchFamily="17" charset="-128"/>
            </a:rPr>
            <a:t>50</a:t>
          </a:r>
          <a:r>
            <a:rPr lang="ja-JP" altLang="en-US"/>
            <a:t> </a:t>
          </a:r>
          <a:r>
            <a:rPr lang="ja-JP" altLang="en-US" sz="1100" b="0" i="0" u="none" strike="noStrike">
              <a:solidFill>
                <a:srgbClr val="FF0000"/>
              </a:solidFill>
              <a:effectLst/>
              <a:latin typeface="ＭＳ 明朝" panose="02020609040205080304" pitchFamily="17" charset="-128"/>
              <a:ea typeface="ＭＳ 明朝" panose="02020609040205080304" pitchFamily="17" charset="-128"/>
            </a:rPr>
            <a:t>各種商品卸売業</a:t>
          </a:r>
          <a:r>
            <a:rPr lang="ja-JP" altLang="en-US"/>
            <a:t> </a:t>
          </a:r>
          <a:endParaRPr lang="en-US" altLang="ja-JP"/>
        </a:p>
        <a:p>
          <a:r>
            <a:rPr lang="en-US" altLang="ja-JP" sz="1100" b="0" i="0" u="none" strike="noStrike">
              <a:solidFill>
                <a:srgbClr val="FF0000"/>
              </a:solidFill>
              <a:effectLst/>
              <a:latin typeface="ＭＳ 明朝" panose="02020609040205080304" pitchFamily="17" charset="-128"/>
              <a:ea typeface="ＭＳ 明朝" panose="02020609040205080304" pitchFamily="17" charset="-128"/>
            </a:rPr>
            <a:t>51</a:t>
          </a:r>
          <a:r>
            <a:rPr lang="ja-JP" altLang="en-US"/>
            <a:t> </a:t>
          </a:r>
          <a:r>
            <a:rPr lang="ja-JP" altLang="en-US" sz="1100" b="0" i="0" u="none" strike="noStrike">
              <a:solidFill>
                <a:srgbClr val="FF0000"/>
              </a:solidFill>
              <a:effectLst/>
              <a:latin typeface="ＭＳ 明朝" panose="02020609040205080304" pitchFamily="17" charset="-128"/>
              <a:ea typeface="ＭＳ 明朝" panose="02020609040205080304" pitchFamily="17" charset="-128"/>
            </a:rPr>
            <a:t>繊維・衣服等卸売業</a:t>
          </a:r>
          <a:r>
            <a:rPr lang="ja-JP" altLang="en-US"/>
            <a:t> </a:t>
          </a:r>
          <a:endParaRPr lang="en-US" altLang="ja-JP"/>
        </a:p>
        <a:p>
          <a:r>
            <a:rPr lang="en-US" altLang="ja-JP" sz="1100" b="0" i="0" u="none" strike="noStrike">
              <a:solidFill>
                <a:srgbClr val="FF0000"/>
              </a:solidFill>
              <a:effectLst/>
              <a:latin typeface="ＭＳ 明朝" panose="02020609040205080304" pitchFamily="17" charset="-128"/>
              <a:ea typeface="ＭＳ 明朝" panose="02020609040205080304" pitchFamily="17" charset="-128"/>
            </a:rPr>
            <a:t>52</a:t>
          </a:r>
          <a:r>
            <a:rPr lang="ja-JP" altLang="en-US"/>
            <a:t> </a:t>
          </a:r>
          <a:r>
            <a:rPr lang="ja-JP" altLang="en-US" sz="1100" b="0" i="0" u="none" strike="noStrike">
              <a:solidFill>
                <a:srgbClr val="FF0000"/>
              </a:solidFill>
              <a:effectLst/>
              <a:latin typeface="ＭＳ 明朝" panose="02020609040205080304" pitchFamily="17" charset="-128"/>
              <a:ea typeface="ＭＳ 明朝" panose="02020609040205080304" pitchFamily="17" charset="-128"/>
            </a:rPr>
            <a:t>飲食料品卸売業</a:t>
          </a:r>
          <a:r>
            <a:rPr lang="ja-JP" altLang="en-US"/>
            <a:t> </a:t>
          </a:r>
          <a:endParaRPr lang="en-US" altLang="ja-JP"/>
        </a:p>
        <a:p>
          <a:r>
            <a:rPr lang="en-US" altLang="ja-JP" sz="1100" b="0" i="0" u="none" strike="noStrike">
              <a:solidFill>
                <a:srgbClr val="FF0000"/>
              </a:solidFill>
              <a:effectLst/>
              <a:latin typeface="ＭＳ 明朝" panose="02020609040205080304" pitchFamily="17" charset="-128"/>
              <a:ea typeface="ＭＳ 明朝" panose="02020609040205080304" pitchFamily="17" charset="-128"/>
            </a:rPr>
            <a:t>53</a:t>
          </a:r>
          <a:r>
            <a:rPr lang="ja-JP" altLang="en-US"/>
            <a:t> </a:t>
          </a:r>
          <a:r>
            <a:rPr lang="ja-JP" altLang="en-US" sz="1100" b="0" i="0" u="none" strike="noStrike">
              <a:solidFill>
                <a:srgbClr val="FF0000"/>
              </a:solidFill>
              <a:effectLst/>
              <a:latin typeface="ＭＳ 明朝" panose="02020609040205080304" pitchFamily="17" charset="-128"/>
              <a:ea typeface="ＭＳ 明朝" panose="02020609040205080304" pitchFamily="17" charset="-128"/>
            </a:rPr>
            <a:t>建築材料，鉱物・金属材料等卸売業</a:t>
          </a:r>
          <a:r>
            <a:rPr lang="ja-JP" altLang="en-US"/>
            <a:t> </a:t>
          </a:r>
          <a:endParaRPr lang="en-US" altLang="ja-JP"/>
        </a:p>
        <a:p>
          <a:r>
            <a:rPr lang="en-US" altLang="ja-JP" sz="1100" b="0" i="0" u="none" strike="noStrike">
              <a:solidFill>
                <a:srgbClr val="FF0000"/>
              </a:solidFill>
              <a:effectLst/>
              <a:latin typeface="ＭＳ 明朝" panose="02020609040205080304" pitchFamily="17" charset="-128"/>
              <a:ea typeface="ＭＳ 明朝" panose="02020609040205080304" pitchFamily="17" charset="-128"/>
            </a:rPr>
            <a:t>54</a:t>
          </a:r>
          <a:r>
            <a:rPr lang="ja-JP" altLang="en-US"/>
            <a:t> </a:t>
          </a:r>
          <a:r>
            <a:rPr lang="ja-JP" altLang="en-US" sz="1100" b="0" i="0" u="none" strike="noStrike">
              <a:solidFill>
                <a:srgbClr val="FF0000"/>
              </a:solidFill>
              <a:effectLst/>
              <a:latin typeface="ＭＳ 明朝" panose="02020609040205080304" pitchFamily="17" charset="-128"/>
              <a:ea typeface="ＭＳ 明朝" panose="02020609040205080304" pitchFamily="17" charset="-128"/>
            </a:rPr>
            <a:t>機械器具卸売業</a:t>
          </a:r>
          <a:r>
            <a:rPr lang="ja-JP" altLang="en-US"/>
            <a:t> </a:t>
          </a:r>
          <a:endParaRPr lang="en-US" altLang="ja-JP"/>
        </a:p>
        <a:p>
          <a:r>
            <a:rPr lang="en-US" altLang="ja-JP" sz="1100" b="0" i="0" u="none" strike="noStrike">
              <a:solidFill>
                <a:srgbClr val="FF0000"/>
              </a:solidFill>
              <a:effectLst/>
              <a:latin typeface="ＭＳ 明朝" panose="02020609040205080304" pitchFamily="17" charset="-128"/>
              <a:ea typeface="ＭＳ 明朝" panose="02020609040205080304" pitchFamily="17" charset="-128"/>
            </a:rPr>
            <a:t>55</a:t>
          </a:r>
          <a:r>
            <a:rPr lang="ja-JP" altLang="en-US"/>
            <a:t> </a:t>
          </a:r>
          <a:r>
            <a:rPr lang="ja-JP" altLang="en-US" sz="1100" b="0" i="0" u="none" strike="noStrike">
              <a:solidFill>
                <a:srgbClr val="FF0000"/>
              </a:solidFill>
              <a:effectLst/>
              <a:latin typeface="ＭＳ 明朝" panose="02020609040205080304" pitchFamily="17" charset="-128"/>
              <a:ea typeface="ＭＳ 明朝" panose="02020609040205080304" pitchFamily="17" charset="-128"/>
            </a:rPr>
            <a:t>その他の卸売業</a:t>
          </a:r>
          <a:r>
            <a:rPr lang="ja-JP" altLang="en-US"/>
            <a:t> </a:t>
          </a:r>
          <a:endParaRPr lang="en-US" altLang="ja-JP"/>
        </a:p>
        <a:p>
          <a:r>
            <a:rPr lang="en-US" altLang="ja-JP" sz="1100" b="0" i="0" u="none" strike="noStrike">
              <a:solidFill>
                <a:srgbClr val="FF0000"/>
              </a:solidFill>
              <a:effectLst/>
              <a:latin typeface="ＭＳ 明朝" panose="02020609040205080304" pitchFamily="17" charset="-128"/>
              <a:ea typeface="ＭＳ 明朝" panose="02020609040205080304" pitchFamily="17" charset="-128"/>
            </a:rPr>
            <a:t>56</a:t>
          </a:r>
          <a:r>
            <a:rPr lang="ja-JP" altLang="en-US"/>
            <a:t> </a:t>
          </a:r>
          <a:r>
            <a:rPr lang="ja-JP" altLang="en-US" sz="1100" b="0" i="0" u="none" strike="noStrike">
              <a:solidFill>
                <a:srgbClr val="FF0000"/>
              </a:solidFill>
              <a:effectLst/>
              <a:latin typeface="ＭＳ 明朝" panose="02020609040205080304" pitchFamily="17" charset="-128"/>
              <a:ea typeface="ＭＳ 明朝" panose="02020609040205080304" pitchFamily="17" charset="-128"/>
            </a:rPr>
            <a:t>各種商品小売業</a:t>
          </a:r>
          <a:r>
            <a:rPr lang="ja-JP" altLang="en-US"/>
            <a:t> </a:t>
          </a:r>
          <a:endParaRPr lang="en-US" altLang="ja-JP"/>
        </a:p>
        <a:p>
          <a:r>
            <a:rPr lang="en-US" altLang="ja-JP" sz="1100" b="0" i="0" u="none" strike="noStrike">
              <a:solidFill>
                <a:srgbClr val="FF0000"/>
              </a:solidFill>
              <a:effectLst/>
              <a:latin typeface="ＭＳ 明朝" panose="02020609040205080304" pitchFamily="17" charset="-128"/>
              <a:ea typeface="ＭＳ 明朝" panose="02020609040205080304" pitchFamily="17" charset="-128"/>
            </a:rPr>
            <a:t>57</a:t>
          </a:r>
          <a:r>
            <a:rPr lang="ja-JP" altLang="en-US"/>
            <a:t> </a:t>
          </a:r>
          <a:r>
            <a:rPr lang="ja-JP" altLang="en-US" sz="1100" b="0" i="0" u="none" strike="noStrike">
              <a:solidFill>
                <a:srgbClr val="FF0000"/>
              </a:solidFill>
              <a:effectLst/>
              <a:latin typeface="ＭＳ 明朝" panose="02020609040205080304" pitchFamily="17" charset="-128"/>
              <a:ea typeface="ＭＳ 明朝" panose="02020609040205080304" pitchFamily="17" charset="-128"/>
            </a:rPr>
            <a:t>織物・衣服・身の回り品小売業</a:t>
          </a:r>
          <a:r>
            <a:rPr lang="ja-JP" altLang="en-US"/>
            <a:t> </a:t>
          </a:r>
          <a:endParaRPr lang="en-US" altLang="ja-JP"/>
        </a:p>
        <a:p>
          <a:r>
            <a:rPr lang="en-US" altLang="ja-JP" sz="1100" b="0" i="0" u="none" strike="noStrike">
              <a:solidFill>
                <a:srgbClr val="FF0000"/>
              </a:solidFill>
              <a:effectLst/>
              <a:latin typeface="ＭＳ 明朝" panose="02020609040205080304" pitchFamily="17" charset="-128"/>
              <a:ea typeface="ＭＳ 明朝" panose="02020609040205080304" pitchFamily="17" charset="-128"/>
            </a:rPr>
            <a:t>58</a:t>
          </a:r>
          <a:r>
            <a:rPr lang="ja-JP" altLang="en-US"/>
            <a:t> </a:t>
          </a:r>
          <a:r>
            <a:rPr lang="ja-JP" altLang="en-US" sz="1100" b="0" i="0" u="none" strike="noStrike">
              <a:solidFill>
                <a:srgbClr val="FF0000"/>
              </a:solidFill>
              <a:effectLst/>
              <a:latin typeface="ＭＳ 明朝" panose="02020609040205080304" pitchFamily="17" charset="-128"/>
              <a:ea typeface="ＭＳ 明朝" panose="02020609040205080304" pitchFamily="17" charset="-128"/>
            </a:rPr>
            <a:t>飲食料品小売業</a:t>
          </a:r>
          <a:r>
            <a:rPr lang="ja-JP" altLang="en-US"/>
            <a:t> </a:t>
          </a:r>
        </a:p>
        <a:p>
          <a:r>
            <a:rPr lang="en-US" altLang="ja-JP" sz="1100" b="0" i="0" u="none" strike="noStrike">
              <a:solidFill>
                <a:srgbClr val="FF0000"/>
              </a:solidFill>
              <a:effectLst/>
              <a:latin typeface="ＭＳ 明朝" panose="02020609040205080304" pitchFamily="17" charset="-128"/>
              <a:ea typeface="ＭＳ 明朝" panose="02020609040205080304" pitchFamily="17" charset="-128"/>
            </a:rPr>
            <a:t>59</a:t>
          </a:r>
          <a:r>
            <a:rPr lang="ja-JP" altLang="en-US"/>
            <a:t> </a:t>
          </a:r>
          <a:r>
            <a:rPr lang="ja-JP" altLang="en-US" sz="1100" b="0" i="0" u="none" strike="noStrike">
              <a:solidFill>
                <a:srgbClr val="FF0000"/>
              </a:solidFill>
              <a:effectLst/>
              <a:latin typeface="ＭＳ 明朝" panose="02020609040205080304" pitchFamily="17" charset="-128"/>
              <a:ea typeface="ＭＳ 明朝" panose="02020609040205080304" pitchFamily="17" charset="-128"/>
            </a:rPr>
            <a:t>機械器具小売業</a:t>
          </a:r>
          <a:r>
            <a:rPr lang="ja-JP" altLang="en-US"/>
            <a:t> </a:t>
          </a:r>
        </a:p>
        <a:p>
          <a:r>
            <a:rPr lang="en-US" altLang="ja-JP" sz="1100" b="0" i="0" u="none" strike="noStrike">
              <a:solidFill>
                <a:srgbClr val="FF0000"/>
              </a:solidFill>
              <a:effectLst/>
              <a:latin typeface="ＭＳ 明朝" panose="02020609040205080304" pitchFamily="17" charset="-128"/>
              <a:ea typeface="ＭＳ 明朝" panose="02020609040205080304" pitchFamily="17" charset="-128"/>
            </a:rPr>
            <a:t>60</a:t>
          </a:r>
          <a:r>
            <a:rPr lang="ja-JP" altLang="en-US"/>
            <a:t> </a:t>
          </a:r>
          <a:r>
            <a:rPr lang="ja-JP" altLang="en-US" sz="1100" b="0" i="0" u="none" strike="noStrike">
              <a:solidFill>
                <a:srgbClr val="FF0000"/>
              </a:solidFill>
              <a:effectLst/>
              <a:latin typeface="ＭＳ 明朝" panose="02020609040205080304" pitchFamily="17" charset="-128"/>
              <a:ea typeface="ＭＳ 明朝" panose="02020609040205080304" pitchFamily="17" charset="-128"/>
            </a:rPr>
            <a:t>その他の小売業</a:t>
          </a:r>
          <a:r>
            <a:rPr lang="ja-JP" altLang="en-US"/>
            <a:t> </a:t>
          </a:r>
        </a:p>
        <a:p>
          <a:r>
            <a:rPr lang="en-US" altLang="ja-JP" sz="1100" b="0" i="0" u="none" strike="noStrike">
              <a:solidFill>
                <a:srgbClr val="FF0000"/>
              </a:solidFill>
              <a:effectLst/>
              <a:latin typeface="ＭＳ 明朝" panose="02020609040205080304" pitchFamily="17" charset="-128"/>
              <a:ea typeface="ＭＳ 明朝" panose="02020609040205080304" pitchFamily="17" charset="-128"/>
            </a:rPr>
            <a:t>61</a:t>
          </a:r>
          <a:r>
            <a:rPr lang="ja-JP" altLang="en-US"/>
            <a:t> </a:t>
          </a:r>
          <a:r>
            <a:rPr lang="ja-JP" altLang="en-US" sz="1100" b="0" i="0" u="none" strike="noStrike">
              <a:solidFill>
                <a:srgbClr val="FF0000"/>
              </a:solidFill>
              <a:effectLst/>
              <a:latin typeface="ＭＳ 明朝" panose="02020609040205080304" pitchFamily="17" charset="-128"/>
              <a:ea typeface="ＭＳ 明朝" panose="02020609040205080304" pitchFamily="17" charset="-128"/>
            </a:rPr>
            <a:t>無店舗小売業</a:t>
          </a:r>
          <a:r>
            <a:rPr lang="ja-JP" altLang="en-US"/>
            <a:t> </a:t>
          </a:r>
        </a:p>
        <a:p>
          <a:r>
            <a:rPr lang="en-US" altLang="ja-JP" sz="1100" b="0" i="0" u="none" strike="noStrike">
              <a:solidFill>
                <a:srgbClr val="FF0000"/>
              </a:solidFill>
              <a:effectLst/>
              <a:latin typeface="ＭＳ 明朝" panose="02020609040205080304" pitchFamily="17" charset="-128"/>
              <a:ea typeface="ＭＳ 明朝" panose="02020609040205080304" pitchFamily="17" charset="-128"/>
            </a:rPr>
            <a:t>62</a:t>
          </a:r>
          <a:r>
            <a:rPr lang="ja-JP" altLang="en-US"/>
            <a:t> </a:t>
          </a:r>
          <a:r>
            <a:rPr lang="ja-JP" altLang="en-US" sz="1100" b="0" i="0" u="none" strike="noStrike">
              <a:solidFill>
                <a:srgbClr val="FF0000"/>
              </a:solidFill>
              <a:effectLst/>
              <a:latin typeface="ＭＳ 明朝" panose="02020609040205080304" pitchFamily="17" charset="-128"/>
              <a:ea typeface="ＭＳ 明朝" panose="02020609040205080304" pitchFamily="17" charset="-128"/>
            </a:rPr>
            <a:t>銀行業</a:t>
          </a:r>
          <a:r>
            <a:rPr lang="ja-JP" altLang="en-US"/>
            <a:t> </a:t>
          </a:r>
        </a:p>
        <a:p>
          <a:r>
            <a:rPr lang="en-US" altLang="ja-JP" sz="1100" b="0" i="0" u="none" strike="noStrike">
              <a:solidFill>
                <a:srgbClr val="FF0000"/>
              </a:solidFill>
              <a:effectLst/>
              <a:latin typeface="ＭＳ 明朝" panose="02020609040205080304" pitchFamily="17" charset="-128"/>
              <a:ea typeface="ＭＳ 明朝" panose="02020609040205080304" pitchFamily="17" charset="-128"/>
            </a:rPr>
            <a:t>63</a:t>
          </a:r>
          <a:r>
            <a:rPr lang="ja-JP" altLang="en-US"/>
            <a:t> </a:t>
          </a:r>
          <a:r>
            <a:rPr lang="ja-JP" altLang="en-US" sz="1100" b="0" i="0" u="none" strike="noStrike">
              <a:solidFill>
                <a:srgbClr val="FF0000"/>
              </a:solidFill>
              <a:effectLst/>
              <a:latin typeface="ＭＳ 明朝" panose="02020609040205080304" pitchFamily="17" charset="-128"/>
              <a:ea typeface="ＭＳ 明朝" panose="02020609040205080304" pitchFamily="17" charset="-128"/>
            </a:rPr>
            <a:t>協同組織金融業</a:t>
          </a:r>
          <a:r>
            <a:rPr lang="ja-JP" altLang="en-US"/>
            <a:t> </a:t>
          </a:r>
        </a:p>
        <a:p>
          <a:r>
            <a:rPr lang="en-US" altLang="ja-JP" sz="1100" b="0" i="0" u="none" strike="noStrike">
              <a:solidFill>
                <a:srgbClr val="FF0000"/>
              </a:solidFill>
              <a:effectLst/>
              <a:latin typeface="ＭＳ 明朝" panose="02020609040205080304" pitchFamily="17" charset="-128"/>
              <a:ea typeface="ＭＳ 明朝" panose="02020609040205080304" pitchFamily="17" charset="-128"/>
            </a:rPr>
            <a:t>64</a:t>
          </a:r>
          <a:r>
            <a:rPr lang="ja-JP" altLang="en-US"/>
            <a:t> </a:t>
          </a:r>
          <a:r>
            <a:rPr lang="ja-JP" altLang="en-US" sz="1100" b="0" i="0" u="none" strike="noStrike">
              <a:solidFill>
                <a:srgbClr val="FF0000"/>
              </a:solidFill>
              <a:effectLst/>
              <a:latin typeface="ＭＳ 明朝" panose="02020609040205080304" pitchFamily="17" charset="-128"/>
              <a:ea typeface="ＭＳ 明朝" panose="02020609040205080304" pitchFamily="17" charset="-128"/>
            </a:rPr>
            <a:t>貸金業，クレジットカード業等非預金信用機関</a:t>
          </a:r>
          <a:r>
            <a:rPr lang="ja-JP" altLang="en-US"/>
            <a:t> </a:t>
          </a:r>
        </a:p>
        <a:p>
          <a:r>
            <a:rPr lang="en-US" altLang="ja-JP" sz="1100" b="0" i="0" u="none" strike="noStrike">
              <a:solidFill>
                <a:srgbClr val="FF0000"/>
              </a:solidFill>
              <a:effectLst/>
              <a:latin typeface="ＭＳ 明朝" panose="02020609040205080304" pitchFamily="17" charset="-128"/>
              <a:ea typeface="ＭＳ 明朝" panose="02020609040205080304" pitchFamily="17" charset="-128"/>
            </a:rPr>
            <a:t>65</a:t>
          </a:r>
          <a:r>
            <a:rPr lang="ja-JP" altLang="en-US"/>
            <a:t> </a:t>
          </a:r>
          <a:r>
            <a:rPr lang="ja-JP" altLang="en-US" sz="1100" b="0" i="0" u="none" strike="noStrike">
              <a:solidFill>
                <a:srgbClr val="FF0000"/>
              </a:solidFill>
              <a:effectLst/>
              <a:latin typeface="ＭＳ 明朝" panose="02020609040205080304" pitchFamily="17" charset="-128"/>
              <a:ea typeface="ＭＳ 明朝" panose="02020609040205080304" pitchFamily="17" charset="-128"/>
            </a:rPr>
            <a:t>金融商品取引業，商品先物取引業</a:t>
          </a:r>
          <a:r>
            <a:rPr lang="ja-JP" altLang="en-US"/>
            <a:t> </a:t>
          </a:r>
        </a:p>
        <a:p>
          <a:r>
            <a:rPr lang="en-US" altLang="ja-JP" sz="1100" b="0" i="0" u="none" strike="noStrike">
              <a:solidFill>
                <a:srgbClr val="FF0000"/>
              </a:solidFill>
              <a:effectLst/>
              <a:latin typeface="ＭＳ 明朝" panose="02020609040205080304" pitchFamily="17" charset="-128"/>
              <a:ea typeface="ＭＳ 明朝" panose="02020609040205080304" pitchFamily="17" charset="-128"/>
            </a:rPr>
            <a:t>66</a:t>
          </a:r>
          <a:r>
            <a:rPr lang="ja-JP" altLang="en-US"/>
            <a:t> </a:t>
          </a:r>
          <a:r>
            <a:rPr lang="ja-JP" altLang="en-US" sz="1100" b="0" i="0" u="none" strike="noStrike">
              <a:solidFill>
                <a:srgbClr val="FF0000"/>
              </a:solidFill>
              <a:effectLst/>
              <a:latin typeface="ＭＳ 明朝" panose="02020609040205080304" pitchFamily="17" charset="-128"/>
              <a:ea typeface="ＭＳ 明朝" panose="02020609040205080304" pitchFamily="17" charset="-128"/>
            </a:rPr>
            <a:t>補助的金融業等</a:t>
          </a:r>
          <a:r>
            <a:rPr lang="ja-JP" altLang="en-US"/>
            <a:t> </a:t>
          </a:r>
        </a:p>
        <a:p>
          <a:r>
            <a:rPr lang="en-US" altLang="ja-JP" sz="1100" b="0" i="0" u="none" strike="noStrike">
              <a:solidFill>
                <a:srgbClr val="FF0000"/>
              </a:solidFill>
              <a:effectLst/>
              <a:latin typeface="ＭＳ 明朝" panose="02020609040205080304" pitchFamily="17" charset="-128"/>
              <a:ea typeface="ＭＳ 明朝" panose="02020609040205080304" pitchFamily="17" charset="-128"/>
            </a:rPr>
            <a:t>67</a:t>
          </a:r>
          <a:r>
            <a:rPr lang="ja-JP" altLang="en-US"/>
            <a:t> </a:t>
          </a:r>
          <a:r>
            <a:rPr lang="ja-JP" altLang="en-US" sz="1100" b="0" i="0" u="none" strike="noStrike">
              <a:solidFill>
                <a:srgbClr val="FF0000"/>
              </a:solidFill>
              <a:effectLst/>
              <a:latin typeface="ＭＳ 明朝" panose="02020609040205080304" pitchFamily="17" charset="-128"/>
              <a:ea typeface="ＭＳ 明朝" panose="02020609040205080304" pitchFamily="17" charset="-128"/>
            </a:rPr>
            <a:t>保険業（保険媒介代理業，保険サービス業を含む）</a:t>
          </a:r>
          <a:r>
            <a:rPr lang="ja-JP" altLang="en-US"/>
            <a:t> </a:t>
          </a:r>
        </a:p>
        <a:p>
          <a:r>
            <a:rPr lang="en-US" altLang="ja-JP" sz="1100" b="0" i="0" u="none" strike="noStrike">
              <a:solidFill>
                <a:srgbClr val="FF0000"/>
              </a:solidFill>
              <a:effectLst/>
              <a:latin typeface="ＭＳ 明朝" panose="02020609040205080304" pitchFamily="17" charset="-128"/>
              <a:ea typeface="ＭＳ 明朝" panose="02020609040205080304" pitchFamily="17" charset="-128"/>
            </a:rPr>
            <a:t>68</a:t>
          </a:r>
          <a:r>
            <a:rPr lang="ja-JP" altLang="en-US"/>
            <a:t> </a:t>
          </a:r>
          <a:r>
            <a:rPr lang="ja-JP" altLang="en-US" sz="1100" b="0" i="0" u="none" strike="noStrike">
              <a:solidFill>
                <a:srgbClr val="FF0000"/>
              </a:solidFill>
              <a:effectLst/>
              <a:latin typeface="ＭＳ 明朝" panose="02020609040205080304" pitchFamily="17" charset="-128"/>
              <a:ea typeface="ＭＳ 明朝" panose="02020609040205080304" pitchFamily="17" charset="-128"/>
            </a:rPr>
            <a:t>不動産取引業</a:t>
          </a:r>
          <a:r>
            <a:rPr lang="ja-JP" altLang="en-US"/>
            <a:t> </a:t>
          </a:r>
        </a:p>
        <a:p>
          <a:r>
            <a:rPr lang="en-US" altLang="ja-JP" sz="1100" b="0" i="0" u="none" strike="noStrike">
              <a:solidFill>
                <a:srgbClr val="FF0000"/>
              </a:solidFill>
              <a:effectLst/>
              <a:latin typeface="ＭＳ 明朝" panose="02020609040205080304" pitchFamily="17" charset="-128"/>
              <a:ea typeface="ＭＳ 明朝" panose="02020609040205080304" pitchFamily="17" charset="-128"/>
            </a:rPr>
            <a:t>69</a:t>
          </a:r>
          <a:r>
            <a:rPr lang="ja-JP" altLang="en-US"/>
            <a:t> </a:t>
          </a:r>
          <a:r>
            <a:rPr lang="ja-JP" altLang="en-US" sz="1100" b="0" i="0" u="none" strike="noStrike">
              <a:solidFill>
                <a:srgbClr val="FF0000"/>
              </a:solidFill>
              <a:effectLst/>
              <a:latin typeface="ＭＳ 明朝" panose="02020609040205080304" pitchFamily="17" charset="-128"/>
              <a:ea typeface="ＭＳ 明朝" panose="02020609040205080304" pitchFamily="17" charset="-128"/>
            </a:rPr>
            <a:t>不動産賃貸業・管理業</a:t>
          </a:r>
          <a:r>
            <a:rPr lang="ja-JP" altLang="en-US"/>
            <a:t> </a:t>
          </a:r>
        </a:p>
        <a:p>
          <a:r>
            <a:rPr lang="en-US" altLang="ja-JP" sz="1050" b="0" i="0" u="none" strike="noStrike">
              <a:solidFill>
                <a:srgbClr val="FF0000"/>
              </a:solidFill>
              <a:effectLst/>
              <a:latin typeface="ＭＳ 明朝" panose="02020609040205080304" pitchFamily="17" charset="-128"/>
              <a:ea typeface="ＭＳ 明朝" panose="02020609040205080304" pitchFamily="17" charset="-128"/>
            </a:rPr>
            <a:t>690</a:t>
          </a:r>
          <a:r>
            <a:rPr lang="ja-JP" altLang="en-US"/>
            <a:t> </a:t>
          </a:r>
          <a:r>
            <a:rPr lang="ja-JP" altLang="en-US" sz="1100" b="0" i="0" u="none" strike="noStrike">
              <a:solidFill>
                <a:srgbClr val="FF0000"/>
              </a:solidFill>
              <a:effectLst/>
              <a:latin typeface="ＭＳ 明朝" panose="02020609040205080304" pitchFamily="17" charset="-128"/>
              <a:ea typeface="ＭＳ 明朝" panose="02020609040205080304" pitchFamily="17" charset="-128"/>
            </a:rPr>
            <a:t>管理，補助的経済活動を行う事業所（</a:t>
          </a:r>
          <a:r>
            <a:rPr lang="en-US" altLang="ja-JP" sz="1100" b="0" i="0" u="none" strike="noStrike">
              <a:solidFill>
                <a:srgbClr val="FF0000"/>
              </a:solidFill>
              <a:effectLst/>
              <a:latin typeface="ＭＳ 明朝" panose="02020609040205080304" pitchFamily="17" charset="-128"/>
              <a:ea typeface="ＭＳ 明朝" panose="02020609040205080304" pitchFamily="17" charset="-128"/>
            </a:rPr>
            <a:t>69</a:t>
          </a:r>
          <a:r>
            <a:rPr lang="ja-JP" altLang="en-US" sz="1100" b="0" i="0" u="none" strike="noStrike">
              <a:solidFill>
                <a:srgbClr val="FF0000"/>
              </a:solidFill>
              <a:effectLst/>
              <a:latin typeface="ＭＳ 明朝" panose="02020609040205080304" pitchFamily="17" charset="-128"/>
              <a:ea typeface="ＭＳ 明朝" panose="02020609040205080304" pitchFamily="17" charset="-128"/>
            </a:rPr>
            <a:t>不動産賃貸業・管理業）</a:t>
          </a:r>
          <a:r>
            <a:rPr lang="ja-JP" altLang="en-US"/>
            <a:t> </a:t>
          </a:r>
        </a:p>
        <a:p>
          <a:r>
            <a:rPr lang="en-US" altLang="ja-JP" sz="1050" b="0" i="0" u="none" strike="noStrike">
              <a:solidFill>
                <a:srgbClr val="FF0000"/>
              </a:solidFill>
              <a:effectLst/>
              <a:latin typeface="ＭＳ 明朝" panose="02020609040205080304" pitchFamily="17" charset="-128"/>
              <a:ea typeface="ＭＳ 明朝" panose="02020609040205080304" pitchFamily="17" charset="-128"/>
            </a:rPr>
            <a:t>691</a:t>
          </a:r>
          <a:r>
            <a:rPr lang="ja-JP" altLang="en-US"/>
            <a:t> </a:t>
          </a:r>
          <a:r>
            <a:rPr lang="ja-JP" altLang="en-US" sz="1100" b="0" i="0" u="none" strike="noStrike">
              <a:solidFill>
                <a:srgbClr val="FF0000"/>
              </a:solidFill>
              <a:effectLst/>
              <a:latin typeface="ＭＳ 明朝" panose="02020609040205080304" pitchFamily="17" charset="-128"/>
              <a:ea typeface="ＭＳ 明朝" panose="02020609040205080304" pitchFamily="17" charset="-128"/>
            </a:rPr>
            <a:t>不動産賃貸業（貸家業，貸間業を除く）</a:t>
          </a:r>
          <a:r>
            <a:rPr lang="ja-JP" altLang="en-US"/>
            <a:t> </a:t>
          </a:r>
        </a:p>
        <a:p>
          <a:r>
            <a:rPr lang="en-US" altLang="ja-JP" sz="1050" b="0" i="0" u="none" strike="noStrike">
              <a:solidFill>
                <a:srgbClr val="FF0000"/>
              </a:solidFill>
              <a:effectLst/>
              <a:latin typeface="ＭＳ 明朝" panose="02020609040205080304" pitchFamily="17" charset="-128"/>
              <a:ea typeface="ＭＳ 明朝" panose="02020609040205080304" pitchFamily="17" charset="-128"/>
            </a:rPr>
            <a:t>692</a:t>
          </a:r>
          <a:r>
            <a:rPr lang="ja-JP" altLang="en-US"/>
            <a:t> </a:t>
          </a:r>
          <a:r>
            <a:rPr lang="ja-JP" altLang="en-US" sz="1100" b="0" i="0" u="none" strike="noStrike">
              <a:solidFill>
                <a:srgbClr val="FF0000"/>
              </a:solidFill>
              <a:effectLst/>
              <a:latin typeface="ＭＳ 明朝" panose="02020609040205080304" pitchFamily="17" charset="-128"/>
              <a:ea typeface="ＭＳ 明朝" panose="02020609040205080304" pitchFamily="17" charset="-128"/>
            </a:rPr>
            <a:t>貸家業，貸間業</a:t>
          </a:r>
          <a:r>
            <a:rPr lang="ja-JP" altLang="en-US"/>
            <a:t> </a:t>
          </a:r>
        </a:p>
        <a:p>
          <a:r>
            <a:rPr lang="en-US" altLang="ja-JP" sz="1050" b="0" i="0" u="none" strike="noStrike">
              <a:solidFill>
                <a:srgbClr val="FF0000"/>
              </a:solidFill>
              <a:effectLst/>
              <a:latin typeface="ＭＳ 明朝" panose="02020609040205080304" pitchFamily="17" charset="-128"/>
              <a:ea typeface="ＭＳ 明朝" panose="02020609040205080304" pitchFamily="17" charset="-128"/>
            </a:rPr>
            <a:t>693</a:t>
          </a:r>
          <a:r>
            <a:rPr lang="ja-JP" altLang="en-US"/>
            <a:t> </a:t>
          </a:r>
          <a:r>
            <a:rPr lang="ja-JP" altLang="en-US" sz="1100" b="0" i="0" u="none" strike="noStrike">
              <a:solidFill>
                <a:srgbClr val="FF0000"/>
              </a:solidFill>
              <a:effectLst/>
              <a:latin typeface="ＭＳ 明朝" panose="02020609040205080304" pitchFamily="17" charset="-128"/>
              <a:ea typeface="ＭＳ 明朝" panose="02020609040205080304" pitchFamily="17" charset="-128"/>
            </a:rPr>
            <a:t>駐車場業</a:t>
          </a:r>
          <a:r>
            <a:rPr lang="ja-JP" altLang="en-US"/>
            <a:t> </a:t>
          </a:r>
        </a:p>
        <a:p>
          <a:r>
            <a:rPr lang="en-US" altLang="ja-JP" sz="1050" b="0" i="0" u="none" strike="noStrike">
              <a:solidFill>
                <a:srgbClr val="FF0000"/>
              </a:solidFill>
              <a:effectLst/>
              <a:latin typeface="ＭＳ 明朝" panose="02020609040205080304" pitchFamily="17" charset="-128"/>
              <a:ea typeface="ＭＳ 明朝" panose="02020609040205080304" pitchFamily="17" charset="-128"/>
            </a:rPr>
            <a:t>694</a:t>
          </a:r>
          <a:r>
            <a:rPr lang="ja-JP" altLang="en-US"/>
            <a:t> </a:t>
          </a:r>
          <a:r>
            <a:rPr lang="ja-JP" altLang="en-US" sz="1100" b="0" i="0" u="none" strike="noStrike">
              <a:solidFill>
                <a:srgbClr val="FF0000"/>
              </a:solidFill>
              <a:effectLst/>
              <a:latin typeface="ＭＳ 明朝" panose="02020609040205080304" pitchFamily="17" charset="-128"/>
              <a:ea typeface="ＭＳ 明朝" panose="02020609040205080304" pitchFamily="17" charset="-128"/>
            </a:rPr>
            <a:t>不動産管理業</a:t>
          </a:r>
          <a:r>
            <a:rPr lang="ja-JP" altLang="en-US"/>
            <a:t> </a:t>
          </a:r>
        </a:p>
        <a:p>
          <a:r>
            <a:rPr lang="en-US" altLang="ja-JP" sz="1100" b="0" i="0" u="none" strike="noStrike">
              <a:solidFill>
                <a:srgbClr val="FF0000"/>
              </a:solidFill>
              <a:effectLst/>
              <a:latin typeface="ＭＳ 明朝" panose="02020609040205080304" pitchFamily="17" charset="-128"/>
              <a:ea typeface="ＭＳ 明朝" panose="02020609040205080304" pitchFamily="17" charset="-128"/>
            </a:rPr>
            <a:t>70</a:t>
          </a:r>
          <a:r>
            <a:rPr lang="ja-JP" altLang="en-US"/>
            <a:t> </a:t>
          </a:r>
          <a:r>
            <a:rPr lang="ja-JP" altLang="en-US" sz="1100" b="0" i="0" u="none" strike="noStrike">
              <a:solidFill>
                <a:srgbClr val="FF0000"/>
              </a:solidFill>
              <a:effectLst/>
              <a:latin typeface="ＭＳ 明朝" panose="02020609040205080304" pitchFamily="17" charset="-128"/>
              <a:ea typeface="ＭＳ 明朝" panose="02020609040205080304" pitchFamily="17" charset="-128"/>
            </a:rPr>
            <a:t>物品賃貸業</a:t>
          </a:r>
          <a:r>
            <a:rPr lang="ja-JP" altLang="en-US"/>
            <a:t> </a:t>
          </a:r>
        </a:p>
        <a:p>
          <a:r>
            <a:rPr lang="en-US" altLang="ja-JP" sz="1100" b="0" i="0" u="none" strike="noStrike">
              <a:solidFill>
                <a:srgbClr val="FF0000"/>
              </a:solidFill>
              <a:effectLst/>
              <a:latin typeface="ＭＳ 明朝" panose="02020609040205080304" pitchFamily="17" charset="-128"/>
              <a:ea typeface="ＭＳ 明朝" panose="02020609040205080304" pitchFamily="17" charset="-128"/>
            </a:rPr>
            <a:t>71</a:t>
          </a:r>
          <a:r>
            <a:rPr lang="ja-JP" altLang="en-US"/>
            <a:t> </a:t>
          </a:r>
          <a:r>
            <a:rPr lang="ja-JP" altLang="en-US" sz="1100" b="0" i="0" u="none" strike="noStrike">
              <a:solidFill>
                <a:srgbClr val="FF0000"/>
              </a:solidFill>
              <a:effectLst/>
              <a:latin typeface="ＭＳ 明朝" panose="02020609040205080304" pitchFamily="17" charset="-128"/>
              <a:ea typeface="ＭＳ 明朝" panose="02020609040205080304" pitchFamily="17" charset="-128"/>
            </a:rPr>
            <a:t>学術・開発研究機関</a:t>
          </a:r>
          <a:r>
            <a:rPr lang="ja-JP" altLang="en-US"/>
            <a:t> </a:t>
          </a:r>
        </a:p>
        <a:p>
          <a:r>
            <a:rPr lang="en-US" altLang="ja-JP" sz="1100" b="0" i="0" u="none" strike="noStrike">
              <a:solidFill>
                <a:srgbClr val="FF0000"/>
              </a:solidFill>
              <a:effectLst/>
              <a:latin typeface="ＭＳ 明朝" panose="02020609040205080304" pitchFamily="17" charset="-128"/>
              <a:ea typeface="ＭＳ 明朝" panose="02020609040205080304" pitchFamily="17" charset="-128"/>
            </a:rPr>
            <a:t>72</a:t>
          </a:r>
          <a:r>
            <a:rPr lang="ja-JP" altLang="en-US"/>
            <a:t> </a:t>
          </a:r>
          <a:r>
            <a:rPr lang="ja-JP" altLang="en-US" sz="1100" b="0" i="0" u="none" strike="noStrike">
              <a:solidFill>
                <a:srgbClr val="FF0000"/>
              </a:solidFill>
              <a:effectLst/>
              <a:latin typeface="ＭＳ 明朝" panose="02020609040205080304" pitchFamily="17" charset="-128"/>
              <a:ea typeface="ＭＳ 明朝" panose="02020609040205080304" pitchFamily="17" charset="-128"/>
            </a:rPr>
            <a:t>専門サービス業（他に分類されないもの）</a:t>
          </a:r>
          <a:r>
            <a:rPr lang="ja-JP" altLang="en-US"/>
            <a:t> </a:t>
          </a:r>
        </a:p>
        <a:p>
          <a:r>
            <a:rPr lang="en-US" altLang="ja-JP" sz="1100" b="0" i="0" u="none" strike="noStrike">
              <a:solidFill>
                <a:srgbClr val="FF0000"/>
              </a:solidFill>
              <a:effectLst/>
              <a:latin typeface="ＭＳ 明朝" panose="02020609040205080304" pitchFamily="17" charset="-128"/>
              <a:ea typeface="ＭＳ 明朝" panose="02020609040205080304" pitchFamily="17" charset="-128"/>
            </a:rPr>
            <a:t>73</a:t>
          </a:r>
          <a:r>
            <a:rPr lang="ja-JP" altLang="en-US"/>
            <a:t> </a:t>
          </a:r>
          <a:r>
            <a:rPr lang="ja-JP" altLang="en-US" sz="1100" b="0" i="0" u="none" strike="noStrike">
              <a:solidFill>
                <a:srgbClr val="FF0000"/>
              </a:solidFill>
              <a:effectLst/>
              <a:latin typeface="ＭＳ 明朝" panose="02020609040205080304" pitchFamily="17" charset="-128"/>
              <a:ea typeface="ＭＳ 明朝" panose="02020609040205080304" pitchFamily="17" charset="-128"/>
            </a:rPr>
            <a:t>広告業</a:t>
          </a:r>
          <a:r>
            <a:rPr lang="ja-JP" altLang="en-US"/>
            <a:t> </a:t>
          </a:r>
        </a:p>
        <a:p>
          <a:r>
            <a:rPr lang="en-US" altLang="ja-JP" sz="1100" b="0" i="0" u="none" strike="noStrike">
              <a:solidFill>
                <a:srgbClr val="FF0000"/>
              </a:solidFill>
              <a:effectLst/>
              <a:latin typeface="ＭＳ 明朝" panose="02020609040205080304" pitchFamily="17" charset="-128"/>
              <a:ea typeface="ＭＳ 明朝" panose="02020609040205080304" pitchFamily="17" charset="-128"/>
            </a:rPr>
            <a:t>74</a:t>
          </a:r>
          <a:r>
            <a:rPr lang="ja-JP" altLang="en-US"/>
            <a:t> </a:t>
          </a:r>
          <a:r>
            <a:rPr lang="ja-JP" altLang="en-US" sz="1100" b="0" i="0" u="none" strike="noStrike">
              <a:solidFill>
                <a:srgbClr val="FF0000"/>
              </a:solidFill>
              <a:effectLst/>
              <a:latin typeface="ＭＳ 明朝" panose="02020609040205080304" pitchFamily="17" charset="-128"/>
              <a:ea typeface="ＭＳ 明朝" panose="02020609040205080304" pitchFamily="17" charset="-128"/>
            </a:rPr>
            <a:t>技術サービス業（他に分類されないもの）</a:t>
          </a:r>
          <a:r>
            <a:rPr lang="ja-JP" altLang="en-US"/>
            <a:t> </a:t>
          </a:r>
        </a:p>
        <a:p>
          <a:r>
            <a:rPr lang="en-US" altLang="ja-JP" sz="1100" b="0" i="0" u="none" strike="noStrike">
              <a:solidFill>
                <a:srgbClr val="FF0000"/>
              </a:solidFill>
              <a:effectLst/>
              <a:latin typeface="ＭＳ 明朝" panose="02020609040205080304" pitchFamily="17" charset="-128"/>
              <a:ea typeface="ＭＳ 明朝" panose="02020609040205080304" pitchFamily="17" charset="-128"/>
            </a:rPr>
            <a:t>75</a:t>
          </a:r>
          <a:r>
            <a:rPr lang="ja-JP" altLang="en-US"/>
            <a:t> </a:t>
          </a:r>
          <a:r>
            <a:rPr lang="ja-JP" altLang="en-US" sz="1100" b="0" i="0" u="none" strike="noStrike">
              <a:solidFill>
                <a:srgbClr val="FF0000"/>
              </a:solidFill>
              <a:effectLst/>
              <a:latin typeface="ＭＳ 明朝" panose="02020609040205080304" pitchFamily="17" charset="-128"/>
              <a:ea typeface="ＭＳ 明朝" panose="02020609040205080304" pitchFamily="17" charset="-128"/>
            </a:rPr>
            <a:t>宿泊業</a:t>
          </a:r>
          <a:r>
            <a:rPr lang="ja-JP" altLang="en-US"/>
            <a:t> </a:t>
          </a:r>
        </a:p>
        <a:p>
          <a:r>
            <a:rPr lang="en-US" altLang="ja-JP" sz="1100" b="0" i="0" u="none" strike="noStrike">
              <a:solidFill>
                <a:srgbClr val="FF0000"/>
              </a:solidFill>
              <a:effectLst/>
              <a:latin typeface="ＭＳ 明朝" panose="02020609040205080304" pitchFamily="17" charset="-128"/>
              <a:ea typeface="ＭＳ 明朝" panose="02020609040205080304" pitchFamily="17" charset="-128"/>
            </a:rPr>
            <a:t>76</a:t>
          </a:r>
          <a:r>
            <a:rPr lang="ja-JP" altLang="en-US"/>
            <a:t> </a:t>
          </a:r>
          <a:r>
            <a:rPr lang="ja-JP" altLang="en-US" sz="1100" b="0" i="0" u="none" strike="noStrike">
              <a:solidFill>
                <a:srgbClr val="FF0000"/>
              </a:solidFill>
              <a:effectLst/>
              <a:latin typeface="ＭＳ 明朝" panose="02020609040205080304" pitchFamily="17" charset="-128"/>
              <a:ea typeface="ＭＳ 明朝" panose="02020609040205080304" pitchFamily="17" charset="-128"/>
            </a:rPr>
            <a:t>飲食店</a:t>
          </a:r>
          <a:r>
            <a:rPr lang="ja-JP" altLang="en-US"/>
            <a:t> </a:t>
          </a:r>
        </a:p>
        <a:p>
          <a:r>
            <a:rPr lang="en-US" altLang="ja-JP" sz="1100" b="0" i="0" u="none" strike="noStrike">
              <a:solidFill>
                <a:srgbClr val="FF0000"/>
              </a:solidFill>
              <a:effectLst/>
              <a:latin typeface="ＭＳ 明朝" panose="02020609040205080304" pitchFamily="17" charset="-128"/>
              <a:ea typeface="ＭＳ 明朝" panose="02020609040205080304" pitchFamily="17" charset="-128"/>
            </a:rPr>
            <a:t>77</a:t>
          </a:r>
          <a:r>
            <a:rPr lang="ja-JP" altLang="en-US"/>
            <a:t> </a:t>
          </a:r>
          <a:r>
            <a:rPr lang="ja-JP" altLang="en-US" sz="1100" b="0" i="0" u="none" strike="noStrike">
              <a:solidFill>
                <a:srgbClr val="FF0000"/>
              </a:solidFill>
              <a:effectLst/>
              <a:latin typeface="ＭＳ 明朝" panose="02020609040205080304" pitchFamily="17" charset="-128"/>
              <a:ea typeface="ＭＳ 明朝" panose="02020609040205080304" pitchFamily="17" charset="-128"/>
            </a:rPr>
            <a:t>持ち帰り・配達飲食サービス業</a:t>
          </a:r>
          <a:r>
            <a:rPr lang="ja-JP" altLang="en-US"/>
            <a:t> </a:t>
          </a:r>
        </a:p>
        <a:p>
          <a:r>
            <a:rPr lang="en-US" altLang="ja-JP" sz="1100" b="0" i="0" u="none" strike="noStrike">
              <a:solidFill>
                <a:srgbClr val="FF0000"/>
              </a:solidFill>
              <a:effectLst/>
              <a:latin typeface="ＭＳ 明朝" panose="02020609040205080304" pitchFamily="17" charset="-128"/>
              <a:ea typeface="ＭＳ 明朝" panose="02020609040205080304" pitchFamily="17" charset="-128"/>
            </a:rPr>
            <a:t>78</a:t>
          </a:r>
          <a:r>
            <a:rPr lang="ja-JP" altLang="en-US"/>
            <a:t> </a:t>
          </a:r>
          <a:r>
            <a:rPr lang="ja-JP" altLang="en-US" sz="1100" b="0" i="0" u="none" strike="noStrike">
              <a:solidFill>
                <a:srgbClr val="FF0000"/>
              </a:solidFill>
              <a:effectLst/>
              <a:latin typeface="ＭＳ 明朝" panose="02020609040205080304" pitchFamily="17" charset="-128"/>
              <a:ea typeface="ＭＳ 明朝" panose="02020609040205080304" pitchFamily="17" charset="-128"/>
            </a:rPr>
            <a:t>洗濯・理容・美容・浴場業</a:t>
          </a:r>
          <a:r>
            <a:rPr lang="ja-JP" altLang="en-US"/>
            <a:t> </a:t>
          </a:r>
        </a:p>
        <a:p>
          <a:r>
            <a:rPr lang="en-US" altLang="ja-JP" sz="1100" b="0" i="0" u="none" strike="noStrike">
              <a:solidFill>
                <a:srgbClr val="FF0000"/>
              </a:solidFill>
              <a:effectLst/>
              <a:latin typeface="ＭＳ 明朝" panose="02020609040205080304" pitchFamily="17" charset="-128"/>
              <a:ea typeface="ＭＳ 明朝" panose="02020609040205080304" pitchFamily="17" charset="-128"/>
            </a:rPr>
            <a:t>79</a:t>
          </a:r>
          <a:r>
            <a:rPr lang="ja-JP" altLang="en-US"/>
            <a:t> </a:t>
          </a:r>
          <a:r>
            <a:rPr lang="ja-JP" altLang="en-US" sz="1100" b="0" i="0" u="none" strike="noStrike">
              <a:solidFill>
                <a:srgbClr val="FF0000"/>
              </a:solidFill>
              <a:effectLst/>
              <a:latin typeface="ＭＳ 明朝" panose="02020609040205080304" pitchFamily="17" charset="-128"/>
              <a:ea typeface="ＭＳ 明朝" panose="02020609040205080304" pitchFamily="17" charset="-128"/>
            </a:rPr>
            <a:t>その他の生活関連サービス業</a:t>
          </a:r>
          <a:r>
            <a:rPr lang="ja-JP" altLang="en-US"/>
            <a:t> </a:t>
          </a:r>
        </a:p>
        <a:p>
          <a:r>
            <a:rPr lang="en-US" altLang="ja-JP" sz="1100" b="0" i="0" u="none" strike="noStrike">
              <a:solidFill>
                <a:srgbClr val="FF0000"/>
              </a:solidFill>
              <a:effectLst/>
              <a:latin typeface="ＭＳ 明朝" panose="02020609040205080304" pitchFamily="17" charset="-128"/>
              <a:ea typeface="ＭＳ 明朝" panose="02020609040205080304" pitchFamily="17" charset="-128"/>
            </a:rPr>
            <a:t>80</a:t>
          </a:r>
          <a:r>
            <a:rPr lang="ja-JP" altLang="en-US"/>
            <a:t> </a:t>
          </a:r>
          <a:r>
            <a:rPr lang="ja-JP" altLang="en-US" sz="1100" b="0" i="0" u="none" strike="noStrike">
              <a:solidFill>
                <a:srgbClr val="FF0000"/>
              </a:solidFill>
              <a:effectLst/>
              <a:latin typeface="ＭＳ 明朝" panose="02020609040205080304" pitchFamily="17" charset="-128"/>
              <a:ea typeface="ＭＳ 明朝" panose="02020609040205080304" pitchFamily="17" charset="-128"/>
            </a:rPr>
            <a:t>娯楽業</a:t>
          </a:r>
        </a:p>
        <a:p>
          <a:r>
            <a:rPr lang="en-US" altLang="ja-JP" sz="1100" b="0" i="0" u="none" strike="noStrike">
              <a:solidFill>
                <a:srgbClr val="FF0000"/>
              </a:solidFill>
              <a:effectLst/>
              <a:latin typeface="ＭＳ 明朝" panose="02020609040205080304" pitchFamily="17" charset="-128"/>
              <a:ea typeface="ＭＳ 明朝" panose="02020609040205080304" pitchFamily="17" charset="-128"/>
            </a:rPr>
            <a:t>81</a:t>
          </a:r>
          <a:r>
            <a:rPr lang="ja-JP" altLang="en-US"/>
            <a:t> </a:t>
          </a:r>
          <a:r>
            <a:rPr lang="ja-JP" altLang="en-US" sz="1100" b="0" i="0" u="none" strike="noStrike">
              <a:solidFill>
                <a:srgbClr val="FF0000"/>
              </a:solidFill>
              <a:effectLst/>
              <a:latin typeface="ＭＳ 明朝" panose="02020609040205080304" pitchFamily="17" charset="-128"/>
              <a:ea typeface="ＭＳ 明朝" panose="02020609040205080304" pitchFamily="17" charset="-128"/>
            </a:rPr>
            <a:t>学校教育</a:t>
          </a:r>
          <a:r>
            <a:rPr lang="ja-JP" altLang="en-US"/>
            <a:t> </a:t>
          </a:r>
        </a:p>
        <a:p>
          <a:r>
            <a:rPr lang="en-US" altLang="ja-JP" sz="1100" b="0" i="0" u="none" strike="noStrike">
              <a:solidFill>
                <a:srgbClr val="FF0000"/>
              </a:solidFill>
              <a:effectLst/>
              <a:latin typeface="ＭＳ 明朝" panose="02020609040205080304" pitchFamily="17" charset="-128"/>
              <a:ea typeface="ＭＳ 明朝" panose="02020609040205080304" pitchFamily="17" charset="-128"/>
            </a:rPr>
            <a:t>82</a:t>
          </a:r>
          <a:r>
            <a:rPr lang="ja-JP" altLang="en-US"/>
            <a:t> </a:t>
          </a:r>
          <a:r>
            <a:rPr lang="ja-JP" altLang="en-US" sz="1100" b="0" i="0" u="none" strike="noStrike">
              <a:solidFill>
                <a:srgbClr val="FF0000"/>
              </a:solidFill>
              <a:effectLst/>
              <a:latin typeface="ＭＳ 明朝" panose="02020609040205080304" pitchFamily="17" charset="-128"/>
              <a:ea typeface="ＭＳ 明朝" panose="02020609040205080304" pitchFamily="17" charset="-128"/>
            </a:rPr>
            <a:t>その他の教育，学習支援業</a:t>
          </a:r>
          <a:r>
            <a:rPr lang="ja-JP" altLang="en-US"/>
            <a:t> </a:t>
          </a:r>
        </a:p>
        <a:p>
          <a:r>
            <a:rPr lang="en-US" altLang="ja-JP" sz="1100" b="0" i="0" u="none" strike="noStrike">
              <a:solidFill>
                <a:srgbClr val="FF0000"/>
              </a:solidFill>
              <a:effectLst/>
              <a:latin typeface="ＭＳ 明朝" panose="02020609040205080304" pitchFamily="17" charset="-128"/>
              <a:ea typeface="ＭＳ 明朝" panose="02020609040205080304" pitchFamily="17" charset="-128"/>
            </a:rPr>
            <a:t>83</a:t>
          </a:r>
          <a:r>
            <a:rPr lang="ja-JP" altLang="en-US"/>
            <a:t> </a:t>
          </a:r>
          <a:r>
            <a:rPr lang="ja-JP" altLang="en-US" sz="1100" b="0" i="0" u="none" strike="noStrike">
              <a:solidFill>
                <a:srgbClr val="FF0000"/>
              </a:solidFill>
              <a:effectLst/>
              <a:latin typeface="ＭＳ 明朝" panose="02020609040205080304" pitchFamily="17" charset="-128"/>
              <a:ea typeface="ＭＳ 明朝" panose="02020609040205080304" pitchFamily="17" charset="-128"/>
            </a:rPr>
            <a:t>医療業</a:t>
          </a:r>
          <a:r>
            <a:rPr lang="ja-JP" altLang="en-US"/>
            <a:t> </a:t>
          </a:r>
        </a:p>
        <a:p>
          <a:r>
            <a:rPr lang="en-US" altLang="ja-JP" sz="1100" b="0" i="0" u="none" strike="noStrike">
              <a:solidFill>
                <a:srgbClr val="FF0000"/>
              </a:solidFill>
              <a:effectLst/>
              <a:latin typeface="ＭＳ 明朝" panose="02020609040205080304" pitchFamily="17" charset="-128"/>
              <a:ea typeface="ＭＳ 明朝" panose="02020609040205080304" pitchFamily="17" charset="-128"/>
            </a:rPr>
            <a:t>84</a:t>
          </a:r>
          <a:r>
            <a:rPr lang="ja-JP" altLang="en-US"/>
            <a:t> </a:t>
          </a:r>
          <a:r>
            <a:rPr lang="ja-JP" altLang="en-US" sz="1100" b="0" i="0" u="none" strike="noStrike">
              <a:solidFill>
                <a:srgbClr val="FF0000"/>
              </a:solidFill>
              <a:effectLst/>
              <a:latin typeface="ＭＳ 明朝" panose="02020609040205080304" pitchFamily="17" charset="-128"/>
              <a:ea typeface="ＭＳ 明朝" panose="02020609040205080304" pitchFamily="17" charset="-128"/>
            </a:rPr>
            <a:t>保健衛生</a:t>
          </a:r>
          <a:r>
            <a:rPr lang="ja-JP" altLang="en-US"/>
            <a:t> </a:t>
          </a:r>
        </a:p>
        <a:p>
          <a:r>
            <a:rPr lang="en-US" altLang="ja-JP" sz="1100" b="0" i="0" u="none" strike="noStrike">
              <a:solidFill>
                <a:srgbClr val="FF0000"/>
              </a:solidFill>
              <a:effectLst/>
              <a:latin typeface="ＭＳ 明朝" panose="02020609040205080304" pitchFamily="17" charset="-128"/>
              <a:ea typeface="ＭＳ 明朝" panose="02020609040205080304" pitchFamily="17" charset="-128"/>
            </a:rPr>
            <a:t>85</a:t>
          </a:r>
          <a:r>
            <a:rPr lang="ja-JP" altLang="en-US"/>
            <a:t> </a:t>
          </a:r>
          <a:r>
            <a:rPr lang="ja-JP" altLang="en-US" sz="1100" b="0" i="0" u="none" strike="noStrike">
              <a:solidFill>
                <a:srgbClr val="FF0000"/>
              </a:solidFill>
              <a:effectLst/>
              <a:latin typeface="ＭＳ 明朝" panose="02020609040205080304" pitchFamily="17" charset="-128"/>
              <a:ea typeface="ＭＳ 明朝" panose="02020609040205080304" pitchFamily="17" charset="-128"/>
            </a:rPr>
            <a:t>社会保険・社会福祉・介護事業</a:t>
          </a:r>
          <a:r>
            <a:rPr lang="ja-JP" altLang="en-US"/>
            <a:t> </a:t>
          </a:r>
        </a:p>
        <a:p>
          <a:r>
            <a:rPr lang="en-US" altLang="ja-JP" sz="1100" b="0" i="0" u="none" strike="noStrike">
              <a:solidFill>
                <a:srgbClr val="FF0000"/>
              </a:solidFill>
              <a:effectLst/>
              <a:latin typeface="ＭＳ 明朝" panose="02020609040205080304" pitchFamily="17" charset="-128"/>
              <a:ea typeface="ＭＳ 明朝" panose="02020609040205080304" pitchFamily="17" charset="-128"/>
            </a:rPr>
            <a:t>86</a:t>
          </a:r>
          <a:r>
            <a:rPr lang="ja-JP" altLang="en-US"/>
            <a:t> </a:t>
          </a:r>
          <a:r>
            <a:rPr lang="ja-JP" altLang="en-US" sz="1100" b="0" i="0" u="none" strike="noStrike">
              <a:solidFill>
                <a:srgbClr val="FF0000"/>
              </a:solidFill>
              <a:effectLst/>
              <a:latin typeface="ＭＳ 明朝" panose="02020609040205080304" pitchFamily="17" charset="-128"/>
              <a:ea typeface="ＭＳ 明朝" panose="02020609040205080304" pitchFamily="17" charset="-128"/>
            </a:rPr>
            <a:t>郵便局</a:t>
          </a:r>
          <a:r>
            <a:rPr lang="ja-JP" altLang="en-US"/>
            <a:t> </a:t>
          </a:r>
        </a:p>
        <a:p>
          <a:r>
            <a:rPr lang="en-US" altLang="ja-JP" sz="1100" b="0" i="0" u="none" strike="noStrike">
              <a:solidFill>
                <a:srgbClr val="FF0000"/>
              </a:solidFill>
              <a:effectLst/>
              <a:latin typeface="ＭＳ 明朝" panose="02020609040205080304" pitchFamily="17" charset="-128"/>
              <a:ea typeface="ＭＳ 明朝" panose="02020609040205080304" pitchFamily="17" charset="-128"/>
            </a:rPr>
            <a:t>87</a:t>
          </a:r>
          <a:r>
            <a:rPr lang="ja-JP" altLang="en-US"/>
            <a:t> </a:t>
          </a:r>
          <a:r>
            <a:rPr lang="ja-JP" altLang="en-US" sz="1100" b="0" i="0" u="none" strike="noStrike">
              <a:solidFill>
                <a:srgbClr val="FF0000"/>
              </a:solidFill>
              <a:effectLst/>
              <a:latin typeface="ＭＳ 明朝" panose="02020609040205080304" pitchFamily="17" charset="-128"/>
              <a:ea typeface="ＭＳ 明朝" panose="02020609040205080304" pitchFamily="17" charset="-128"/>
            </a:rPr>
            <a:t>協同組合（他に分類されないもの）</a:t>
          </a:r>
          <a:r>
            <a:rPr lang="ja-JP" altLang="en-US"/>
            <a:t> </a:t>
          </a:r>
        </a:p>
        <a:p>
          <a:r>
            <a:rPr lang="en-US" altLang="ja-JP" sz="1100" b="0" i="0" u="none" strike="noStrike">
              <a:solidFill>
                <a:srgbClr val="FF0000"/>
              </a:solidFill>
              <a:effectLst/>
              <a:latin typeface="ＭＳ 明朝" panose="02020609040205080304" pitchFamily="17" charset="-128"/>
              <a:ea typeface="ＭＳ 明朝" panose="02020609040205080304" pitchFamily="17" charset="-128"/>
            </a:rPr>
            <a:t>88</a:t>
          </a:r>
          <a:r>
            <a:rPr lang="ja-JP" altLang="en-US"/>
            <a:t> </a:t>
          </a:r>
          <a:r>
            <a:rPr lang="ja-JP" altLang="en-US" sz="1100" b="0" i="0" u="none" strike="noStrike">
              <a:solidFill>
                <a:srgbClr val="FF0000"/>
              </a:solidFill>
              <a:effectLst/>
              <a:latin typeface="ＭＳ 明朝" panose="02020609040205080304" pitchFamily="17" charset="-128"/>
              <a:ea typeface="ＭＳ 明朝" panose="02020609040205080304" pitchFamily="17" charset="-128"/>
            </a:rPr>
            <a:t>廃棄物処理業</a:t>
          </a:r>
          <a:r>
            <a:rPr lang="ja-JP" altLang="en-US"/>
            <a:t> </a:t>
          </a:r>
        </a:p>
        <a:p>
          <a:r>
            <a:rPr lang="en-US" altLang="ja-JP" sz="1100" b="0" i="0" u="none" strike="noStrike">
              <a:solidFill>
                <a:srgbClr val="FF0000"/>
              </a:solidFill>
              <a:effectLst/>
              <a:latin typeface="ＭＳ 明朝" panose="02020609040205080304" pitchFamily="17" charset="-128"/>
              <a:ea typeface="ＭＳ 明朝" panose="02020609040205080304" pitchFamily="17" charset="-128"/>
            </a:rPr>
            <a:t>89</a:t>
          </a:r>
          <a:r>
            <a:rPr lang="ja-JP" altLang="en-US"/>
            <a:t> </a:t>
          </a:r>
          <a:r>
            <a:rPr lang="ja-JP" altLang="en-US" sz="1100" b="0" i="0" u="none" strike="noStrike">
              <a:solidFill>
                <a:srgbClr val="FF0000"/>
              </a:solidFill>
              <a:effectLst/>
              <a:latin typeface="ＭＳ 明朝" panose="02020609040205080304" pitchFamily="17" charset="-128"/>
              <a:ea typeface="ＭＳ 明朝" panose="02020609040205080304" pitchFamily="17" charset="-128"/>
            </a:rPr>
            <a:t>自動車整備業</a:t>
          </a:r>
          <a:r>
            <a:rPr lang="ja-JP" altLang="en-US"/>
            <a:t> </a:t>
          </a:r>
        </a:p>
        <a:p>
          <a:r>
            <a:rPr lang="en-US" altLang="ja-JP" sz="1100" b="0" i="0" u="none" strike="noStrike">
              <a:solidFill>
                <a:srgbClr val="FF0000"/>
              </a:solidFill>
              <a:effectLst/>
              <a:latin typeface="ＭＳ 明朝" panose="02020609040205080304" pitchFamily="17" charset="-128"/>
              <a:ea typeface="ＭＳ 明朝" panose="02020609040205080304" pitchFamily="17" charset="-128"/>
            </a:rPr>
            <a:t>90</a:t>
          </a:r>
          <a:r>
            <a:rPr lang="ja-JP" altLang="en-US"/>
            <a:t> </a:t>
          </a:r>
          <a:r>
            <a:rPr lang="ja-JP" altLang="en-US" sz="1100" b="0" i="0" u="none" strike="noStrike">
              <a:solidFill>
                <a:srgbClr val="FF0000"/>
              </a:solidFill>
              <a:effectLst/>
              <a:latin typeface="ＭＳ 明朝" panose="02020609040205080304" pitchFamily="17" charset="-128"/>
              <a:ea typeface="ＭＳ 明朝" panose="02020609040205080304" pitchFamily="17" charset="-128"/>
            </a:rPr>
            <a:t>機械等修理業（別掲を除く）</a:t>
          </a:r>
          <a:r>
            <a:rPr lang="ja-JP" altLang="en-US"/>
            <a:t> </a:t>
          </a:r>
        </a:p>
        <a:p>
          <a:r>
            <a:rPr lang="en-US" altLang="ja-JP" sz="1100" b="0" i="0" u="none" strike="noStrike">
              <a:solidFill>
                <a:srgbClr val="FF0000"/>
              </a:solidFill>
              <a:effectLst/>
              <a:latin typeface="ＭＳ 明朝" panose="02020609040205080304" pitchFamily="17" charset="-128"/>
              <a:ea typeface="ＭＳ 明朝" panose="02020609040205080304" pitchFamily="17" charset="-128"/>
            </a:rPr>
            <a:t>91</a:t>
          </a:r>
          <a:r>
            <a:rPr lang="ja-JP" altLang="en-US"/>
            <a:t> </a:t>
          </a:r>
          <a:r>
            <a:rPr lang="ja-JP" altLang="en-US" sz="1100" b="0" i="0" u="none" strike="noStrike">
              <a:solidFill>
                <a:srgbClr val="FF0000"/>
              </a:solidFill>
              <a:effectLst/>
              <a:latin typeface="ＭＳ 明朝" panose="02020609040205080304" pitchFamily="17" charset="-128"/>
              <a:ea typeface="ＭＳ 明朝" panose="02020609040205080304" pitchFamily="17" charset="-128"/>
            </a:rPr>
            <a:t>職業紹介・労働者派遣業</a:t>
          </a:r>
          <a:r>
            <a:rPr lang="ja-JP" altLang="en-US"/>
            <a:t> </a:t>
          </a:r>
        </a:p>
        <a:p>
          <a:r>
            <a:rPr lang="en-US" altLang="ja-JP" sz="1100" b="0" i="0" u="none" strike="noStrike">
              <a:solidFill>
                <a:srgbClr val="FF0000"/>
              </a:solidFill>
              <a:effectLst/>
              <a:latin typeface="ＭＳ 明朝" panose="02020609040205080304" pitchFamily="17" charset="-128"/>
              <a:ea typeface="ＭＳ 明朝" panose="02020609040205080304" pitchFamily="17" charset="-128"/>
            </a:rPr>
            <a:t>92</a:t>
          </a:r>
          <a:r>
            <a:rPr lang="ja-JP" altLang="en-US"/>
            <a:t> </a:t>
          </a:r>
          <a:r>
            <a:rPr lang="ja-JP" altLang="en-US" sz="1100" b="0" i="0" u="none" strike="noStrike">
              <a:solidFill>
                <a:srgbClr val="FF0000"/>
              </a:solidFill>
              <a:effectLst/>
              <a:latin typeface="ＭＳ 明朝" panose="02020609040205080304" pitchFamily="17" charset="-128"/>
              <a:ea typeface="ＭＳ 明朝" panose="02020609040205080304" pitchFamily="17" charset="-128"/>
            </a:rPr>
            <a:t>その他の事業サービス業</a:t>
          </a:r>
          <a:r>
            <a:rPr lang="ja-JP" altLang="en-US"/>
            <a:t> </a:t>
          </a:r>
        </a:p>
        <a:p>
          <a:r>
            <a:rPr lang="en-US" altLang="ja-JP" sz="1100" b="0" i="0" u="none" strike="noStrike">
              <a:solidFill>
                <a:srgbClr val="FF0000"/>
              </a:solidFill>
              <a:effectLst/>
              <a:latin typeface="ＭＳ 明朝" panose="02020609040205080304" pitchFamily="17" charset="-128"/>
              <a:ea typeface="ＭＳ 明朝" panose="02020609040205080304" pitchFamily="17" charset="-128"/>
            </a:rPr>
            <a:t>93</a:t>
          </a:r>
          <a:r>
            <a:rPr lang="ja-JP" altLang="en-US"/>
            <a:t> </a:t>
          </a:r>
          <a:r>
            <a:rPr lang="ja-JP" altLang="en-US" sz="1100" b="0" i="0" u="none" strike="noStrike">
              <a:solidFill>
                <a:srgbClr val="FF0000"/>
              </a:solidFill>
              <a:effectLst/>
              <a:latin typeface="ＭＳ 明朝" panose="02020609040205080304" pitchFamily="17" charset="-128"/>
              <a:ea typeface="ＭＳ 明朝" panose="02020609040205080304" pitchFamily="17" charset="-128"/>
            </a:rPr>
            <a:t>政治・経済・文化団体</a:t>
          </a:r>
          <a:r>
            <a:rPr lang="ja-JP" altLang="en-US"/>
            <a:t> </a:t>
          </a:r>
        </a:p>
        <a:p>
          <a:r>
            <a:rPr lang="en-US" altLang="ja-JP" sz="1100" b="0" i="0" u="none" strike="noStrike">
              <a:solidFill>
                <a:srgbClr val="FF0000"/>
              </a:solidFill>
              <a:effectLst/>
              <a:latin typeface="ＭＳ 明朝" panose="02020609040205080304" pitchFamily="17" charset="-128"/>
              <a:ea typeface="ＭＳ 明朝" panose="02020609040205080304" pitchFamily="17" charset="-128"/>
            </a:rPr>
            <a:t>94</a:t>
          </a:r>
          <a:r>
            <a:rPr lang="ja-JP" altLang="en-US"/>
            <a:t> </a:t>
          </a:r>
          <a:r>
            <a:rPr lang="ja-JP" altLang="en-US" sz="1100" b="0" i="0" u="none" strike="noStrike">
              <a:solidFill>
                <a:srgbClr val="FF0000"/>
              </a:solidFill>
              <a:effectLst/>
              <a:latin typeface="ＭＳ 明朝" panose="02020609040205080304" pitchFamily="17" charset="-128"/>
              <a:ea typeface="ＭＳ 明朝" panose="02020609040205080304" pitchFamily="17" charset="-128"/>
            </a:rPr>
            <a:t>宗教</a:t>
          </a:r>
          <a:r>
            <a:rPr lang="ja-JP" altLang="en-US"/>
            <a:t> </a:t>
          </a:r>
        </a:p>
        <a:p>
          <a:r>
            <a:rPr lang="en-US" altLang="ja-JP" sz="1100" b="0" i="0" u="none" strike="noStrike">
              <a:solidFill>
                <a:srgbClr val="FF0000"/>
              </a:solidFill>
              <a:effectLst/>
              <a:latin typeface="ＭＳ 明朝" panose="02020609040205080304" pitchFamily="17" charset="-128"/>
              <a:ea typeface="ＭＳ 明朝" panose="02020609040205080304" pitchFamily="17" charset="-128"/>
            </a:rPr>
            <a:t>95</a:t>
          </a:r>
          <a:r>
            <a:rPr lang="ja-JP" altLang="en-US"/>
            <a:t> </a:t>
          </a:r>
          <a:r>
            <a:rPr lang="ja-JP" altLang="en-US" sz="1100" b="0" i="0" u="none" strike="noStrike">
              <a:solidFill>
                <a:srgbClr val="FF0000"/>
              </a:solidFill>
              <a:effectLst/>
              <a:latin typeface="ＭＳ 明朝" panose="02020609040205080304" pitchFamily="17" charset="-128"/>
              <a:ea typeface="ＭＳ 明朝" panose="02020609040205080304" pitchFamily="17" charset="-128"/>
            </a:rPr>
            <a:t>その他のサービス業</a:t>
          </a:r>
          <a:r>
            <a:rPr lang="ja-JP" altLang="en-US"/>
            <a:t> </a:t>
          </a:r>
        </a:p>
        <a:p>
          <a:r>
            <a:rPr lang="en-US" altLang="ja-JP" sz="1100" b="0" i="0" u="none" strike="noStrike">
              <a:solidFill>
                <a:srgbClr val="FF0000"/>
              </a:solidFill>
              <a:effectLst/>
              <a:latin typeface="ＭＳ 明朝" panose="02020609040205080304" pitchFamily="17" charset="-128"/>
              <a:ea typeface="ＭＳ 明朝" panose="02020609040205080304" pitchFamily="17" charset="-128"/>
            </a:rPr>
            <a:t>96</a:t>
          </a:r>
          <a:r>
            <a:rPr lang="ja-JP" altLang="en-US"/>
            <a:t> </a:t>
          </a:r>
          <a:r>
            <a:rPr lang="ja-JP" altLang="en-US" sz="1100" b="0" i="0" u="none" strike="noStrike">
              <a:solidFill>
                <a:srgbClr val="FF0000"/>
              </a:solidFill>
              <a:effectLst/>
              <a:latin typeface="ＭＳ 明朝" panose="02020609040205080304" pitchFamily="17" charset="-128"/>
              <a:ea typeface="ＭＳ 明朝" panose="02020609040205080304" pitchFamily="17" charset="-128"/>
            </a:rPr>
            <a:t>外国公務</a:t>
          </a:r>
          <a:r>
            <a:rPr lang="ja-JP" altLang="en-US"/>
            <a:t> </a:t>
          </a:r>
        </a:p>
        <a:p>
          <a:r>
            <a:rPr lang="en-US" altLang="ja-JP" sz="1100" b="0" i="0" u="none" strike="noStrike">
              <a:solidFill>
                <a:srgbClr val="FF0000"/>
              </a:solidFill>
              <a:effectLst/>
              <a:latin typeface="ＭＳ 明朝" panose="02020609040205080304" pitchFamily="17" charset="-128"/>
              <a:ea typeface="ＭＳ 明朝" panose="02020609040205080304" pitchFamily="17" charset="-128"/>
            </a:rPr>
            <a:t>97</a:t>
          </a:r>
          <a:r>
            <a:rPr lang="ja-JP" altLang="en-US"/>
            <a:t> </a:t>
          </a:r>
          <a:r>
            <a:rPr lang="ja-JP" altLang="en-US" sz="1100" b="0" i="0" u="none" strike="noStrike">
              <a:solidFill>
                <a:srgbClr val="FF0000"/>
              </a:solidFill>
              <a:effectLst/>
              <a:latin typeface="ＭＳ 明朝" panose="02020609040205080304" pitchFamily="17" charset="-128"/>
              <a:ea typeface="ＭＳ 明朝" panose="02020609040205080304" pitchFamily="17" charset="-128"/>
            </a:rPr>
            <a:t>国家公務</a:t>
          </a:r>
          <a:r>
            <a:rPr lang="ja-JP" altLang="en-US"/>
            <a:t> </a:t>
          </a:r>
        </a:p>
        <a:p>
          <a:r>
            <a:rPr lang="en-US" altLang="ja-JP" sz="1100" b="0" i="0" u="none" strike="noStrike">
              <a:solidFill>
                <a:srgbClr val="FF0000"/>
              </a:solidFill>
              <a:effectLst/>
              <a:latin typeface="ＭＳ 明朝" panose="02020609040205080304" pitchFamily="17" charset="-128"/>
              <a:ea typeface="ＭＳ 明朝" panose="02020609040205080304" pitchFamily="17" charset="-128"/>
            </a:rPr>
            <a:t>98</a:t>
          </a:r>
          <a:r>
            <a:rPr lang="ja-JP" altLang="en-US"/>
            <a:t> </a:t>
          </a:r>
          <a:r>
            <a:rPr lang="ja-JP" altLang="en-US" sz="1100" b="0" i="0" u="none" strike="noStrike">
              <a:solidFill>
                <a:srgbClr val="FF0000"/>
              </a:solidFill>
              <a:effectLst/>
              <a:latin typeface="ＭＳ 明朝" panose="02020609040205080304" pitchFamily="17" charset="-128"/>
              <a:ea typeface="ＭＳ 明朝" panose="02020609040205080304" pitchFamily="17" charset="-128"/>
            </a:rPr>
            <a:t>地方公務</a:t>
          </a:r>
          <a:r>
            <a:rPr lang="ja-JP" altLang="en-US"/>
            <a:t> </a:t>
          </a:r>
        </a:p>
        <a:p>
          <a:r>
            <a:rPr lang="en-US" altLang="ja-JP" sz="1100" b="0" i="0" u="none" strike="noStrike">
              <a:solidFill>
                <a:srgbClr val="FF0000"/>
              </a:solidFill>
              <a:effectLst/>
              <a:latin typeface="ＭＳ 明朝" panose="02020609040205080304" pitchFamily="17" charset="-128"/>
              <a:ea typeface="ＭＳ 明朝" panose="02020609040205080304" pitchFamily="17" charset="-128"/>
            </a:rPr>
            <a:t>99</a:t>
          </a:r>
          <a:r>
            <a:rPr lang="ja-JP" altLang="en-US"/>
            <a:t> </a:t>
          </a:r>
          <a:r>
            <a:rPr lang="ja-JP" altLang="en-US" sz="1100" b="0" i="0" u="none" strike="noStrike">
              <a:solidFill>
                <a:srgbClr val="FF0000"/>
              </a:solidFill>
              <a:effectLst/>
              <a:latin typeface="ＭＳ 明朝" panose="02020609040205080304" pitchFamily="17" charset="-128"/>
              <a:ea typeface="ＭＳ 明朝" panose="02020609040205080304" pitchFamily="17" charset="-128"/>
            </a:rPr>
            <a:t>分類不能の産業</a:t>
          </a:r>
          <a:r>
            <a:rPr lang="ja-JP" altLang="en-US"/>
            <a:t>   </a:t>
          </a:r>
          <a:endParaRPr kumimoji="1" lang="ja-JP" altLang="en-US" sz="1100"/>
        </a:p>
      </xdr:txBody>
    </xdr:sp>
    <xdr:clientData/>
  </xdr:twoCellAnchor>
  <xdr:twoCellAnchor>
    <xdr:from>
      <xdr:col>27</xdr:col>
      <xdr:colOff>0</xdr:colOff>
      <xdr:row>4</xdr:row>
      <xdr:rowOff>0</xdr:rowOff>
    </xdr:from>
    <xdr:to>
      <xdr:col>27</xdr:col>
      <xdr:colOff>323849</xdr:colOff>
      <xdr:row>5</xdr:row>
      <xdr:rowOff>60614</xdr:rowOff>
    </xdr:to>
    <xdr:sp macro="" textlink="">
      <xdr:nvSpPr>
        <xdr:cNvPr id="10" name="右中かっこ 9">
          <a:extLst>
            <a:ext uri="{FF2B5EF4-FFF2-40B4-BE49-F238E27FC236}">
              <a16:creationId xmlns:a16="http://schemas.microsoft.com/office/drawing/2014/main" id="{00000000-0008-0000-0100-00000A000000}"/>
            </a:ext>
          </a:extLst>
        </xdr:cNvPr>
        <xdr:cNvSpPr/>
      </xdr:nvSpPr>
      <xdr:spPr>
        <a:xfrm>
          <a:off x="6381750" y="701386"/>
          <a:ext cx="323849" cy="303069"/>
        </a:xfrm>
        <a:prstGeom prst="rightBrace">
          <a:avLst>
            <a:gd name="adj1" fmla="val 8333"/>
            <a:gd name="adj2" fmla="val 44178"/>
          </a:avLst>
        </a:prstGeom>
        <a:ln w="28575">
          <a:solidFill>
            <a:srgbClr val="0000FF"/>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136815</xdr:colOff>
      <xdr:row>3</xdr:row>
      <xdr:rowOff>215322</xdr:rowOff>
    </xdr:from>
    <xdr:to>
      <xdr:col>35</xdr:col>
      <xdr:colOff>511176</xdr:colOff>
      <xdr:row>7</xdr:row>
      <xdr:rowOff>88900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6677315" y="653472"/>
          <a:ext cx="2565111" cy="616528"/>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tx1"/>
              </a:solidFill>
            </a:rPr>
            <a:t>提出日を選択してください</a:t>
          </a:r>
        </a:p>
        <a:p>
          <a:pPr algn="ctr"/>
          <a:r>
            <a:rPr kumimoji="1" lang="ja-JP" altLang="en-US" sz="1100" b="1">
              <a:solidFill>
                <a:schemeClr val="tx1"/>
              </a:solidFill>
            </a:rPr>
            <a:t>ドロップダウンリスト ▼から選択</a:t>
          </a:r>
        </a:p>
      </xdr:txBody>
    </xdr:sp>
    <xdr:clientData/>
  </xdr:twoCellAnchor>
  <xdr:twoCellAnchor>
    <xdr:from>
      <xdr:col>27</xdr:col>
      <xdr:colOff>28576</xdr:colOff>
      <xdr:row>51</xdr:row>
      <xdr:rowOff>85725</xdr:rowOff>
    </xdr:from>
    <xdr:to>
      <xdr:col>28</xdr:col>
      <xdr:colOff>12989</xdr:colOff>
      <xdr:row>64</xdr:row>
      <xdr:rowOff>228600</xdr:rowOff>
    </xdr:to>
    <xdr:sp macro="" textlink="">
      <xdr:nvSpPr>
        <xdr:cNvPr id="20" name="右中かっこ 19">
          <a:extLst>
            <a:ext uri="{FF2B5EF4-FFF2-40B4-BE49-F238E27FC236}">
              <a16:creationId xmlns:a16="http://schemas.microsoft.com/office/drawing/2014/main" id="{00000000-0008-0000-0100-000014000000}"/>
            </a:ext>
          </a:extLst>
        </xdr:cNvPr>
        <xdr:cNvSpPr/>
      </xdr:nvSpPr>
      <xdr:spPr>
        <a:xfrm>
          <a:off x="6296026" y="17240250"/>
          <a:ext cx="355888" cy="3124200"/>
        </a:xfrm>
        <a:prstGeom prst="rightBrace">
          <a:avLst>
            <a:gd name="adj1" fmla="val 28703"/>
            <a:gd name="adj2" fmla="val 44178"/>
          </a:avLst>
        </a:prstGeom>
        <a:ln w="28575">
          <a:solidFill>
            <a:srgbClr val="0000FF"/>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38100</xdr:colOff>
      <xdr:row>68</xdr:row>
      <xdr:rowOff>9525</xdr:rowOff>
    </xdr:from>
    <xdr:to>
      <xdr:col>27</xdr:col>
      <xdr:colOff>365413</xdr:colOff>
      <xdr:row>72</xdr:row>
      <xdr:rowOff>9525</xdr:rowOff>
    </xdr:to>
    <xdr:sp macro="" textlink="">
      <xdr:nvSpPr>
        <xdr:cNvPr id="22" name="右中かっこ 21">
          <a:extLst>
            <a:ext uri="{FF2B5EF4-FFF2-40B4-BE49-F238E27FC236}">
              <a16:creationId xmlns:a16="http://schemas.microsoft.com/office/drawing/2014/main" id="{00000000-0008-0000-0100-000016000000}"/>
            </a:ext>
          </a:extLst>
        </xdr:cNvPr>
        <xdr:cNvSpPr/>
      </xdr:nvSpPr>
      <xdr:spPr>
        <a:xfrm>
          <a:off x="6381750" y="21488400"/>
          <a:ext cx="327313" cy="1066800"/>
        </a:xfrm>
        <a:prstGeom prst="rightBrace">
          <a:avLst>
            <a:gd name="adj1" fmla="val 17063"/>
            <a:gd name="adj2" fmla="val 44178"/>
          </a:avLst>
        </a:prstGeom>
        <a:ln w="28575">
          <a:solidFill>
            <a:srgbClr val="0000FF"/>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352425</xdr:colOff>
      <xdr:row>68</xdr:row>
      <xdr:rowOff>209549</xdr:rowOff>
    </xdr:from>
    <xdr:to>
      <xdr:col>35</xdr:col>
      <xdr:colOff>457200</xdr:colOff>
      <xdr:row>70</xdr:row>
      <xdr:rowOff>247650</xdr:rowOff>
    </xdr:to>
    <xdr:sp macro="" textlink="">
      <xdr:nvSpPr>
        <xdr:cNvPr id="23" name="正方形/長方形 22">
          <a:extLst>
            <a:ext uri="{FF2B5EF4-FFF2-40B4-BE49-F238E27FC236}">
              <a16:creationId xmlns:a16="http://schemas.microsoft.com/office/drawing/2014/main" id="{00000000-0008-0000-0100-000017000000}"/>
            </a:ext>
          </a:extLst>
        </xdr:cNvPr>
        <xdr:cNvSpPr/>
      </xdr:nvSpPr>
      <xdr:spPr>
        <a:xfrm>
          <a:off x="6619875" y="21335999"/>
          <a:ext cx="2686050" cy="571501"/>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altLang="ja-JP" sz="1050">
              <a:solidFill>
                <a:schemeClr val="tx1"/>
              </a:solidFill>
              <a:effectLst/>
            </a:rPr>
            <a:t>※</a:t>
          </a:r>
          <a:r>
            <a:rPr lang="ja-JP" altLang="en-US" sz="1050">
              <a:solidFill>
                <a:schemeClr val="tx1"/>
              </a:solidFill>
              <a:effectLst/>
            </a:rPr>
            <a:t>代表的な現有機械設備を記載してください。</a:t>
          </a:r>
        </a:p>
        <a:p>
          <a:pPr algn="l"/>
          <a:endParaRPr lang="ja-JP" altLang="en-US" sz="1050">
            <a:solidFill>
              <a:schemeClr val="tx1"/>
            </a:solidFill>
            <a:effectLst/>
          </a:endParaRPr>
        </a:p>
        <a:p>
          <a:pPr algn="l"/>
          <a:endParaRPr lang="ja-JP" altLang="ja-JP" sz="1050">
            <a:solidFill>
              <a:schemeClr val="tx1"/>
            </a:solidFill>
            <a:effectLst/>
          </a:endParaRPr>
        </a:p>
      </xdr:txBody>
    </xdr:sp>
    <xdr:clientData/>
  </xdr:twoCellAnchor>
  <xdr:twoCellAnchor>
    <xdr:from>
      <xdr:col>27</xdr:col>
      <xdr:colOff>38100</xdr:colOff>
      <xdr:row>74</xdr:row>
      <xdr:rowOff>28574</xdr:rowOff>
    </xdr:from>
    <xdr:to>
      <xdr:col>27</xdr:col>
      <xdr:colOff>365413</xdr:colOff>
      <xdr:row>79</xdr:row>
      <xdr:rowOff>304799</xdr:rowOff>
    </xdr:to>
    <xdr:sp macro="" textlink="">
      <xdr:nvSpPr>
        <xdr:cNvPr id="24" name="右中かっこ 23">
          <a:extLst>
            <a:ext uri="{FF2B5EF4-FFF2-40B4-BE49-F238E27FC236}">
              <a16:creationId xmlns:a16="http://schemas.microsoft.com/office/drawing/2014/main" id="{00000000-0008-0000-0100-000018000000}"/>
            </a:ext>
          </a:extLst>
        </xdr:cNvPr>
        <xdr:cNvSpPr/>
      </xdr:nvSpPr>
      <xdr:spPr>
        <a:xfrm>
          <a:off x="6381750" y="23060024"/>
          <a:ext cx="327313" cy="1895475"/>
        </a:xfrm>
        <a:prstGeom prst="rightBrace">
          <a:avLst>
            <a:gd name="adj1" fmla="val 22883"/>
            <a:gd name="adj2" fmla="val 44178"/>
          </a:avLst>
        </a:prstGeom>
        <a:ln w="28575">
          <a:solidFill>
            <a:srgbClr val="0000FF"/>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19050</xdr:colOff>
      <xdr:row>75</xdr:row>
      <xdr:rowOff>209550</xdr:rowOff>
    </xdr:from>
    <xdr:to>
      <xdr:col>35</xdr:col>
      <xdr:colOff>466725</xdr:colOff>
      <xdr:row>77</xdr:row>
      <xdr:rowOff>133351</xdr:rowOff>
    </xdr:to>
    <xdr:sp macro="" textlink="">
      <xdr:nvSpPr>
        <xdr:cNvPr id="25" name="正方形/長方形 24">
          <a:extLst>
            <a:ext uri="{FF2B5EF4-FFF2-40B4-BE49-F238E27FC236}">
              <a16:creationId xmlns:a16="http://schemas.microsoft.com/office/drawing/2014/main" id="{00000000-0008-0000-0100-000019000000}"/>
            </a:ext>
          </a:extLst>
        </xdr:cNvPr>
        <xdr:cNvSpPr/>
      </xdr:nvSpPr>
      <xdr:spPr>
        <a:xfrm>
          <a:off x="6657975" y="22983825"/>
          <a:ext cx="2657475" cy="571501"/>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altLang="ja-JP" sz="1050">
              <a:solidFill>
                <a:schemeClr val="tx1"/>
              </a:solidFill>
              <a:effectLst/>
            </a:rPr>
            <a:t>※</a:t>
          </a:r>
          <a:r>
            <a:rPr lang="ja-JP" altLang="en-US" sz="1050">
              <a:solidFill>
                <a:schemeClr val="tx1"/>
              </a:solidFill>
              <a:effectLst/>
            </a:rPr>
            <a:t>主要販売先、主要仕入先の上位３社をそれぞれ記載してください。</a:t>
          </a:r>
        </a:p>
        <a:p>
          <a:pPr algn="l"/>
          <a:endParaRPr lang="ja-JP" altLang="en-US" sz="1050">
            <a:solidFill>
              <a:schemeClr val="tx1"/>
            </a:solidFill>
            <a:effectLst/>
          </a:endParaRPr>
        </a:p>
        <a:p>
          <a:pPr algn="l"/>
          <a:endParaRPr lang="ja-JP" altLang="ja-JP" sz="1050">
            <a:solidFill>
              <a:schemeClr val="tx1"/>
            </a:solidFill>
            <a:effectLst/>
          </a:endParaRPr>
        </a:p>
      </xdr:txBody>
    </xdr:sp>
    <xdr:clientData/>
  </xdr:twoCellAnchor>
  <xdr:twoCellAnchor>
    <xdr:from>
      <xdr:col>27</xdr:col>
      <xdr:colOff>28576</xdr:colOff>
      <xdr:row>107</xdr:row>
      <xdr:rowOff>28575</xdr:rowOff>
    </xdr:from>
    <xdr:to>
      <xdr:col>28</xdr:col>
      <xdr:colOff>12989</xdr:colOff>
      <xdr:row>115</xdr:row>
      <xdr:rowOff>295275</xdr:rowOff>
    </xdr:to>
    <xdr:sp macro="" textlink="">
      <xdr:nvSpPr>
        <xdr:cNvPr id="26" name="右中かっこ 25">
          <a:extLst>
            <a:ext uri="{FF2B5EF4-FFF2-40B4-BE49-F238E27FC236}">
              <a16:creationId xmlns:a16="http://schemas.microsoft.com/office/drawing/2014/main" id="{00000000-0008-0000-0100-00001A000000}"/>
            </a:ext>
          </a:extLst>
        </xdr:cNvPr>
        <xdr:cNvSpPr/>
      </xdr:nvSpPr>
      <xdr:spPr>
        <a:xfrm>
          <a:off x="6296026" y="32146875"/>
          <a:ext cx="355888" cy="2238375"/>
        </a:xfrm>
        <a:prstGeom prst="rightBrace">
          <a:avLst>
            <a:gd name="adj1" fmla="val 37773"/>
            <a:gd name="adj2" fmla="val 44178"/>
          </a:avLst>
        </a:prstGeom>
        <a:ln w="28575">
          <a:solidFill>
            <a:srgbClr val="0000FF"/>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3173</xdr:colOff>
      <xdr:row>106</xdr:row>
      <xdr:rowOff>263525</xdr:rowOff>
    </xdr:from>
    <xdr:to>
      <xdr:col>40</xdr:col>
      <xdr:colOff>482600</xdr:colOff>
      <xdr:row>116</xdr:row>
      <xdr:rowOff>114301</xdr:rowOff>
    </xdr:to>
    <xdr:sp macro="" textlink="">
      <xdr:nvSpPr>
        <xdr:cNvPr id="27" name="正方形/長方形 26">
          <a:extLst>
            <a:ext uri="{FF2B5EF4-FFF2-40B4-BE49-F238E27FC236}">
              <a16:creationId xmlns:a16="http://schemas.microsoft.com/office/drawing/2014/main" id="{00000000-0008-0000-0100-00001B000000}"/>
            </a:ext>
          </a:extLst>
        </xdr:cNvPr>
        <xdr:cNvSpPr/>
      </xdr:nvSpPr>
      <xdr:spPr>
        <a:xfrm>
          <a:off x="6556373" y="25847675"/>
          <a:ext cx="4638677" cy="2390776"/>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fontAlgn="ctr" hangingPunct="0"/>
          <a:r>
            <a:rPr lang="en-US" altLang="ja-JP" sz="1050">
              <a:solidFill>
                <a:sysClr val="windowText" lastClr="000000"/>
              </a:solidFill>
              <a:effectLst/>
            </a:rPr>
            <a:t>※</a:t>
          </a:r>
          <a:r>
            <a:rPr lang="ja-JP" altLang="en-US" sz="1050">
              <a:solidFill>
                <a:sysClr val="windowText" lastClr="000000"/>
              </a:solidFill>
              <a:effectLst/>
            </a:rPr>
            <a:t>過去５年以内に他の助成金を申請している場合には、「申請有」欄に「○」印を付与し、</a:t>
          </a:r>
          <a:r>
            <a:rPr lang="ja-JP" altLang="ja-JP" sz="1100">
              <a:solidFill>
                <a:sysClr val="windowText" lastClr="000000"/>
              </a:solidFill>
              <a:effectLst/>
              <a:latin typeface="+mn-lt"/>
              <a:ea typeface="+mn-ea"/>
              <a:cs typeface="+mn-cs"/>
            </a:rPr>
            <a:t>申請中及び採択案件（</a:t>
          </a:r>
          <a:r>
            <a:rPr lang="ja-JP" altLang="en-US" sz="1100">
              <a:solidFill>
                <a:sysClr val="windowText" lastClr="000000"/>
              </a:solidFill>
              <a:effectLst/>
              <a:latin typeface="+mn-lt"/>
              <a:ea typeface="+mn-ea"/>
              <a:cs typeface="+mn-cs"/>
            </a:rPr>
            <a:t>代表的なもの；４件以内</a:t>
          </a:r>
          <a:r>
            <a:rPr lang="ja-JP" altLang="ja-JP" sz="1100">
              <a:solidFill>
                <a:sysClr val="windowText" lastClr="000000"/>
              </a:solidFill>
              <a:effectLst/>
              <a:latin typeface="+mn-lt"/>
              <a:ea typeface="+mn-ea"/>
              <a:cs typeface="+mn-cs"/>
            </a:rPr>
            <a:t>）を記入してください。</a:t>
          </a:r>
          <a:r>
            <a:rPr lang="ja-JP" altLang="en-US" sz="1100">
              <a:solidFill>
                <a:sysClr val="windowText" lastClr="000000"/>
              </a:solidFill>
              <a:effectLst/>
              <a:latin typeface="+mn-lt"/>
              <a:ea typeface="+mn-ea"/>
              <a:cs typeface="+mn-cs"/>
            </a:rPr>
            <a:t>不採択が決定している場合は記入不要（「申請無」と扱って可）。</a:t>
          </a:r>
          <a:endParaRPr lang="ja-JP" altLang="ja-JP" sz="1100">
            <a:solidFill>
              <a:sysClr val="windowText" lastClr="000000"/>
            </a:solidFill>
            <a:effectLst/>
            <a:latin typeface="+mn-lt"/>
            <a:ea typeface="+mn-ea"/>
            <a:cs typeface="+mn-cs"/>
          </a:endParaRPr>
        </a:p>
        <a:p>
          <a:pPr fontAlgn="ctr" hangingPunct="0"/>
          <a:r>
            <a:rPr lang="en-US" altLang="ja-JP" sz="1100">
              <a:solidFill>
                <a:sysClr val="windowText" lastClr="000000"/>
              </a:solidFill>
              <a:effectLst/>
              <a:latin typeface="+mn-lt"/>
              <a:ea typeface="+mn-ea"/>
              <a:cs typeface="+mn-cs"/>
            </a:rPr>
            <a:t>※</a:t>
          </a:r>
          <a:r>
            <a:rPr lang="ja-JP" altLang="ja-JP" sz="1100">
              <a:solidFill>
                <a:sysClr val="windowText" lastClr="000000"/>
              </a:solidFill>
              <a:effectLst/>
              <a:latin typeface="+mn-lt"/>
              <a:ea typeface="+mn-ea"/>
              <a:cs typeface="+mn-cs"/>
            </a:rPr>
            <a:t>同一機械設備で、公社が実施する他の助成事業に併願申請はできません。</a:t>
          </a:r>
        </a:p>
        <a:p>
          <a:pPr fontAlgn="ctr" hangingPunct="0"/>
          <a:r>
            <a:rPr lang="en-US" altLang="ja-JP" sz="1100">
              <a:solidFill>
                <a:sysClr val="windowText" lastClr="000000"/>
              </a:solidFill>
              <a:effectLst/>
              <a:latin typeface="+mn-lt"/>
              <a:ea typeface="+mn-ea"/>
              <a:cs typeface="+mn-cs"/>
            </a:rPr>
            <a:t>※</a:t>
          </a:r>
          <a:r>
            <a:rPr lang="ja-JP" altLang="ja-JP" sz="1100">
              <a:solidFill>
                <a:sysClr val="windowText" lastClr="000000"/>
              </a:solidFill>
              <a:effectLst/>
              <a:latin typeface="+mn-lt"/>
              <a:ea typeface="+mn-ea"/>
              <a:cs typeface="+mn-cs"/>
            </a:rPr>
            <a:t>同一機械設備で、公社・国・都道府県・区市町村など複数から助成は受けられません</a:t>
          </a:r>
          <a:r>
            <a:rPr lang="ja-JP" altLang="en-US" sz="1100">
              <a:solidFill>
                <a:sysClr val="windowText" lastClr="000000"/>
              </a:solidFill>
              <a:effectLst/>
              <a:latin typeface="+mn-lt"/>
              <a:ea typeface="+mn-ea"/>
              <a:cs typeface="+mn-cs"/>
            </a:rPr>
            <a:t>（併願申請は可能ですが、最終的にはどちらかを辞退する必要有）。</a:t>
          </a:r>
          <a:endParaRPr lang="ja-JP" altLang="ja-JP" sz="1100">
            <a:solidFill>
              <a:sysClr val="windowText" lastClr="000000"/>
            </a:solidFill>
            <a:effectLst/>
            <a:latin typeface="+mn-lt"/>
            <a:ea typeface="+mn-ea"/>
            <a:cs typeface="+mn-cs"/>
          </a:endParaRPr>
        </a:p>
        <a:p>
          <a:pPr algn="l"/>
          <a:endParaRPr lang="ja-JP" altLang="en-US" sz="1050">
            <a:solidFill>
              <a:schemeClr val="tx1"/>
            </a:solidFill>
            <a:effectLst/>
          </a:endParaRPr>
        </a:p>
        <a:p>
          <a:pPr algn="l"/>
          <a:endParaRPr lang="ja-JP" altLang="en-US" sz="1050">
            <a:solidFill>
              <a:schemeClr val="tx1"/>
            </a:solidFill>
            <a:effectLst/>
          </a:endParaRPr>
        </a:p>
        <a:p>
          <a:pPr algn="l"/>
          <a:endParaRPr lang="ja-JP" altLang="ja-JP" sz="1050">
            <a:solidFill>
              <a:schemeClr val="tx1"/>
            </a:solidFill>
            <a:effectLst/>
          </a:endParaRPr>
        </a:p>
      </xdr:txBody>
    </xdr:sp>
    <xdr:clientData/>
  </xdr:twoCellAnchor>
  <xdr:twoCellAnchor>
    <xdr:from>
      <xdr:col>27</xdr:col>
      <xdr:colOff>19050</xdr:colOff>
      <xdr:row>118</xdr:row>
      <xdr:rowOff>38100</xdr:rowOff>
    </xdr:from>
    <xdr:to>
      <xdr:col>28</xdr:col>
      <xdr:colOff>22513</xdr:colOff>
      <xdr:row>144</xdr:row>
      <xdr:rowOff>9526</xdr:rowOff>
    </xdr:to>
    <xdr:sp macro="" textlink="">
      <xdr:nvSpPr>
        <xdr:cNvPr id="28" name="右中かっこ 27">
          <a:extLst>
            <a:ext uri="{FF2B5EF4-FFF2-40B4-BE49-F238E27FC236}">
              <a16:creationId xmlns:a16="http://schemas.microsoft.com/office/drawing/2014/main" id="{00000000-0008-0000-0100-00001C000000}"/>
            </a:ext>
          </a:extLst>
        </xdr:cNvPr>
        <xdr:cNvSpPr/>
      </xdr:nvSpPr>
      <xdr:spPr>
        <a:xfrm>
          <a:off x="6286500" y="34890075"/>
          <a:ext cx="374938" cy="4686301"/>
        </a:xfrm>
        <a:prstGeom prst="rightBrace">
          <a:avLst>
            <a:gd name="adj1" fmla="val 35097"/>
            <a:gd name="adj2" fmla="val 44178"/>
          </a:avLst>
        </a:prstGeom>
        <a:ln w="28575">
          <a:solidFill>
            <a:srgbClr val="0000FF"/>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19050</xdr:colOff>
      <xdr:row>32</xdr:row>
      <xdr:rowOff>9525</xdr:rowOff>
    </xdr:from>
    <xdr:to>
      <xdr:col>28</xdr:col>
      <xdr:colOff>76200</xdr:colOff>
      <xdr:row>38</xdr:row>
      <xdr:rowOff>133350</xdr:rowOff>
    </xdr:to>
    <xdr:sp macro="" textlink="">
      <xdr:nvSpPr>
        <xdr:cNvPr id="31" name="右中かっこ 30">
          <a:extLst>
            <a:ext uri="{FF2B5EF4-FFF2-40B4-BE49-F238E27FC236}">
              <a16:creationId xmlns:a16="http://schemas.microsoft.com/office/drawing/2014/main" id="{00000000-0008-0000-0100-00001F000000}"/>
            </a:ext>
          </a:extLst>
        </xdr:cNvPr>
        <xdr:cNvSpPr/>
      </xdr:nvSpPr>
      <xdr:spPr>
        <a:xfrm>
          <a:off x="5969000" y="5972175"/>
          <a:ext cx="425450" cy="1057275"/>
        </a:xfrm>
        <a:prstGeom prst="rightBrace">
          <a:avLst>
            <a:gd name="adj1" fmla="val 21099"/>
            <a:gd name="adj2" fmla="val 89223"/>
          </a:avLst>
        </a:prstGeom>
        <a:ln w="28575">
          <a:solidFill>
            <a:srgbClr val="0000FF"/>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8</xdr:col>
          <xdr:colOff>0</xdr:colOff>
          <xdr:row>43</xdr:row>
          <xdr:rowOff>603250</xdr:rowOff>
        </xdr:from>
        <xdr:to>
          <xdr:col>9</xdr:col>
          <xdr:colOff>38100</xdr:colOff>
          <xdr:row>45</xdr:row>
          <xdr:rowOff>19050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203200</xdr:colOff>
          <xdr:row>44</xdr:row>
          <xdr:rowOff>0</xdr:rowOff>
        </xdr:from>
        <xdr:to>
          <xdr:col>27</xdr:col>
          <xdr:colOff>57150</xdr:colOff>
          <xdr:row>44</xdr:row>
          <xdr:rowOff>203200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27</xdr:col>
      <xdr:colOff>28575</xdr:colOff>
      <xdr:row>92</xdr:row>
      <xdr:rowOff>19050</xdr:rowOff>
    </xdr:from>
    <xdr:to>
      <xdr:col>27</xdr:col>
      <xdr:colOff>355888</xdr:colOff>
      <xdr:row>100</xdr:row>
      <xdr:rowOff>238125</xdr:rowOff>
    </xdr:to>
    <xdr:sp macro="" textlink="">
      <xdr:nvSpPr>
        <xdr:cNvPr id="32" name="右中かっこ 31">
          <a:extLst>
            <a:ext uri="{FF2B5EF4-FFF2-40B4-BE49-F238E27FC236}">
              <a16:creationId xmlns:a16="http://schemas.microsoft.com/office/drawing/2014/main" id="{00000000-0008-0000-0100-000020000000}"/>
            </a:ext>
          </a:extLst>
        </xdr:cNvPr>
        <xdr:cNvSpPr/>
      </xdr:nvSpPr>
      <xdr:spPr>
        <a:xfrm>
          <a:off x="6372225" y="27946350"/>
          <a:ext cx="327313" cy="2428875"/>
        </a:xfrm>
        <a:prstGeom prst="rightBrace">
          <a:avLst>
            <a:gd name="adj1" fmla="val 28703"/>
            <a:gd name="adj2" fmla="val 44178"/>
          </a:avLst>
        </a:prstGeom>
        <a:ln w="28575">
          <a:solidFill>
            <a:srgbClr val="0000FF"/>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361950</xdr:colOff>
      <xdr:row>92</xdr:row>
      <xdr:rowOff>123825</xdr:rowOff>
    </xdr:from>
    <xdr:to>
      <xdr:col>35</xdr:col>
      <xdr:colOff>466725</xdr:colOff>
      <xdr:row>100</xdr:row>
      <xdr:rowOff>228600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6629400" y="27641550"/>
          <a:ext cx="2686050" cy="2276475"/>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fontAlgn="ctr" hangingPunct="0"/>
          <a:r>
            <a:rPr lang="en-US" altLang="ja-JP" sz="1050">
              <a:solidFill>
                <a:sysClr val="windowText" lastClr="000000"/>
              </a:solidFill>
              <a:effectLst/>
            </a:rPr>
            <a:t>※</a:t>
          </a:r>
          <a:r>
            <a:rPr lang="ja-JP" altLang="ja-JP" sz="1100">
              <a:solidFill>
                <a:sysClr val="windowText" lastClr="000000"/>
              </a:solidFill>
              <a:effectLst/>
              <a:latin typeface="+mn-lt"/>
              <a:ea typeface="+mn-ea"/>
              <a:cs typeface="+mn-cs"/>
            </a:rPr>
            <a:t>役員の場合は役職を記入。役員以外の株主は、当社との関係や職業（個人の場合）を記入してください。</a:t>
          </a:r>
        </a:p>
        <a:p>
          <a:r>
            <a:rPr lang="en-US" altLang="ja-JP" sz="1100">
              <a:solidFill>
                <a:sysClr val="windowText" lastClr="000000"/>
              </a:solidFill>
              <a:effectLst/>
              <a:latin typeface="+mn-lt"/>
              <a:ea typeface="+mn-ea"/>
              <a:cs typeface="+mn-cs"/>
            </a:rPr>
            <a:t>※</a:t>
          </a:r>
          <a:r>
            <a:rPr lang="ja-JP" altLang="en-US" sz="1100">
              <a:solidFill>
                <a:sysClr val="windowText" lastClr="000000"/>
              </a:solidFill>
              <a:effectLst/>
              <a:latin typeface="+mn-lt"/>
              <a:ea typeface="+mn-ea"/>
              <a:cs typeface="+mn-cs"/>
            </a:rPr>
            <a:t>持ち株比率</a:t>
          </a:r>
          <a:r>
            <a:rPr lang="en-US" altLang="ja-JP" sz="1100">
              <a:solidFill>
                <a:sysClr val="windowText" lastClr="000000"/>
              </a:solidFill>
              <a:effectLst/>
              <a:latin typeface="+mn-lt"/>
              <a:ea typeface="+mn-ea"/>
              <a:cs typeface="+mn-cs"/>
            </a:rPr>
            <a:t>70%</a:t>
          </a:r>
          <a:r>
            <a:rPr lang="ja-JP" altLang="en-US" sz="1100">
              <a:solidFill>
                <a:sysClr val="windowText" lastClr="000000"/>
              </a:solidFill>
              <a:effectLst/>
              <a:latin typeface="+mn-lt"/>
              <a:ea typeface="+mn-ea"/>
              <a:cs typeface="+mn-cs"/>
            </a:rPr>
            <a:t>以上となるまで株主名を列挙ください。</a:t>
          </a:r>
          <a:r>
            <a:rPr lang="ja-JP" altLang="ja-JP" sz="1100">
              <a:solidFill>
                <a:sysClr val="windowText" lastClr="000000"/>
              </a:solidFill>
              <a:effectLst/>
              <a:latin typeface="+mn-lt"/>
              <a:ea typeface="+mn-ea"/>
              <a:cs typeface="+mn-cs"/>
            </a:rPr>
            <a:t>株主欄が不足する場合は、最終行に「その他○名」として、別途株主名簿（全株主分）の写しを提出してください。</a:t>
          </a:r>
          <a:endParaRPr lang="ja-JP" altLang="en-US" sz="1050">
            <a:solidFill>
              <a:schemeClr val="tx1"/>
            </a:solidFill>
            <a:effectLst/>
          </a:endParaRPr>
        </a:p>
        <a:p>
          <a:pPr algn="l"/>
          <a:endParaRPr lang="ja-JP" altLang="en-US" sz="1050">
            <a:solidFill>
              <a:schemeClr val="tx1"/>
            </a:solidFill>
            <a:effectLst/>
          </a:endParaRPr>
        </a:p>
        <a:p>
          <a:pPr algn="l"/>
          <a:endParaRPr lang="ja-JP" altLang="ja-JP" sz="1050">
            <a:solidFill>
              <a:schemeClr val="tx1"/>
            </a:solidFill>
            <a:effectLst/>
          </a:endParaRPr>
        </a:p>
      </xdr:txBody>
    </xdr:sp>
    <xdr:clientData/>
  </xdr:twoCellAnchor>
  <xdr:twoCellAnchor>
    <xdr:from>
      <xdr:col>27</xdr:col>
      <xdr:colOff>28575</xdr:colOff>
      <xdr:row>87</xdr:row>
      <xdr:rowOff>9525</xdr:rowOff>
    </xdr:from>
    <xdr:to>
      <xdr:col>27</xdr:col>
      <xdr:colOff>327313</xdr:colOff>
      <xdr:row>88</xdr:row>
      <xdr:rowOff>238125</xdr:rowOff>
    </xdr:to>
    <xdr:sp macro="" textlink="">
      <xdr:nvSpPr>
        <xdr:cNvPr id="34" name="右中かっこ 33">
          <a:extLst>
            <a:ext uri="{FF2B5EF4-FFF2-40B4-BE49-F238E27FC236}">
              <a16:creationId xmlns:a16="http://schemas.microsoft.com/office/drawing/2014/main" id="{00000000-0008-0000-0100-000022000000}"/>
            </a:ext>
          </a:extLst>
        </xdr:cNvPr>
        <xdr:cNvSpPr/>
      </xdr:nvSpPr>
      <xdr:spPr>
        <a:xfrm>
          <a:off x="6372225" y="26850975"/>
          <a:ext cx="298738" cy="542925"/>
        </a:xfrm>
        <a:prstGeom prst="rightBrace">
          <a:avLst>
            <a:gd name="adj1" fmla="val 28703"/>
            <a:gd name="adj2" fmla="val 44178"/>
          </a:avLst>
        </a:prstGeom>
        <a:ln w="28575">
          <a:solidFill>
            <a:srgbClr val="0000FF"/>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342899</xdr:colOff>
      <xdr:row>86</xdr:row>
      <xdr:rowOff>180973</xdr:rowOff>
    </xdr:from>
    <xdr:to>
      <xdr:col>35</xdr:col>
      <xdr:colOff>495299</xdr:colOff>
      <xdr:row>90</xdr:row>
      <xdr:rowOff>47624</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6610349" y="26250898"/>
          <a:ext cx="2733675" cy="885826"/>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fontAlgn="ctr" hangingPunct="0"/>
          <a:r>
            <a:rPr lang="en-US" altLang="ja-JP" sz="1050">
              <a:solidFill>
                <a:sysClr val="windowText" lastClr="000000"/>
              </a:solidFill>
              <a:effectLst/>
            </a:rPr>
            <a:t>※</a:t>
          </a:r>
          <a:r>
            <a:rPr lang="ja-JP" altLang="ja-JP" sz="1100">
              <a:solidFill>
                <a:sysClr val="windowText" lastClr="000000"/>
              </a:solidFill>
              <a:effectLst/>
              <a:latin typeface="+mn-lt"/>
              <a:ea typeface="+mn-ea"/>
              <a:cs typeface="+mn-cs"/>
            </a:rPr>
            <a:t>役員</a:t>
          </a:r>
          <a:r>
            <a:rPr lang="ja-JP" altLang="en-US" sz="1100">
              <a:solidFill>
                <a:sysClr val="windowText" lastClr="000000"/>
              </a:solidFill>
              <a:effectLst/>
              <a:latin typeface="+mn-lt"/>
              <a:ea typeface="+mn-ea"/>
              <a:cs typeface="+mn-cs"/>
            </a:rPr>
            <a:t>が８名を超える場合は、左の空欄へ記入するか別紙一覧を提出してください。</a:t>
          </a:r>
          <a:endParaRPr lang="ja-JP" altLang="en-US" sz="1050">
            <a:solidFill>
              <a:schemeClr val="tx1"/>
            </a:solidFill>
            <a:effectLst/>
          </a:endParaRPr>
        </a:p>
        <a:p>
          <a:pPr algn="l"/>
          <a:endParaRPr lang="ja-JP" altLang="ja-JP" sz="1050">
            <a:solidFill>
              <a:schemeClr val="tx1"/>
            </a:solidFill>
            <a:effectLst/>
          </a:endParaRPr>
        </a:p>
      </xdr:txBody>
    </xdr:sp>
    <xdr:clientData/>
  </xdr:twoCellAnchor>
  <xdr:twoCellAnchor>
    <xdr:from>
      <xdr:col>28</xdr:col>
      <xdr:colOff>53975</xdr:colOff>
      <xdr:row>35</xdr:row>
      <xdr:rowOff>187325</xdr:rowOff>
    </xdr:from>
    <xdr:to>
      <xdr:col>35</xdr:col>
      <xdr:colOff>492125</xdr:colOff>
      <xdr:row>42</xdr:row>
      <xdr:rowOff>31750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6499225" y="6645275"/>
          <a:ext cx="2628900" cy="1571625"/>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50" b="1">
              <a:solidFill>
                <a:schemeClr val="tx1"/>
              </a:solidFill>
            </a:rPr>
            <a:t>※</a:t>
          </a:r>
          <a:r>
            <a:rPr kumimoji="1" lang="ja-JP" altLang="en-US" sz="1050" b="1">
              <a:solidFill>
                <a:schemeClr val="tx1"/>
              </a:solidFill>
            </a:rPr>
            <a:t>「助成対象経費」と「助成金交付申請額」は、「資金計画」</a:t>
          </a:r>
          <a:r>
            <a:rPr kumimoji="1" lang="en-US" altLang="ja-JP" sz="1050" b="1">
              <a:solidFill>
                <a:schemeClr val="tx1"/>
              </a:solidFill>
            </a:rPr>
            <a:t>sheet</a:t>
          </a:r>
          <a:r>
            <a:rPr kumimoji="1" lang="ja-JP" altLang="en-US" sz="1050" b="1">
              <a:solidFill>
                <a:schemeClr val="tx1"/>
              </a:solidFill>
            </a:rPr>
            <a:t>の入力結果が転記（自動反映）されるため入力不要</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a:solidFill>
                <a:schemeClr val="tx1"/>
              </a:solidFill>
              <a:effectLst/>
              <a:latin typeface="+mn-lt"/>
              <a:ea typeface="+mn-ea"/>
              <a:cs typeface="+mn-cs"/>
            </a:rPr>
            <a:t>※</a:t>
          </a:r>
          <a:r>
            <a:rPr kumimoji="1" lang="ja-JP" altLang="ja-JP" sz="1100" b="1">
              <a:solidFill>
                <a:schemeClr val="tx1"/>
              </a:solidFill>
              <a:effectLst/>
              <a:latin typeface="+mn-lt"/>
              <a:ea typeface="+mn-ea"/>
              <a:cs typeface="+mn-cs"/>
            </a:rPr>
            <a:t>「</a:t>
          </a:r>
          <a:r>
            <a:rPr kumimoji="1" lang="ja-JP" altLang="en-US" sz="1100" b="1">
              <a:solidFill>
                <a:schemeClr val="tx1"/>
              </a:solidFill>
              <a:effectLst/>
              <a:latin typeface="+mn-lt"/>
              <a:ea typeface="+mn-ea"/>
              <a:cs typeface="+mn-cs"/>
            </a:rPr>
            <a:t>申請機種数」は</a:t>
          </a:r>
          <a:r>
            <a:rPr kumimoji="1" lang="ja-JP" altLang="ja-JP" sz="1100" b="1">
              <a:solidFill>
                <a:schemeClr val="tx1"/>
              </a:solidFill>
              <a:effectLst/>
              <a:latin typeface="+mn-lt"/>
              <a:ea typeface="+mn-ea"/>
              <a:cs typeface="+mn-cs"/>
            </a:rPr>
            <a:t>「</a:t>
          </a:r>
          <a:r>
            <a:rPr kumimoji="1" lang="ja-JP" altLang="en-US" sz="1100" b="1">
              <a:solidFill>
                <a:schemeClr val="tx1"/>
              </a:solidFill>
              <a:effectLst/>
              <a:latin typeface="+mn-lt"/>
              <a:ea typeface="+mn-ea"/>
              <a:cs typeface="+mn-cs"/>
            </a:rPr>
            <a:t>機械設備計画」</a:t>
          </a:r>
          <a:r>
            <a:rPr kumimoji="1" lang="en-US" altLang="ja-JP" sz="1100" b="1">
              <a:solidFill>
                <a:schemeClr val="tx1"/>
              </a:solidFill>
              <a:effectLst/>
              <a:latin typeface="+mn-lt"/>
              <a:ea typeface="+mn-ea"/>
              <a:cs typeface="+mn-cs"/>
            </a:rPr>
            <a:t>sheet</a:t>
          </a:r>
          <a:r>
            <a:rPr kumimoji="1" lang="ja-JP" altLang="ja-JP" sz="1100" b="1">
              <a:solidFill>
                <a:schemeClr val="tx1"/>
              </a:solidFill>
              <a:effectLst/>
              <a:latin typeface="+mn-lt"/>
              <a:ea typeface="+mn-ea"/>
              <a:cs typeface="+mn-cs"/>
            </a:rPr>
            <a:t>の入力結果が転記（自動反映）されるため入力不要</a:t>
          </a:r>
          <a:endParaRPr lang="ja-JP" altLang="ja-JP" sz="1050">
            <a:solidFill>
              <a:schemeClr val="tx1"/>
            </a:solidFill>
            <a:effectLst/>
          </a:endParaRPr>
        </a:p>
      </xdr:txBody>
    </xdr:sp>
    <xdr:clientData/>
  </xdr:twoCellAnchor>
  <xdr:twoCellAnchor>
    <xdr:from>
      <xdr:col>27</xdr:col>
      <xdr:colOff>19338</xdr:colOff>
      <xdr:row>1</xdr:row>
      <xdr:rowOff>47047</xdr:rowOff>
    </xdr:from>
    <xdr:to>
      <xdr:col>37</xdr:col>
      <xdr:colOff>6350</xdr:colOff>
      <xdr:row>3</xdr:row>
      <xdr:rowOff>177800</xdr:rowOff>
    </xdr:to>
    <xdr:sp macro="" textlink="">
      <xdr:nvSpPr>
        <xdr:cNvPr id="44" name="正方形/長方形 43">
          <a:extLst>
            <a:ext uri="{FF2B5EF4-FFF2-40B4-BE49-F238E27FC236}">
              <a16:creationId xmlns:a16="http://schemas.microsoft.com/office/drawing/2014/main" id="{00000000-0008-0000-0100-00002C000000}"/>
            </a:ext>
          </a:extLst>
        </xdr:cNvPr>
        <xdr:cNvSpPr/>
      </xdr:nvSpPr>
      <xdr:spPr>
        <a:xfrm>
          <a:off x="6191538" y="110547"/>
          <a:ext cx="3587462" cy="505403"/>
        </a:xfrm>
        <a:prstGeom prst="rect">
          <a:avLst/>
        </a:prstGeom>
        <a:solidFill>
          <a:srgbClr val="FFCC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0">
              <a:solidFill>
                <a:srgbClr val="FF0000"/>
              </a:solidFill>
              <a:latin typeface="HG丸ｺﾞｼｯｸM-PRO" panose="020F0600000000000000" pitchFamily="50" charset="-128"/>
              <a:ea typeface="HG丸ｺﾞｼｯｸM-PRO" panose="020F0600000000000000" pitchFamily="50" charset="-128"/>
            </a:rPr>
            <a:t>本書式は</a:t>
          </a:r>
          <a:r>
            <a:rPr kumimoji="1" lang="ja-JP" altLang="en-US" sz="1400" b="0">
              <a:solidFill>
                <a:srgbClr val="FFFF00"/>
              </a:solidFill>
              <a:latin typeface="HG丸ｺﾞｼｯｸM-PRO" panose="020F0600000000000000" pitchFamily="50" charset="-128"/>
              <a:ea typeface="HG丸ｺﾞｼｯｸM-PRO" panose="020F0600000000000000" pitchFamily="50" charset="-128"/>
            </a:rPr>
            <a:t>黄色</a:t>
          </a:r>
          <a:r>
            <a:rPr kumimoji="1" lang="ja-JP" altLang="en-US" sz="1400" b="0">
              <a:solidFill>
                <a:srgbClr val="FF0000"/>
              </a:solidFill>
              <a:latin typeface="HG丸ｺﾞｼｯｸM-PRO" panose="020F0600000000000000" pitchFamily="50" charset="-128"/>
              <a:ea typeface="HG丸ｺﾞｼｯｸM-PRO" panose="020F0600000000000000" pitchFamily="50" charset="-128"/>
            </a:rPr>
            <a:t>　　　　部分が入力項目です</a:t>
          </a:r>
        </a:p>
      </xdr:txBody>
    </xdr:sp>
    <xdr:clientData/>
  </xdr:twoCellAnchor>
  <xdr:twoCellAnchor>
    <xdr:from>
      <xdr:col>31</xdr:col>
      <xdr:colOff>152400</xdr:colOff>
      <xdr:row>2</xdr:row>
      <xdr:rowOff>19050</xdr:rowOff>
    </xdr:from>
    <xdr:to>
      <xdr:col>34</xdr:col>
      <xdr:colOff>38100</xdr:colOff>
      <xdr:row>3</xdr:row>
      <xdr:rowOff>57150</xdr:rowOff>
    </xdr:to>
    <xdr:sp macro="" textlink="">
      <xdr:nvSpPr>
        <xdr:cNvPr id="45" name="正方形/長方形 44">
          <a:extLst>
            <a:ext uri="{FF2B5EF4-FFF2-40B4-BE49-F238E27FC236}">
              <a16:creationId xmlns:a16="http://schemas.microsoft.com/office/drawing/2014/main" id="{00000000-0008-0000-0100-00002D000000}"/>
            </a:ext>
          </a:extLst>
        </xdr:cNvPr>
        <xdr:cNvSpPr/>
      </xdr:nvSpPr>
      <xdr:spPr>
        <a:xfrm>
          <a:off x="7505700" y="228600"/>
          <a:ext cx="600075" cy="276225"/>
        </a:xfrm>
        <a:prstGeom prst="rect">
          <a:avLst/>
        </a:prstGeom>
        <a:solidFill>
          <a:schemeClr val="accent4">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xdr:from>
      <xdr:col>28</xdr:col>
      <xdr:colOff>9524</xdr:colOff>
      <xdr:row>144</xdr:row>
      <xdr:rowOff>47626</xdr:rowOff>
    </xdr:from>
    <xdr:to>
      <xdr:col>40</xdr:col>
      <xdr:colOff>523875</xdr:colOff>
      <xdr:row>150</xdr:row>
      <xdr:rowOff>0</xdr:rowOff>
    </xdr:to>
    <xdr:sp macro="" textlink="">
      <xdr:nvSpPr>
        <xdr:cNvPr id="46" name="正方形/長方形 45">
          <a:extLst>
            <a:ext uri="{FF2B5EF4-FFF2-40B4-BE49-F238E27FC236}">
              <a16:creationId xmlns:a16="http://schemas.microsoft.com/office/drawing/2014/main" id="{00000000-0008-0000-0100-00002E000000}"/>
            </a:ext>
          </a:extLst>
        </xdr:cNvPr>
        <xdr:cNvSpPr/>
      </xdr:nvSpPr>
      <xdr:spPr>
        <a:xfrm>
          <a:off x="6648449" y="39338251"/>
          <a:ext cx="4943476" cy="1095374"/>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altLang="ja-JP" sz="1050">
              <a:solidFill>
                <a:schemeClr val="tx1"/>
              </a:solidFill>
              <a:effectLst/>
            </a:rPr>
            <a:t>Excel</a:t>
          </a:r>
          <a:r>
            <a:rPr lang="ja-JP" altLang="en-US" sz="1050">
              <a:solidFill>
                <a:schemeClr val="tx1"/>
              </a:solidFill>
              <a:effectLst/>
            </a:rPr>
            <a:t>の画面上方の［校閲］タブをクリック ⇒［シートの保護解除］をクリックすると保護が解除されます。行全体をコピー・挿入により記入欄の行全体を追加してください。追加後には［校閲］タブの［シートの保護］をクリックしてそのまま［</a:t>
          </a:r>
          <a:r>
            <a:rPr lang="en-US" altLang="ja-JP" sz="1050">
              <a:solidFill>
                <a:schemeClr val="tx1"/>
              </a:solidFill>
              <a:effectLst/>
            </a:rPr>
            <a:t>ok</a:t>
          </a:r>
          <a:r>
            <a:rPr lang="ja-JP" altLang="en-US" sz="1050">
              <a:solidFill>
                <a:schemeClr val="tx1"/>
              </a:solidFill>
              <a:effectLst/>
            </a:rPr>
            <a:t>］ボタンをクリックしてシート保護の状態に戻してください。</a:t>
          </a:r>
          <a:r>
            <a:rPr lang="ja-JP" altLang="ja-JP" sz="1100">
              <a:solidFill>
                <a:schemeClr val="lt1"/>
              </a:solidFill>
              <a:effectLst/>
              <a:latin typeface="+mn-lt"/>
              <a:ea typeface="+mn-ea"/>
              <a:cs typeface="+mn-cs"/>
            </a:rPr>
            <a:t>すると保護が解除されます。</a:t>
          </a:r>
          <a:endParaRPr lang="ja-JP" altLang="en-US" sz="1050">
            <a:solidFill>
              <a:schemeClr val="tx1"/>
            </a:solidFill>
            <a:effectLst/>
          </a:endParaRPr>
        </a:p>
        <a:p>
          <a:pPr algn="l"/>
          <a:endParaRPr lang="ja-JP" altLang="ja-JP" sz="1050">
            <a:solidFill>
              <a:schemeClr val="tx1"/>
            </a:solidFill>
            <a:effectLst/>
          </a:endParaRPr>
        </a:p>
      </xdr:txBody>
    </xdr:sp>
    <xdr:clientData/>
  </xdr:twoCellAnchor>
  <xdr:twoCellAnchor>
    <xdr:from>
      <xdr:col>26</xdr:col>
      <xdr:colOff>28575</xdr:colOff>
      <xdr:row>147</xdr:row>
      <xdr:rowOff>152400</xdr:rowOff>
    </xdr:from>
    <xdr:to>
      <xdr:col>28</xdr:col>
      <xdr:colOff>28575</xdr:colOff>
      <xdr:row>149</xdr:row>
      <xdr:rowOff>19050</xdr:rowOff>
    </xdr:to>
    <xdr:sp macro="" textlink="">
      <xdr:nvSpPr>
        <xdr:cNvPr id="12" name="右矢印 11">
          <a:extLst>
            <a:ext uri="{FF2B5EF4-FFF2-40B4-BE49-F238E27FC236}">
              <a16:creationId xmlns:a16="http://schemas.microsoft.com/office/drawing/2014/main" id="{00000000-0008-0000-0100-00000C000000}"/>
            </a:ext>
          </a:extLst>
        </xdr:cNvPr>
        <xdr:cNvSpPr/>
      </xdr:nvSpPr>
      <xdr:spPr>
        <a:xfrm>
          <a:off x="6257925" y="40005000"/>
          <a:ext cx="409575" cy="247650"/>
        </a:xfrm>
        <a:prstGeom prst="righ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19050</xdr:colOff>
      <xdr:row>118</xdr:row>
      <xdr:rowOff>38100</xdr:rowOff>
    </xdr:from>
    <xdr:to>
      <xdr:col>28</xdr:col>
      <xdr:colOff>22513</xdr:colOff>
      <xdr:row>144</xdr:row>
      <xdr:rowOff>9526</xdr:rowOff>
    </xdr:to>
    <xdr:sp macro="" textlink="">
      <xdr:nvSpPr>
        <xdr:cNvPr id="47" name="右中かっこ 46">
          <a:extLst>
            <a:ext uri="{FF2B5EF4-FFF2-40B4-BE49-F238E27FC236}">
              <a16:creationId xmlns:a16="http://schemas.microsoft.com/office/drawing/2014/main" id="{00000000-0008-0000-0100-00002F000000}"/>
            </a:ext>
          </a:extLst>
        </xdr:cNvPr>
        <xdr:cNvSpPr/>
      </xdr:nvSpPr>
      <xdr:spPr>
        <a:xfrm>
          <a:off x="6286500" y="34613850"/>
          <a:ext cx="374938" cy="4686301"/>
        </a:xfrm>
        <a:prstGeom prst="rightBrace">
          <a:avLst>
            <a:gd name="adj1" fmla="val 35097"/>
            <a:gd name="adj2" fmla="val 44178"/>
          </a:avLst>
        </a:prstGeom>
        <a:ln w="28575">
          <a:solidFill>
            <a:srgbClr val="0000FF"/>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25</xdr:col>
      <xdr:colOff>66675</xdr:colOff>
      <xdr:row>22</xdr:row>
      <xdr:rowOff>9525</xdr:rowOff>
    </xdr:from>
    <xdr:to>
      <xdr:col>25</xdr:col>
      <xdr:colOff>142875</xdr:colOff>
      <xdr:row>22</xdr:row>
      <xdr:rowOff>76200</xdr:rowOff>
    </xdr:to>
    <xdr:sp macro="" textlink="">
      <xdr:nvSpPr>
        <xdr:cNvPr id="14" name="下矢印 13">
          <a:extLst>
            <a:ext uri="{FF2B5EF4-FFF2-40B4-BE49-F238E27FC236}">
              <a16:creationId xmlns:a16="http://schemas.microsoft.com/office/drawing/2014/main" id="{00000000-0008-0000-0100-00000E000000}"/>
            </a:ext>
          </a:extLst>
        </xdr:cNvPr>
        <xdr:cNvSpPr/>
      </xdr:nvSpPr>
      <xdr:spPr>
        <a:xfrm>
          <a:off x="6096000" y="4286250"/>
          <a:ext cx="76200" cy="66675"/>
        </a:xfrm>
        <a:prstGeom prst="downArrow">
          <a:avLst/>
        </a:prstGeom>
        <a:solidFill>
          <a:schemeClr val="bg1">
            <a:lumMod val="85000"/>
          </a:schemeClr>
        </a:solid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19050</xdr:colOff>
      <xdr:row>40</xdr:row>
      <xdr:rowOff>38100</xdr:rowOff>
    </xdr:from>
    <xdr:to>
      <xdr:col>28</xdr:col>
      <xdr:colOff>76200</xdr:colOff>
      <xdr:row>46</xdr:row>
      <xdr:rowOff>533400</xdr:rowOff>
    </xdr:to>
    <xdr:sp macro="" textlink="">
      <xdr:nvSpPr>
        <xdr:cNvPr id="49" name="右中かっこ 48">
          <a:extLst>
            <a:ext uri="{FF2B5EF4-FFF2-40B4-BE49-F238E27FC236}">
              <a16:creationId xmlns:a16="http://schemas.microsoft.com/office/drawing/2014/main" id="{00000000-0008-0000-0100-000031000000}"/>
            </a:ext>
          </a:extLst>
        </xdr:cNvPr>
        <xdr:cNvSpPr/>
      </xdr:nvSpPr>
      <xdr:spPr>
        <a:xfrm>
          <a:off x="6096000" y="7327900"/>
          <a:ext cx="425450" cy="2622550"/>
        </a:xfrm>
        <a:prstGeom prst="rightBrace">
          <a:avLst>
            <a:gd name="adj1" fmla="val 21099"/>
            <a:gd name="adj2" fmla="val 63306"/>
          </a:avLst>
        </a:prstGeom>
        <a:ln w="28575">
          <a:solidFill>
            <a:srgbClr val="0000FF"/>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66675</xdr:colOff>
      <xdr:row>43</xdr:row>
      <xdr:rowOff>396876</xdr:rowOff>
    </xdr:from>
    <xdr:to>
      <xdr:col>35</xdr:col>
      <xdr:colOff>504825</xdr:colOff>
      <xdr:row>46</xdr:row>
      <xdr:rowOff>384176</xdr:rowOff>
    </xdr:to>
    <xdr:sp macro="" textlink="">
      <xdr:nvSpPr>
        <xdr:cNvPr id="50" name="正方形/長方形 49">
          <a:extLst>
            <a:ext uri="{FF2B5EF4-FFF2-40B4-BE49-F238E27FC236}">
              <a16:creationId xmlns:a16="http://schemas.microsoft.com/office/drawing/2014/main" id="{00000000-0008-0000-0100-000032000000}"/>
            </a:ext>
          </a:extLst>
        </xdr:cNvPr>
        <xdr:cNvSpPr/>
      </xdr:nvSpPr>
      <xdr:spPr>
        <a:xfrm>
          <a:off x="6511925" y="8791576"/>
          <a:ext cx="2628900" cy="100965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50" b="1">
              <a:solidFill>
                <a:schemeClr val="tx1"/>
              </a:solidFill>
            </a:rPr>
            <a:t>※</a:t>
          </a:r>
          <a:r>
            <a:rPr kumimoji="1" lang="ja-JP" altLang="en-US" sz="1050" b="1">
              <a:solidFill>
                <a:schemeClr val="tx1"/>
              </a:solidFill>
            </a:rPr>
            <a:t>この欄に記載した「企業名」「代表者名」「本店所在地」が転記される元データとなります。履歴事項全部証明書と一致させてください。</a:t>
          </a:r>
          <a:endParaRPr lang="ja-JP" altLang="ja-JP" sz="1050">
            <a:solidFill>
              <a:schemeClr val="tx1"/>
            </a:solidFill>
            <a:effectLst/>
          </a:endParaRPr>
        </a:p>
      </xdr:txBody>
    </xdr:sp>
    <xdr:clientData/>
  </xdr:twoCellAnchor>
  <xdr:twoCellAnchor>
    <xdr:from>
      <xdr:col>27</xdr:col>
      <xdr:colOff>361950</xdr:colOff>
      <xdr:row>55</xdr:row>
      <xdr:rowOff>76200</xdr:rowOff>
    </xdr:from>
    <xdr:to>
      <xdr:col>35</xdr:col>
      <xdr:colOff>485775</xdr:colOff>
      <xdr:row>61</xdr:row>
      <xdr:rowOff>133350</xdr:rowOff>
    </xdr:to>
    <xdr:sp macro="" textlink="">
      <xdr:nvSpPr>
        <xdr:cNvPr id="51" name="正方形/長方形 50">
          <a:extLst>
            <a:ext uri="{FF2B5EF4-FFF2-40B4-BE49-F238E27FC236}">
              <a16:creationId xmlns:a16="http://schemas.microsoft.com/office/drawing/2014/main" id="{00000000-0008-0000-0100-000033000000}"/>
            </a:ext>
          </a:extLst>
        </xdr:cNvPr>
        <xdr:cNvSpPr/>
      </xdr:nvSpPr>
      <xdr:spPr>
        <a:xfrm>
          <a:off x="6629400" y="18068925"/>
          <a:ext cx="2705100" cy="1457325"/>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altLang="ja-JP" sz="1050">
              <a:solidFill>
                <a:schemeClr val="tx1"/>
              </a:solidFill>
              <a:effectLst/>
            </a:rPr>
            <a:t>※</a:t>
          </a:r>
          <a:r>
            <a:rPr lang="ja-JP" altLang="en-US" sz="1050">
              <a:solidFill>
                <a:schemeClr val="tx1"/>
              </a:solidFill>
              <a:effectLst/>
            </a:rPr>
            <a:t>基準日現在の従業員内訳／事業所毎の常用従業員数と役員数を各々記載してください。</a:t>
          </a:r>
        </a:p>
        <a:p>
          <a:pPr algn="l"/>
          <a:r>
            <a:rPr lang="en-US" altLang="ja-JP" sz="1050">
              <a:solidFill>
                <a:schemeClr val="tx1"/>
              </a:solidFill>
              <a:effectLst/>
            </a:rPr>
            <a:t>※</a:t>
          </a:r>
          <a:r>
            <a:rPr lang="ja-JP" altLang="en-US" sz="1050">
              <a:solidFill>
                <a:schemeClr val="tx1"/>
              </a:solidFill>
              <a:effectLst/>
            </a:rPr>
            <a:t>事業所の数が多く書ききれない場合は、「その他」の欄に纏めて記入してください。</a:t>
          </a:r>
        </a:p>
        <a:p>
          <a:pPr algn="l"/>
          <a:endParaRPr lang="ja-JP" altLang="en-US" sz="1050">
            <a:solidFill>
              <a:schemeClr val="tx1"/>
            </a:solidFill>
            <a:effectLst/>
          </a:endParaRPr>
        </a:p>
        <a:p>
          <a:pPr algn="l"/>
          <a:endParaRPr lang="ja-JP" altLang="ja-JP" sz="1050">
            <a:solidFill>
              <a:schemeClr val="tx1"/>
            </a:solidFill>
            <a:effectLst/>
          </a:endParaRPr>
        </a:p>
      </xdr:txBody>
    </xdr:sp>
    <xdr:clientData/>
  </xdr:twoCellAnchor>
  <xdr:twoCellAnchor>
    <xdr:from>
      <xdr:col>28</xdr:col>
      <xdr:colOff>85725</xdr:colOff>
      <xdr:row>122</xdr:row>
      <xdr:rowOff>57150</xdr:rowOff>
    </xdr:from>
    <xdr:to>
      <xdr:col>39</xdr:col>
      <xdr:colOff>0</xdr:colOff>
      <xdr:row>133</xdr:row>
      <xdr:rowOff>219075</xdr:rowOff>
    </xdr:to>
    <xdr:sp macro="" textlink="">
      <xdr:nvSpPr>
        <xdr:cNvPr id="52" name="正方形/長方形 51">
          <a:extLst>
            <a:ext uri="{FF2B5EF4-FFF2-40B4-BE49-F238E27FC236}">
              <a16:creationId xmlns:a16="http://schemas.microsoft.com/office/drawing/2014/main" id="{00000000-0008-0000-0100-000034000000}"/>
            </a:ext>
          </a:extLst>
        </xdr:cNvPr>
        <xdr:cNvSpPr/>
      </xdr:nvSpPr>
      <xdr:spPr>
        <a:xfrm>
          <a:off x="6724650" y="35575875"/>
          <a:ext cx="3952875" cy="2524125"/>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altLang="ja-JP" sz="1050">
              <a:solidFill>
                <a:schemeClr val="tx1"/>
              </a:solidFill>
              <a:effectLst/>
            </a:rPr>
            <a:t>※</a:t>
          </a:r>
          <a:r>
            <a:rPr lang="ja-JP" altLang="en-US" sz="1050">
              <a:solidFill>
                <a:schemeClr val="tx1"/>
              </a:solidFill>
              <a:effectLst/>
            </a:rPr>
            <a:t> 原則、設置場所については変更ができません。実現可能性を十分に考慮の上、事業計画の策定にあたってください。</a:t>
          </a:r>
        </a:p>
        <a:p>
          <a:pPr algn="l"/>
          <a:r>
            <a:rPr lang="en-US" altLang="ja-JP" sz="1050">
              <a:solidFill>
                <a:schemeClr val="tx1"/>
              </a:solidFill>
              <a:effectLst/>
            </a:rPr>
            <a:t>※</a:t>
          </a:r>
          <a:r>
            <a:rPr lang="ja-JP" altLang="en-US" sz="1050">
              <a:solidFill>
                <a:schemeClr val="tx1"/>
              </a:solidFill>
              <a:effectLst/>
            </a:rPr>
            <a:t> 都外設置の場合は、基準日現在で、東京都内に登記簿上の本店があり、神奈川県、埼玉県、千葉県、群馬県、栃木県、茨城県、山梨県に所在する工場等であることが条件です。</a:t>
          </a:r>
        </a:p>
        <a:p>
          <a:pPr algn="l"/>
          <a:endParaRPr lang="ja-JP" altLang="en-US" sz="1050">
            <a:solidFill>
              <a:schemeClr val="tx1"/>
            </a:solidFill>
            <a:effectLst/>
          </a:endParaRPr>
        </a:p>
        <a:p>
          <a:pPr algn="l"/>
          <a:r>
            <a:rPr lang="en-US" altLang="ja-JP" sz="1050">
              <a:solidFill>
                <a:schemeClr val="tx1"/>
              </a:solidFill>
              <a:effectLst/>
            </a:rPr>
            <a:t>※</a:t>
          </a:r>
          <a:r>
            <a:rPr lang="ja-JP" altLang="en-US" sz="1050">
              <a:solidFill>
                <a:schemeClr val="tx1"/>
              </a:solidFill>
              <a:effectLst/>
            </a:rPr>
            <a:t> 設置場所が２ケ所以上の場合は、左表をコピー・挿入により行を追加するか、又は同様フォーマットの表を作成して別紙として提出ください。</a:t>
          </a:r>
        </a:p>
        <a:p>
          <a:pPr algn="l"/>
          <a:r>
            <a:rPr lang="en-US" altLang="ja-JP" sz="1050">
              <a:solidFill>
                <a:schemeClr val="tx1"/>
              </a:solidFill>
              <a:effectLst/>
            </a:rPr>
            <a:t>※</a:t>
          </a:r>
          <a:r>
            <a:rPr lang="ja-JP" altLang="en-US" sz="1050">
              <a:solidFill>
                <a:schemeClr val="tx1"/>
              </a:solidFill>
              <a:effectLst/>
            </a:rPr>
            <a:t> </a:t>
          </a:r>
          <a:r>
            <a:rPr lang="ja-JP" altLang="ja-JP" sz="1100">
              <a:solidFill>
                <a:schemeClr val="tx1"/>
              </a:solidFill>
              <a:effectLst/>
              <a:latin typeface="+mn-lt"/>
              <a:ea typeface="+mn-ea"/>
              <a:cs typeface="+mn-cs"/>
            </a:rPr>
            <a:t>左表をコピー・挿入</a:t>
          </a:r>
          <a:r>
            <a:rPr lang="ja-JP" altLang="en-US" sz="1100">
              <a:solidFill>
                <a:schemeClr val="tx1"/>
              </a:solidFill>
              <a:effectLst/>
              <a:latin typeface="+mn-lt"/>
              <a:ea typeface="+mn-ea"/>
              <a:cs typeface="+mn-cs"/>
            </a:rPr>
            <a:t>する場合は、下欄の説明を参照方。</a:t>
          </a:r>
          <a:endParaRPr lang="ja-JP" altLang="en-US" sz="1050">
            <a:solidFill>
              <a:schemeClr val="tx1"/>
            </a:solidFill>
            <a:effectLst/>
          </a:endParaRPr>
        </a:p>
        <a:p>
          <a:pPr algn="l"/>
          <a:endParaRPr lang="ja-JP" altLang="en-US" sz="1050">
            <a:solidFill>
              <a:schemeClr val="tx1"/>
            </a:solidFill>
            <a:effectLst/>
          </a:endParaRPr>
        </a:p>
        <a:p>
          <a:pPr algn="l"/>
          <a:endParaRPr lang="ja-JP" altLang="ja-JP" sz="1050">
            <a:solidFill>
              <a:schemeClr val="tx1"/>
            </a:solidFill>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42</xdr:col>
      <xdr:colOff>66675</xdr:colOff>
      <xdr:row>4</xdr:row>
      <xdr:rowOff>47626</xdr:rowOff>
    </xdr:from>
    <xdr:to>
      <xdr:col>43</xdr:col>
      <xdr:colOff>133351</xdr:colOff>
      <xdr:row>10</xdr:row>
      <xdr:rowOff>523876</xdr:rowOff>
    </xdr:to>
    <xdr:sp macro="" textlink="">
      <xdr:nvSpPr>
        <xdr:cNvPr id="3" name="右中かっこ 2">
          <a:extLst>
            <a:ext uri="{FF2B5EF4-FFF2-40B4-BE49-F238E27FC236}">
              <a16:creationId xmlns:a16="http://schemas.microsoft.com/office/drawing/2014/main" id="{00000000-0008-0000-0200-000003000000}"/>
            </a:ext>
          </a:extLst>
        </xdr:cNvPr>
        <xdr:cNvSpPr/>
      </xdr:nvSpPr>
      <xdr:spPr>
        <a:xfrm>
          <a:off x="9229725" y="657226"/>
          <a:ext cx="295276" cy="3676650"/>
        </a:xfrm>
        <a:prstGeom prst="rightBrace">
          <a:avLst>
            <a:gd name="adj1" fmla="val 23039"/>
            <a:gd name="adj2" fmla="val 44178"/>
          </a:avLst>
        </a:prstGeom>
        <a:ln w="28575">
          <a:solidFill>
            <a:srgbClr val="0000FF"/>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42</xdr:col>
      <xdr:colOff>47626</xdr:colOff>
      <xdr:row>24</xdr:row>
      <xdr:rowOff>180974</xdr:rowOff>
    </xdr:from>
    <xdr:to>
      <xdr:col>43</xdr:col>
      <xdr:colOff>123826</xdr:colOff>
      <xdr:row>28</xdr:row>
      <xdr:rowOff>419099</xdr:rowOff>
    </xdr:to>
    <xdr:sp macro="" textlink="">
      <xdr:nvSpPr>
        <xdr:cNvPr id="6" name="右中かっこ 5">
          <a:extLst>
            <a:ext uri="{FF2B5EF4-FFF2-40B4-BE49-F238E27FC236}">
              <a16:creationId xmlns:a16="http://schemas.microsoft.com/office/drawing/2014/main" id="{00000000-0008-0000-0200-000006000000}"/>
            </a:ext>
          </a:extLst>
        </xdr:cNvPr>
        <xdr:cNvSpPr/>
      </xdr:nvSpPr>
      <xdr:spPr>
        <a:xfrm>
          <a:off x="9210676" y="8181974"/>
          <a:ext cx="304800" cy="2333625"/>
        </a:xfrm>
        <a:prstGeom prst="rightBrace">
          <a:avLst>
            <a:gd name="adj1" fmla="val 23039"/>
            <a:gd name="adj2" fmla="val 44178"/>
          </a:avLst>
        </a:prstGeom>
        <a:ln w="28575">
          <a:solidFill>
            <a:srgbClr val="0000FF"/>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43</xdr:col>
      <xdr:colOff>180974</xdr:colOff>
      <xdr:row>24</xdr:row>
      <xdr:rowOff>238124</xdr:rowOff>
    </xdr:from>
    <xdr:to>
      <xdr:col>46</xdr:col>
      <xdr:colOff>555625</xdr:colOff>
      <xdr:row>30</xdr:row>
      <xdr:rowOff>482600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9515474" y="7947024"/>
          <a:ext cx="1778001" cy="3254376"/>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1">
              <a:solidFill>
                <a:schemeClr val="tx1"/>
              </a:solidFill>
            </a:rPr>
            <a:t>※</a:t>
          </a:r>
          <a:r>
            <a:rPr kumimoji="1" lang="ja-JP" altLang="en-US" sz="1100" b="1">
              <a:solidFill>
                <a:schemeClr val="tx1"/>
              </a:solidFill>
            </a:rPr>
            <a:t> 同一機種での相見積書の提出が必要。　</a:t>
          </a:r>
        </a:p>
        <a:p>
          <a:pPr algn="l"/>
          <a:r>
            <a:rPr kumimoji="1" lang="en-US" altLang="ja-JP" sz="1100" b="1">
              <a:solidFill>
                <a:schemeClr val="tx1"/>
              </a:solidFill>
            </a:rPr>
            <a:t>※</a:t>
          </a:r>
          <a:r>
            <a:rPr kumimoji="1" lang="ja-JP" altLang="en-US" sz="1100" b="1">
              <a:solidFill>
                <a:schemeClr val="tx1"/>
              </a:solidFill>
            </a:rPr>
            <a:t> 但し「</a:t>
          </a:r>
          <a:r>
            <a:rPr kumimoji="1" lang="ja-JP" altLang="en-US" sz="1100" b="1">
              <a:solidFill>
                <a:srgbClr val="0000FF"/>
              </a:solidFill>
            </a:rPr>
            <a:t>オーダーメイド</a:t>
          </a:r>
          <a:r>
            <a:rPr kumimoji="1" lang="ja-JP" altLang="en-US" sz="1100" b="1">
              <a:solidFill>
                <a:schemeClr val="tx1"/>
              </a:solidFill>
            </a:rPr>
            <a:t>」、「</a:t>
          </a:r>
          <a:r>
            <a:rPr kumimoji="1" lang="ja-JP" altLang="en-US" sz="1100" b="1">
              <a:solidFill>
                <a:srgbClr val="0000FF"/>
              </a:solidFill>
            </a:rPr>
            <a:t>メーカー直販</a:t>
          </a:r>
          <a:r>
            <a:rPr kumimoji="1" lang="ja-JP" altLang="en-US" sz="1100" b="1">
              <a:solidFill>
                <a:schemeClr val="tx1"/>
              </a:solidFill>
            </a:rPr>
            <a:t>」、「</a:t>
          </a:r>
          <a:r>
            <a:rPr kumimoji="1" lang="ja-JP" altLang="en-US" sz="1100" b="1">
              <a:solidFill>
                <a:srgbClr val="0000FF"/>
              </a:solidFill>
            </a:rPr>
            <a:t>特定代理店販売により、販売経路が限られているため</a:t>
          </a:r>
          <a:r>
            <a:rPr kumimoji="1" lang="ja-JP" altLang="en-US" sz="1100" b="1">
              <a:solidFill>
                <a:schemeClr val="tx1"/>
              </a:solidFill>
            </a:rPr>
            <a:t>」のいずれかの理由のみ、「見積限定理由書」を提出することにより相見積書の提出は免除されます。前記３つの理由以外の理由では認められないため</a:t>
          </a:r>
          <a:r>
            <a:rPr kumimoji="1" lang="ja-JP" altLang="en-US" sz="1100" b="1">
              <a:solidFill>
                <a:srgbClr val="FF0000"/>
              </a:solidFill>
            </a:rPr>
            <a:t>注意！</a:t>
          </a:r>
          <a:endParaRPr kumimoji="1" lang="ja-JP" altLang="en-US" sz="1100" b="1">
            <a:solidFill>
              <a:srgbClr val="FF0000"/>
            </a:solidFill>
            <a:effectLst/>
            <a:latin typeface="+mn-lt"/>
            <a:ea typeface="+mn-ea"/>
            <a:cs typeface="+mn-cs"/>
          </a:endParaRPr>
        </a:p>
      </xdr:txBody>
    </xdr:sp>
    <xdr:clientData/>
  </xdr:twoCellAnchor>
  <xdr:twoCellAnchor>
    <xdr:from>
      <xdr:col>43</xdr:col>
      <xdr:colOff>161925</xdr:colOff>
      <xdr:row>22</xdr:row>
      <xdr:rowOff>285750</xdr:rowOff>
    </xdr:from>
    <xdr:to>
      <xdr:col>46</xdr:col>
      <xdr:colOff>561976</xdr:colOff>
      <xdr:row>24</xdr:row>
      <xdr:rowOff>123825</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9553575" y="7296150"/>
          <a:ext cx="2038351" cy="828675"/>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1">
              <a:solidFill>
                <a:schemeClr val="tx1"/>
              </a:solidFill>
            </a:rPr>
            <a:t>※</a:t>
          </a:r>
          <a:r>
            <a:rPr kumimoji="1" lang="ja-JP" altLang="en-US" sz="1100" b="1">
              <a:solidFill>
                <a:schemeClr val="tx1"/>
              </a:solidFill>
            </a:rPr>
            <a:t> 助成対象期間内に事業が終了するように、予定年月を選定してください。　</a:t>
          </a:r>
          <a:endParaRPr kumimoji="1" lang="ja-JP" altLang="en-US" sz="1100" b="1">
            <a:solidFill>
              <a:sysClr val="windowText" lastClr="000000"/>
            </a:solidFill>
            <a:effectLst/>
            <a:latin typeface="+mn-lt"/>
            <a:ea typeface="+mn-ea"/>
            <a:cs typeface="+mn-cs"/>
          </a:endParaRPr>
        </a:p>
      </xdr:txBody>
    </xdr:sp>
    <xdr:clientData/>
  </xdr:twoCellAnchor>
  <xdr:twoCellAnchor>
    <xdr:from>
      <xdr:col>42</xdr:col>
      <xdr:colOff>9525</xdr:colOff>
      <xdr:row>23</xdr:row>
      <xdr:rowOff>28575</xdr:rowOff>
    </xdr:from>
    <xdr:to>
      <xdr:col>43</xdr:col>
      <xdr:colOff>152400</xdr:colOff>
      <xdr:row>23</xdr:row>
      <xdr:rowOff>466725</xdr:rowOff>
    </xdr:to>
    <xdr:sp macro="" textlink="">
      <xdr:nvSpPr>
        <xdr:cNvPr id="10" name="右矢印 9">
          <a:extLst>
            <a:ext uri="{FF2B5EF4-FFF2-40B4-BE49-F238E27FC236}">
              <a16:creationId xmlns:a16="http://schemas.microsoft.com/office/drawing/2014/main" id="{00000000-0008-0000-0200-00000A000000}"/>
            </a:ext>
          </a:extLst>
        </xdr:cNvPr>
        <xdr:cNvSpPr/>
      </xdr:nvSpPr>
      <xdr:spPr>
        <a:xfrm rot="10800000">
          <a:off x="9172575" y="7505700"/>
          <a:ext cx="371475" cy="438150"/>
        </a:xfrm>
        <a:prstGeom prst="rightArrow">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38100</xdr:colOff>
      <xdr:row>16</xdr:row>
      <xdr:rowOff>114300</xdr:rowOff>
    </xdr:from>
    <xdr:to>
      <xdr:col>43</xdr:col>
      <xdr:colOff>57150</xdr:colOff>
      <xdr:row>18</xdr:row>
      <xdr:rowOff>28575</xdr:rowOff>
    </xdr:to>
    <xdr:sp macro="" textlink="">
      <xdr:nvSpPr>
        <xdr:cNvPr id="8" name="右矢印 7">
          <a:extLst>
            <a:ext uri="{FF2B5EF4-FFF2-40B4-BE49-F238E27FC236}">
              <a16:creationId xmlns:a16="http://schemas.microsoft.com/office/drawing/2014/main" id="{00000000-0008-0000-0200-000008000000}"/>
            </a:ext>
          </a:extLst>
        </xdr:cNvPr>
        <xdr:cNvSpPr/>
      </xdr:nvSpPr>
      <xdr:spPr>
        <a:xfrm>
          <a:off x="9201150" y="6000750"/>
          <a:ext cx="247650" cy="276225"/>
        </a:xfrm>
        <a:prstGeom prst="righ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43</xdr:col>
      <xdr:colOff>66675</xdr:colOff>
      <xdr:row>11</xdr:row>
      <xdr:rowOff>123825</xdr:rowOff>
    </xdr:from>
    <xdr:to>
      <xdr:col>60</xdr:col>
      <xdr:colOff>142875</xdr:colOff>
      <xdr:row>19</xdr:row>
      <xdr:rowOff>76199</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9458325" y="4286250"/>
          <a:ext cx="8886825" cy="2143124"/>
        </a:xfrm>
        <a:prstGeom prst="rect">
          <a:avLst/>
        </a:prstGeom>
        <a:solidFill>
          <a:srgbClr val="FFCC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en-US" sz="1000">
              <a:solidFill>
                <a:schemeClr val="tx1"/>
              </a:solidFill>
              <a:effectLst/>
            </a:rPr>
            <a:t>１．</a:t>
          </a:r>
          <a:r>
            <a:rPr lang="en-US" altLang="ja-JP" sz="1000">
              <a:solidFill>
                <a:schemeClr val="tx1"/>
              </a:solidFill>
              <a:effectLst/>
            </a:rPr>
            <a:t>Excel</a:t>
          </a:r>
          <a:r>
            <a:rPr lang="ja-JP" altLang="en-US" sz="1000">
              <a:solidFill>
                <a:schemeClr val="tx1"/>
              </a:solidFill>
              <a:effectLst/>
            </a:rPr>
            <a:t>の画面上方の［校閲］タブをクリック ⇒［シートの保護解除］をクリックすると保護が解除されます。</a:t>
          </a:r>
        </a:p>
        <a:p>
          <a:pPr algn="l"/>
          <a:r>
            <a:rPr lang="ja-JP" altLang="en-US" sz="1000">
              <a:solidFill>
                <a:schemeClr val="tx1"/>
              </a:solidFill>
              <a:effectLst/>
            </a:rPr>
            <a:t>２．表中の記入行（</a:t>
          </a:r>
          <a:r>
            <a:rPr lang="en-US" altLang="ja-JP" sz="1000">
              <a:solidFill>
                <a:schemeClr val="tx1"/>
              </a:solidFill>
              <a:effectLst/>
            </a:rPr>
            <a:t>No.1</a:t>
          </a:r>
          <a:r>
            <a:rPr lang="ja-JP" altLang="en-US" sz="1000">
              <a:solidFill>
                <a:schemeClr val="tx1"/>
              </a:solidFill>
              <a:effectLst/>
            </a:rPr>
            <a:t>～</a:t>
          </a:r>
          <a:r>
            <a:rPr lang="en-US" altLang="ja-JP" sz="1000">
              <a:solidFill>
                <a:schemeClr val="tx1"/>
              </a:solidFill>
              <a:effectLst/>
            </a:rPr>
            <a:t>No.7</a:t>
          </a:r>
          <a:r>
            <a:rPr lang="ja-JP" altLang="en-US" sz="1000">
              <a:solidFill>
                <a:schemeClr val="tx1"/>
              </a:solidFill>
              <a:effectLst/>
            </a:rPr>
            <a:t>）のうち任意の行全体をコピーし、</a:t>
          </a:r>
          <a:r>
            <a:rPr lang="en-US" altLang="ja-JP" sz="1000">
              <a:solidFill>
                <a:schemeClr val="tx1"/>
              </a:solidFill>
              <a:effectLst/>
            </a:rPr>
            <a:t>No.8</a:t>
          </a:r>
          <a:r>
            <a:rPr lang="ja-JP" altLang="en-US" sz="1000">
              <a:solidFill>
                <a:schemeClr val="tx1"/>
              </a:solidFill>
              <a:effectLst/>
            </a:rPr>
            <a:t>より前の行に挿入により追加してください。</a:t>
          </a:r>
          <a:r>
            <a:rPr lang="en-US" altLang="ja-JP" sz="1000">
              <a:solidFill>
                <a:schemeClr val="tx1"/>
              </a:solidFill>
              <a:effectLst/>
            </a:rPr>
            <a:t>No.8</a:t>
          </a:r>
          <a:r>
            <a:rPr lang="ja-JP" altLang="en-US" sz="1000">
              <a:solidFill>
                <a:schemeClr val="tx1"/>
              </a:solidFill>
              <a:effectLst/>
            </a:rPr>
            <a:t>の後ろに挿入すると合計を求めるための関数式が機能しなくなるので注意してください。行数を多数追加する場合には、コピー・挿入操作を繰り返してください。</a:t>
          </a:r>
        </a:p>
        <a:p>
          <a:pPr algn="l"/>
          <a:r>
            <a:rPr lang="ja-JP" altLang="en-US" sz="1000">
              <a:solidFill>
                <a:schemeClr val="tx1"/>
              </a:solidFill>
              <a:effectLst/>
              <a:latin typeface="+mn-lt"/>
              <a:ea typeface="+mn-ea"/>
              <a:cs typeface="+mn-cs"/>
            </a:rPr>
            <a:t>３</a:t>
          </a:r>
          <a:r>
            <a:rPr lang="ja-JP" altLang="ja-JP" sz="1000">
              <a:solidFill>
                <a:schemeClr val="tx1"/>
              </a:solidFill>
              <a:effectLst/>
              <a:latin typeface="+mn-lt"/>
              <a:ea typeface="+mn-ea"/>
              <a:cs typeface="+mn-cs"/>
            </a:rPr>
            <a:t>．ＡＳ列～ＡＶ列には、関数式をサポートする表が形成されているので上記コピー操作する場合にはＡＳ列以降もコピー</a:t>
          </a:r>
          <a:r>
            <a:rPr lang="ja-JP" altLang="en-US" sz="1000">
              <a:solidFill>
                <a:schemeClr val="tx1"/>
              </a:solidFill>
              <a:effectLst/>
              <a:latin typeface="+mn-lt"/>
              <a:ea typeface="+mn-ea"/>
              <a:cs typeface="+mn-cs"/>
            </a:rPr>
            <a:t>す</a:t>
          </a:r>
          <a:r>
            <a:rPr lang="ja-JP" altLang="ja-JP" sz="1000">
              <a:solidFill>
                <a:schemeClr val="tx1"/>
              </a:solidFill>
              <a:effectLst/>
              <a:latin typeface="+mn-lt"/>
              <a:ea typeface="+mn-ea"/>
              <a:cs typeface="+mn-cs"/>
            </a:rPr>
            <a:t>よう注意ください。</a:t>
          </a:r>
          <a:endParaRPr lang="ja-JP" altLang="en-US" sz="1000">
            <a:solidFill>
              <a:schemeClr val="tx1"/>
            </a:solidFill>
            <a:effectLst/>
            <a:latin typeface="+mn-lt"/>
            <a:ea typeface="+mn-ea"/>
            <a:cs typeface="+mn-cs"/>
          </a:endParaRPr>
        </a:p>
        <a:p>
          <a:pPr algn="l"/>
          <a:r>
            <a:rPr lang="ja-JP" altLang="en-US" sz="1000">
              <a:solidFill>
                <a:schemeClr val="tx1"/>
              </a:solidFill>
              <a:effectLst/>
              <a:latin typeface="+mn-lt"/>
              <a:ea typeface="+mn-ea"/>
              <a:cs typeface="+mn-cs"/>
            </a:rPr>
            <a:t>４．コピー・挿入後に「数量」や「助成対象経費」の合計が正しく計算されているかチェックしてください。合計が正しく算出されない場合は申請書が正しく完成しません。</a:t>
          </a:r>
          <a:endParaRPr lang="ja-JP" altLang="en-US" sz="1000">
            <a:solidFill>
              <a:schemeClr val="tx1"/>
            </a:solidFill>
            <a:effectLst/>
          </a:endParaRPr>
        </a:p>
        <a:p>
          <a:pPr algn="l"/>
          <a:r>
            <a:rPr lang="ja-JP" altLang="en-US" sz="1000">
              <a:solidFill>
                <a:schemeClr val="tx1"/>
              </a:solidFill>
              <a:effectLst/>
            </a:rPr>
            <a:t>５．「（２）機械設備購入予定先・機械設備購入スケジュール」表にも同様に必要な行数をコピー・挿入ください。</a:t>
          </a:r>
        </a:p>
        <a:p>
          <a:pPr algn="l"/>
          <a:r>
            <a:rPr lang="ja-JP" altLang="en-US" sz="1000">
              <a:solidFill>
                <a:schemeClr val="tx1"/>
              </a:solidFill>
              <a:effectLst/>
            </a:rPr>
            <a:t>６．操作完了後には［校閲］タブの［シートの保護］をクリックしてそのまま［</a:t>
          </a:r>
          <a:r>
            <a:rPr lang="en-US" altLang="ja-JP" sz="1000">
              <a:solidFill>
                <a:schemeClr val="tx1"/>
              </a:solidFill>
              <a:effectLst/>
            </a:rPr>
            <a:t>ok</a:t>
          </a:r>
          <a:r>
            <a:rPr lang="ja-JP" altLang="en-US" sz="1000">
              <a:solidFill>
                <a:schemeClr val="tx1"/>
              </a:solidFill>
              <a:effectLst/>
            </a:rPr>
            <a:t>］ボタンをクリックしてシート保護の状態に戻してください。</a:t>
          </a:r>
        </a:p>
        <a:p>
          <a:pPr algn="l"/>
          <a:endParaRPr lang="ja-JP" altLang="ja-JP" sz="1050">
            <a:solidFill>
              <a:schemeClr val="tx1"/>
            </a:solidFill>
            <a:effectLst/>
          </a:endParaRPr>
        </a:p>
      </xdr:txBody>
    </xdr:sp>
    <xdr:clientData/>
  </xdr:twoCellAnchor>
  <xdr:twoCellAnchor>
    <xdr:from>
      <xdr:col>42</xdr:col>
      <xdr:colOff>38100</xdr:colOff>
      <xdr:row>32</xdr:row>
      <xdr:rowOff>476250</xdr:rowOff>
    </xdr:from>
    <xdr:to>
      <xdr:col>43</xdr:col>
      <xdr:colOff>57150</xdr:colOff>
      <xdr:row>34</xdr:row>
      <xdr:rowOff>38100</xdr:rowOff>
    </xdr:to>
    <xdr:sp macro="" textlink="">
      <xdr:nvSpPr>
        <xdr:cNvPr id="12" name="右矢印 11">
          <a:extLst>
            <a:ext uri="{FF2B5EF4-FFF2-40B4-BE49-F238E27FC236}">
              <a16:creationId xmlns:a16="http://schemas.microsoft.com/office/drawing/2014/main" id="{00000000-0008-0000-0200-00000C000000}"/>
            </a:ext>
          </a:extLst>
        </xdr:cNvPr>
        <xdr:cNvSpPr/>
      </xdr:nvSpPr>
      <xdr:spPr>
        <a:xfrm>
          <a:off x="9201150" y="12515850"/>
          <a:ext cx="247650" cy="247650"/>
        </a:xfrm>
        <a:prstGeom prst="righ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43</xdr:col>
      <xdr:colOff>76200</xdr:colOff>
      <xdr:row>32</xdr:row>
      <xdr:rowOff>352425</xdr:rowOff>
    </xdr:from>
    <xdr:to>
      <xdr:col>57</xdr:col>
      <xdr:colOff>276225</xdr:colOff>
      <xdr:row>34</xdr:row>
      <xdr:rowOff>38100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9467850" y="12392025"/>
          <a:ext cx="7248525" cy="371475"/>
        </a:xfrm>
        <a:prstGeom prst="rect">
          <a:avLst/>
        </a:prstGeom>
        <a:solidFill>
          <a:srgbClr val="FFCC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en-US" sz="1050">
              <a:solidFill>
                <a:schemeClr val="tx1"/>
              </a:solidFill>
              <a:effectLst/>
            </a:rPr>
            <a:t>１．「（１）機械設備一覧表」の行コピー・挿入の説明（欄外に記載した説明）と同様に進めてください。</a:t>
          </a:r>
          <a:endParaRPr lang="ja-JP" altLang="ja-JP" sz="1050">
            <a:solidFill>
              <a:schemeClr val="tx1"/>
            </a:solidFill>
            <a:effectLst/>
          </a:endParaRPr>
        </a:p>
      </xdr:txBody>
    </xdr:sp>
    <xdr:clientData/>
  </xdr:twoCellAnchor>
  <xdr:twoCellAnchor>
    <xdr:from>
      <xdr:col>43</xdr:col>
      <xdr:colOff>285749</xdr:colOff>
      <xdr:row>1</xdr:row>
      <xdr:rowOff>152399</xdr:rowOff>
    </xdr:from>
    <xdr:to>
      <xdr:col>49</xdr:col>
      <xdr:colOff>19049</xdr:colOff>
      <xdr:row>4</xdr:row>
      <xdr:rowOff>19050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9677399" y="228599"/>
          <a:ext cx="2828925" cy="447676"/>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1">
              <a:solidFill>
                <a:schemeClr val="tx1"/>
              </a:solidFill>
            </a:rPr>
            <a:t>※</a:t>
          </a:r>
          <a:r>
            <a:rPr kumimoji="1" lang="ja-JP" altLang="en-US" sz="1100" b="1">
              <a:solidFill>
                <a:schemeClr val="tx1"/>
              </a:solidFill>
            </a:rPr>
            <a:t> 「</a:t>
          </a:r>
          <a:r>
            <a:rPr kumimoji="1" lang="ja-JP" altLang="en-US" sz="1100" b="1">
              <a:solidFill>
                <a:srgbClr val="FF0000"/>
              </a:solidFill>
              <a:latin typeface="ＭＳ 明朝" panose="02020609040205080304" pitchFamily="17" charset="-128"/>
              <a:ea typeface="ＭＳ 明朝" panose="02020609040205080304" pitchFamily="17" charset="-128"/>
            </a:rPr>
            <a:t>ＡＳ列～ＡＷ列</a:t>
          </a:r>
          <a:r>
            <a:rPr kumimoji="1" lang="ja-JP" altLang="en-US" sz="1100" b="1">
              <a:solidFill>
                <a:srgbClr val="FF0000"/>
              </a:solidFill>
            </a:rPr>
            <a:t>の表は改変不可</a:t>
          </a:r>
          <a:r>
            <a:rPr kumimoji="1" lang="ja-JP" altLang="en-US" sz="1100" b="1">
              <a:solidFill>
                <a:schemeClr val="tx1"/>
              </a:solidFill>
            </a:rPr>
            <a:t>」</a:t>
          </a:r>
          <a:endParaRPr kumimoji="1" lang="ja-JP" altLang="en-US" sz="1100" b="1">
            <a:solidFill>
              <a:sysClr val="windowText" lastClr="000000"/>
            </a:solidFill>
            <a:effectLst/>
            <a:latin typeface="+mn-lt"/>
            <a:ea typeface="+mn-ea"/>
            <a:cs typeface="+mn-cs"/>
          </a:endParaRPr>
        </a:p>
      </xdr:txBody>
    </xdr:sp>
    <xdr:clientData/>
  </xdr:twoCellAnchor>
  <xdr:twoCellAnchor>
    <xdr:from>
      <xdr:col>44</xdr:col>
      <xdr:colOff>12700</xdr:colOff>
      <xdr:row>4</xdr:row>
      <xdr:rowOff>38100</xdr:rowOff>
    </xdr:from>
    <xdr:to>
      <xdr:col>48</xdr:col>
      <xdr:colOff>327025</xdr:colOff>
      <xdr:row>10</xdr:row>
      <xdr:rowOff>333375</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9632950" y="692150"/>
          <a:ext cx="2549525" cy="3305175"/>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1">
              <a:solidFill>
                <a:schemeClr val="tx1"/>
              </a:solidFill>
            </a:rPr>
            <a:t>※</a:t>
          </a:r>
          <a:r>
            <a:rPr kumimoji="1" lang="ja-JP" altLang="en-US" sz="1100" b="1">
              <a:solidFill>
                <a:schemeClr val="tx1"/>
              </a:solidFill>
            </a:rPr>
            <a:t> 導入する機械設備等を「</a:t>
          </a:r>
          <a:r>
            <a:rPr kumimoji="1" lang="ja-JP" altLang="en-US" sz="1100" b="1">
              <a:solidFill>
                <a:srgbClr val="FF0000"/>
              </a:solidFill>
            </a:rPr>
            <a:t>法人税法上の減価償却単位毎</a:t>
          </a:r>
          <a:r>
            <a:rPr kumimoji="1" lang="ja-JP" altLang="en-US" sz="1100" b="1">
              <a:solidFill>
                <a:schemeClr val="tx1"/>
              </a:solidFill>
            </a:rPr>
            <a:t>」に１基とカウントして記入してください。</a:t>
          </a:r>
        </a:p>
        <a:p>
          <a:pPr algn="l"/>
          <a:r>
            <a:rPr kumimoji="1" lang="en-US" altLang="ja-JP" sz="1100" b="1">
              <a:solidFill>
                <a:schemeClr val="tx1"/>
              </a:solidFill>
            </a:rPr>
            <a:t>※</a:t>
          </a:r>
          <a:r>
            <a:rPr kumimoji="1" lang="ja-JP" altLang="en-US" sz="1100" b="1">
              <a:solidFill>
                <a:schemeClr val="tx1"/>
              </a:solidFill>
            </a:rPr>
            <a:t>１機種ごと、設置場所ごとに</a:t>
          </a:r>
          <a:r>
            <a:rPr kumimoji="1" lang="en-US" altLang="ja-JP" sz="1100" b="1">
              <a:solidFill>
                <a:schemeClr val="tx1"/>
              </a:solidFill>
            </a:rPr>
            <a:t>1</a:t>
          </a:r>
          <a:r>
            <a:rPr kumimoji="1" lang="ja-JP" altLang="en-US" sz="1100" b="1">
              <a:solidFill>
                <a:schemeClr val="tx1"/>
              </a:solidFill>
            </a:rPr>
            <a:t>行使用してください。同機種で設置場所が異なる場合は、行を分けて記載してください。</a:t>
          </a:r>
        </a:p>
        <a:p>
          <a:pPr algn="l"/>
          <a:r>
            <a:rPr kumimoji="1" lang="en-US" altLang="ja-JP" sz="1100" b="1">
              <a:solidFill>
                <a:schemeClr val="tx1"/>
              </a:solidFill>
            </a:rPr>
            <a:t>※</a:t>
          </a:r>
          <a:r>
            <a:rPr kumimoji="1" lang="ja-JP" altLang="en-US" sz="1100" b="1">
              <a:solidFill>
                <a:schemeClr val="tx1"/>
              </a:solidFill>
            </a:rPr>
            <a:t> 見積書は原則として</a:t>
          </a:r>
          <a:r>
            <a:rPr kumimoji="1" lang="ja-JP" altLang="ja-JP" sz="1100" b="1">
              <a:solidFill>
                <a:srgbClr val="FF0000"/>
              </a:solidFill>
              <a:effectLst/>
              <a:latin typeface="+mn-lt"/>
              <a:ea typeface="+mn-ea"/>
              <a:cs typeface="+mn-cs"/>
            </a:rPr>
            <a:t>「法人税法上の減価償却単位毎」</a:t>
          </a:r>
          <a:r>
            <a:rPr kumimoji="1" lang="ja-JP" altLang="en-US" sz="1100" b="1">
              <a:solidFill>
                <a:sysClr val="windowText" lastClr="000000"/>
              </a:solidFill>
              <a:effectLst/>
              <a:latin typeface="+mn-lt"/>
              <a:ea typeface="+mn-ea"/>
              <a:cs typeface="+mn-cs"/>
            </a:rPr>
            <a:t>に</a:t>
          </a:r>
          <a:r>
            <a:rPr kumimoji="1" lang="ja-JP" altLang="en-US" sz="1100" b="1">
              <a:solidFill>
                <a:srgbClr val="FF0000"/>
              </a:solidFill>
              <a:effectLst/>
              <a:latin typeface="+mn-lt"/>
              <a:ea typeface="+mn-ea"/>
              <a:cs typeface="+mn-cs"/>
            </a:rPr>
            <a:t>１通ずつ取得</a:t>
          </a:r>
          <a:r>
            <a:rPr kumimoji="1" lang="ja-JP" altLang="en-US" sz="1100" b="1">
              <a:solidFill>
                <a:sysClr val="windowText" lastClr="000000"/>
              </a:solidFill>
              <a:effectLst/>
              <a:latin typeface="+mn-lt"/>
              <a:ea typeface="+mn-ea"/>
              <a:cs typeface="+mn-cs"/>
            </a:rPr>
            <a:t>することが望ましい（同一機種を複数導入する場合は見積書は１通で可）</a:t>
          </a:r>
        </a:p>
        <a:p>
          <a:pPr algn="l"/>
          <a:r>
            <a:rPr kumimoji="1" lang="en-US" altLang="ja-JP" sz="1100" b="1">
              <a:solidFill>
                <a:sysClr val="windowText" lastClr="000000"/>
              </a:solidFill>
              <a:effectLst/>
              <a:latin typeface="+mn-lt"/>
              <a:ea typeface="+mn-ea"/>
              <a:cs typeface="+mn-cs"/>
            </a:rPr>
            <a:t>※</a:t>
          </a:r>
          <a:r>
            <a:rPr kumimoji="1" lang="ja-JP" altLang="en-US" sz="1100" b="1">
              <a:solidFill>
                <a:sysClr val="windowText" lastClr="000000"/>
              </a:solidFill>
              <a:effectLst/>
              <a:latin typeface="+mn-lt"/>
              <a:ea typeface="+mn-ea"/>
              <a:cs typeface="+mn-cs"/>
            </a:rPr>
            <a:t> 見積書は、募集要項に例示した「推奨見積書」の条件を満たすように作成してもらってください。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21</xdr:col>
      <xdr:colOff>38100</xdr:colOff>
      <xdr:row>7</xdr:row>
      <xdr:rowOff>142875</xdr:rowOff>
    </xdr:from>
    <xdr:to>
      <xdr:col>22</xdr:col>
      <xdr:colOff>152399</xdr:colOff>
      <xdr:row>10</xdr:row>
      <xdr:rowOff>41564</xdr:rowOff>
    </xdr:to>
    <xdr:sp macro="" textlink="">
      <xdr:nvSpPr>
        <xdr:cNvPr id="4" name="右中かっこ 3">
          <a:extLst>
            <a:ext uri="{FF2B5EF4-FFF2-40B4-BE49-F238E27FC236}">
              <a16:creationId xmlns:a16="http://schemas.microsoft.com/office/drawing/2014/main" id="{00000000-0008-0000-0300-000004000000}"/>
            </a:ext>
          </a:extLst>
        </xdr:cNvPr>
        <xdr:cNvSpPr/>
      </xdr:nvSpPr>
      <xdr:spPr>
        <a:xfrm>
          <a:off x="6934200" y="1771650"/>
          <a:ext cx="323849" cy="298739"/>
        </a:xfrm>
        <a:prstGeom prst="rightBrace">
          <a:avLst>
            <a:gd name="adj1" fmla="val 11521"/>
            <a:gd name="adj2" fmla="val 44178"/>
          </a:avLst>
        </a:prstGeom>
        <a:ln w="28575">
          <a:solidFill>
            <a:srgbClr val="0000FF"/>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180975</xdr:colOff>
      <xdr:row>3</xdr:row>
      <xdr:rowOff>123825</xdr:rowOff>
    </xdr:from>
    <xdr:to>
      <xdr:col>30</xdr:col>
      <xdr:colOff>333375</xdr:colOff>
      <xdr:row>13</xdr:row>
      <xdr:rowOff>85725</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7286625" y="981075"/>
          <a:ext cx="4095750" cy="1647825"/>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chemeClr val="tx1"/>
              </a:solidFill>
            </a:rPr>
            <a:t>※</a:t>
          </a:r>
          <a:r>
            <a:rPr kumimoji="1" lang="ja-JP" altLang="en-US" sz="1100" b="1">
              <a:solidFill>
                <a:schemeClr val="tx1"/>
              </a:solidFill>
            </a:rPr>
            <a:t> 導入する機械設備等が消費税率</a:t>
          </a:r>
          <a:r>
            <a:rPr kumimoji="1" lang="en-US" altLang="ja-JP" sz="1100" b="1">
              <a:solidFill>
                <a:schemeClr val="tx1"/>
              </a:solidFill>
            </a:rPr>
            <a:t>10%</a:t>
          </a:r>
          <a:r>
            <a:rPr kumimoji="1" lang="ja-JP" altLang="en-US" sz="1100" b="1">
              <a:solidFill>
                <a:schemeClr val="tx1"/>
              </a:solidFill>
            </a:rPr>
            <a:t>適用（通常の国内取引）の場合は［該当］を選択した状態してください。経費区分の助成事業に要する経費（税込）は自動計算されます。</a:t>
          </a:r>
        </a:p>
        <a:p>
          <a:pPr algn="l"/>
          <a:r>
            <a:rPr kumimoji="1" lang="en-US" altLang="ja-JP" sz="1100" b="1">
              <a:solidFill>
                <a:schemeClr val="tx1"/>
              </a:solidFill>
            </a:rPr>
            <a:t>※</a:t>
          </a:r>
          <a:r>
            <a:rPr kumimoji="1" lang="ja-JP" altLang="en-US" sz="1100" b="1">
              <a:solidFill>
                <a:schemeClr val="tx1"/>
              </a:solidFill>
            </a:rPr>
            <a:t> 海外からの直接輸入等で消費税率</a:t>
          </a:r>
          <a:r>
            <a:rPr kumimoji="1" lang="en-US" altLang="ja-JP" sz="1100" b="1">
              <a:solidFill>
                <a:schemeClr val="tx1"/>
              </a:solidFill>
            </a:rPr>
            <a:t>10%</a:t>
          </a:r>
          <a:r>
            <a:rPr kumimoji="1" lang="ja-JP" altLang="en-US" sz="1100" b="1">
              <a:solidFill>
                <a:schemeClr val="tx1"/>
              </a:solidFill>
            </a:rPr>
            <a:t>以外の税制が適用される場合には［非該当］を選択してください。</a:t>
          </a:r>
        </a:p>
        <a:p>
          <a:pPr algn="l"/>
          <a:r>
            <a:rPr kumimoji="1" lang="ja-JP" altLang="en-US" sz="1100" b="1">
              <a:solidFill>
                <a:schemeClr val="tx1"/>
              </a:solidFill>
            </a:rPr>
            <a:t>　ドロップダウンリスト ▼から選択</a:t>
          </a:r>
        </a:p>
      </xdr:txBody>
    </xdr:sp>
    <xdr:clientData/>
  </xdr:twoCellAnchor>
  <xdr:twoCellAnchor>
    <xdr:from>
      <xdr:col>21</xdr:col>
      <xdr:colOff>38100</xdr:colOff>
      <xdr:row>13</xdr:row>
      <xdr:rowOff>0</xdr:rowOff>
    </xdr:from>
    <xdr:to>
      <xdr:col>22</xdr:col>
      <xdr:colOff>152399</xdr:colOff>
      <xdr:row>18</xdr:row>
      <xdr:rowOff>266700</xdr:rowOff>
    </xdr:to>
    <xdr:sp macro="" textlink="">
      <xdr:nvSpPr>
        <xdr:cNvPr id="6" name="右中かっこ 5">
          <a:extLst>
            <a:ext uri="{FF2B5EF4-FFF2-40B4-BE49-F238E27FC236}">
              <a16:creationId xmlns:a16="http://schemas.microsoft.com/office/drawing/2014/main" id="{00000000-0008-0000-0300-000006000000}"/>
            </a:ext>
          </a:extLst>
        </xdr:cNvPr>
        <xdr:cNvSpPr/>
      </xdr:nvSpPr>
      <xdr:spPr>
        <a:xfrm>
          <a:off x="6934200" y="2724150"/>
          <a:ext cx="323849" cy="1409700"/>
        </a:xfrm>
        <a:prstGeom prst="rightBrace">
          <a:avLst>
            <a:gd name="adj1" fmla="val 25980"/>
            <a:gd name="adj2" fmla="val 44178"/>
          </a:avLst>
        </a:prstGeom>
        <a:ln w="28575">
          <a:solidFill>
            <a:srgbClr val="0000FF"/>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190499</xdr:colOff>
      <xdr:row>13</xdr:row>
      <xdr:rowOff>161923</xdr:rowOff>
    </xdr:from>
    <xdr:to>
      <xdr:col>30</xdr:col>
      <xdr:colOff>342900</xdr:colOff>
      <xdr:row>23</xdr:row>
      <xdr:rowOff>9525</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7296149" y="2705098"/>
          <a:ext cx="4095751" cy="2085977"/>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1">
              <a:solidFill>
                <a:schemeClr val="tx1"/>
              </a:solidFill>
            </a:rPr>
            <a:t>※</a:t>
          </a:r>
          <a:r>
            <a:rPr kumimoji="1" lang="ja-JP" altLang="en-US" sz="1100" b="1">
              <a:solidFill>
                <a:schemeClr val="tx1"/>
              </a:solidFill>
            </a:rPr>
            <a:t> 一般的には、助成対象経費（税抜）をはじめとして各種金額は、自動で転記されます。</a:t>
          </a:r>
        </a:p>
        <a:p>
          <a:pPr algn="l"/>
          <a:r>
            <a:rPr kumimoji="1" lang="en-US" altLang="ja-JP" sz="1100" b="1">
              <a:solidFill>
                <a:schemeClr val="tx1"/>
              </a:solidFill>
            </a:rPr>
            <a:t>※</a:t>
          </a:r>
          <a:r>
            <a:rPr kumimoji="1" lang="ja-JP" altLang="en-US" sz="1100" b="1">
              <a:solidFill>
                <a:schemeClr val="tx1"/>
              </a:solidFill>
            </a:rPr>
            <a:t> 「助成対象</a:t>
          </a:r>
          <a:r>
            <a:rPr kumimoji="1" lang="ja-JP" altLang="en-US" sz="1100" b="1">
              <a:solidFill>
                <a:srgbClr val="FF0000"/>
              </a:solidFill>
            </a:rPr>
            <a:t>外</a:t>
          </a:r>
          <a:r>
            <a:rPr kumimoji="1" lang="ja-JP" altLang="en-US" sz="1100" b="1">
              <a:solidFill>
                <a:schemeClr val="tx1"/>
              </a:solidFill>
            </a:rPr>
            <a:t>経費」がある場合には、最下欄「（４）助成対象外経費」の表を全て記入ください。合計金額が左表へ転記されます。</a:t>
          </a:r>
        </a:p>
        <a:p>
          <a:pPr algn="l"/>
          <a:r>
            <a:rPr kumimoji="1" lang="en-US" altLang="ja-JP" sz="1100" b="1">
              <a:solidFill>
                <a:schemeClr val="tx1"/>
              </a:solidFill>
            </a:rPr>
            <a:t>※</a:t>
          </a:r>
          <a:r>
            <a:rPr kumimoji="1" lang="ja-JP" altLang="en-US" sz="1100" b="1">
              <a:solidFill>
                <a:schemeClr val="tx1"/>
              </a:solidFill>
            </a:rPr>
            <a:t> 海外からの直輸入等で消費税率</a:t>
          </a:r>
          <a:r>
            <a:rPr kumimoji="1" lang="en-US" altLang="ja-JP" sz="1100" b="1">
              <a:solidFill>
                <a:schemeClr val="tx1"/>
              </a:solidFill>
            </a:rPr>
            <a:t>10%</a:t>
          </a:r>
          <a:r>
            <a:rPr kumimoji="1" lang="ja-JP" altLang="en-US" sz="1100" b="1">
              <a:solidFill>
                <a:schemeClr val="tx1"/>
              </a:solidFill>
            </a:rPr>
            <a:t>以外の税率が適用される場合は［注４］に従って、正しい金額を算出して記入ください。</a:t>
          </a:r>
        </a:p>
        <a:p>
          <a:pPr algn="l"/>
          <a:endParaRPr kumimoji="1" lang="ja-JP" altLang="en-US" sz="1100" b="1">
            <a:solidFill>
              <a:schemeClr val="tx1"/>
            </a:solidFill>
          </a:endParaRPr>
        </a:p>
      </xdr:txBody>
    </xdr:sp>
    <xdr:clientData/>
  </xdr:twoCellAnchor>
  <mc:AlternateContent xmlns:mc="http://schemas.openxmlformats.org/markup-compatibility/2006">
    <mc:Choice xmlns:a14="http://schemas.microsoft.com/office/drawing/2010/main" Requires="a14">
      <xdr:twoCellAnchor editAs="oneCell">
        <xdr:from>
          <xdr:col>2</xdr:col>
          <xdr:colOff>114300</xdr:colOff>
          <xdr:row>38</xdr:row>
          <xdr:rowOff>247650</xdr:rowOff>
        </xdr:from>
        <xdr:to>
          <xdr:col>3</xdr:col>
          <xdr:colOff>69850</xdr:colOff>
          <xdr:row>40</xdr:row>
          <xdr:rowOff>38100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3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39</xdr:row>
          <xdr:rowOff>146050</xdr:rowOff>
        </xdr:from>
        <xdr:to>
          <xdr:col>3</xdr:col>
          <xdr:colOff>69850</xdr:colOff>
          <xdr:row>41</xdr:row>
          <xdr:rowOff>31750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3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21</xdr:col>
      <xdr:colOff>57150</xdr:colOff>
      <xdr:row>39</xdr:row>
      <xdr:rowOff>85726</xdr:rowOff>
    </xdr:from>
    <xdr:to>
      <xdr:col>22</xdr:col>
      <xdr:colOff>190499</xdr:colOff>
      <xdr:row>49</xdr:row>
      <xdr:rowOff>57150</xdr:rowOff>
    </xdr:to>
    <xdr:sp macro="" textlink="">
      <xdr:nvSpPr>
        <xdr:cNvPr id="10" name="右中かっこ 9">
          <a:extLst>
            <a:ext uri="{FF2B5EF4-FFF2-40B4-BE49-F238E27FC236}">
              <a16:creationId xmlns:a16="http://schemas.microsoft.com/office/drawing/2014/main" id="{00000000-0008-0000-0300-00000A000000}"/>
            </a:ext>
          </a:extLst>
        </xdr:cNvPr>
        <xdr:cNvSpPr/>
      </xdr:nvSpPr>
      <xdr:spPr>
        <a:xfrm>
          <a:off x="6953250" y="8724901"/>
          <a:ext cx="342899" cy="1857374"/>
        </a:xfrm>
        <a:prstGeom prst="rightBrace">
          <a:avLst>
            <a:gd name="adj1" fmla="val 25980"/>
            <a:gd name="adj2" fmla="val 44178"/>
          </a:avLst>
        </a:prstGeom>
        <a:ln w="28575">
          <a:solidFill>
            <a:srgbClr val="0000FF"/>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180976</xdr:colOff>
      <xdr:row>39</xdr:row>
      <xdr:rowOff>76201</xdr:rowOff>
    </xdr:from>
    <xdr:to>
      <xdr:col>31</xdr:col>
      <xdr:colOff>66675</xdr:colOff>
      <xdr:row>49</xdr:row>
      <xdr:rowOff>38101</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7286626" y="8715376"/>
          <a:ext cx="4181474" cy="184785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1">
              <a:solidFill>
                <a:schemeClr val="tx1"/>
              </a:solidFill>
            </a:rPr>
            <a:t>※</a:t>
          </a:r>
          <a:r>
            <a:rPr kumimoji="1" lang="ja-JP" altLang="en-US" sz="1100" b="1">
              <a:solidFill>
                <a:schemeClr val="tx1"/>
              </a:solidFill>
            </a:rPr>
            <a:t> 「助成対象</a:t>
          </a:r>
          <a:r>
            <a:rPr kumimoji="1" lang="ja-JP" altLang="en-US" sz="1100" b="1">
              <a:solidFill>
                <a:srgbClr val="FF0000"/>
              </a:solidFill>
            </a:rPr>
            <a:t>外</a:t>
          </a:r>
          <a:r>
            <a:rPr kumimoji="1" lang="ja-JP" altLang="en-US" sz="1100" b="1">
              <a:solidFill>
                <a:sysClr val="windowText" lastClr="000000"/>
              </a:solidFill>
            </a:rPr>
            <a:t>経費」</a:t>
          </a:r>
          <a:r>
            <a:rPr kumimoji="1" lang="ja-JP" altLang="ja-JP" sz="1100" b="1">
              <a:solidFill>
                <a:sysClr val="windowText" lastClr="000000"/>
              </a:solidFill>
              <a:effectLst/>
              <a:latin typeface="+mn-lt"/>
              <a:ea typeface="+mn-ea"/>
              <a:cs typeface="+mn-cs"/>
            </a:rPr>
            <a:t>の有無をチェックし、「有」の</a:t>
          </a:r>
          <a:r>
            <a:rPr kumimoji="1" lang="ja-JP" altLang="en-US" sz="1100" b="1">
              <a:solidFill>
                <a:sysClr val="windowText" lastClr="000000"/>
              </a:solidFill>
              <a:effectLst/>
              <a:latin typeface="+mn-lt"/>
              <a:ea typeface="+mn-ea"/>
              <a:cs typeface="+mn-cs"/>
            </a:rPr>
            <a:t>場合</a:t>
          </a:r>
          <a:r>
            <a:rPr kumimoji="1" lang="ja-JP" altLang="en-US" sz="1100" b="1">
              <a:solidFill>
                <a:schemeClr val="tx1"/>
              </a:solidFill>
            </a:rPr>
            <a:t>には、左表へ具体的な内訳内容を記入ください。</a:t>
          </a:r>
        </a:p>
        <a:p>
          <a:pPr algn="l"/>
          <a:r>
            <a:rPr kumimoji="1" lang="ja-JP" altLang="en-US" sz="1100" b="1">
              <a:solidFill>
                <a:schemeClr val="tx1"/>
              </a:solidFill>
            </a:rPr>
            <a:t>　例１）</a:t>
          </a:r>
          <a:r>
            <a:rPr lang="ja-JP" altLang="ja-JP" sz="1100">
              <a:solidFill>
                <a:sysClr val="windowText" lastClr="000000"/>
              </a:solidFill>
              <a:effectLst/>
              <a:latin typeface="+mn-lt"/>
              <a:ea typeface="+mn-ea"/>
              <a:cs typeface="+mn-cs"/>
            </a:rPr>
            <a:t>既存機械設備の撤去・移設・処分に係る経費</a:t>
          </a:r>
          <a:endParaRPr lang="ja-JP" altLang="en-US" sz="1100">
            <a:solidFill>
              <a:sysClr val="windowText" lastClr="000000"/>
            </a:solidFill>
            <a:effectLst/>
            <a:latin typeface="+mn-lt"/>
            <a:ea typeface="+mn-ea"/>
            <a:cs typeface="+mn-cs"/>
          </a:endParaRPr>
        </a:p>
        <a:p>
          <a:pPr algn="l"/>
          <a:r>
            <a:rPr kumimoji="1" lang="ja-JP" altLang="en-US" sz="1100" b="1">
              <a:solidFill>
                <a:sysClr val="windowText" lastClr="000000"/>
              </a:solidFill>
              <a:effectLst/>
              <a:latin typeface="+mn-lt"/>
              <a:ea typeface="+mn-ea"/>
              <a:cs typeface="+mn-cs"/>
            </a:rPr>
            <a:t>　例２）</a:t>
          </a:r>
          <a:r>
            <a:rPr lang="ja-JP" altLang="ja-JP" sz="1100">
              <a:solidFill>
                <a:sysClr val="windowText" lastClr="000000"/>
              </a:solidFill>
              <a:effectLst/>
              <a:latin typeface="+mn-lt"/>
              <a:ea typeface="+mn-ea"/>
              <a:cs typeface="+mn-cs"/>
            </a:rPr>
            <a:t>設置場所の整備工事や基礎工事、電気工事等に係る経費</a:t>
          </a:r>
          <a:endParaRPr lang="ja-JP" altLang="en-US" sz="1100">
            <a:solidFill>
              <a:sysClr val="windowText" lastClr="000000"/>
            </a:solidFill>
            <a:effectLst/>
            <a:latin typeface="+mn-lt"/>
            <a:ea typeface="+mn-ea"/>
            <a:cs typeface="+mn-cs"/>
          </a:endParaRPr>
        </a:p>
        <a:p>
          <a:pPr algn="l"/>
          <a:r>
            <a:rPr kumimoji="1" lang="ja-JP" altLang="en-US" sz="1100" b="1">
              <a:solidFill>
                <a:sysClr val="windowText" lastClr="000000"/>
              </a:solidFill>
              <a:effectLst/>
              <a:latin typeface="+mn-lt"/>
              <a:ea typeface="+mn-ea"/>
              <a:cs typeface="+mn-cs"/>
            </a:rPr>
            <a:t>　例３）</a:t>
          </a:r>
          <a:r>
            <a:rPr lang="ja-JP" altLang="ja-JP" sz="1100">
              <a:solidFill>
                <a:sysClr val="windowText" lastClr="000000"/>
              </a:solidFill>
              <a:effectLst/>
              <a:latin typeface="+mn-lt"/>
              <a:ea typeface="+mn-ea"/>
              <a:cs typeface="+mn-cs"/>
            </a:rPr>
            <a:t>機械設置後に発生する費用（例：年間保守費用、バージョンアップ費用、定期的な技術指導等）</a:t>
          </a:r>
          <a:endParaRPr kumimoji="1" lang="ja-JP" altLang="en-US" sz="1100" b="1">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11</xdr:col>
      <xdr:colOff>66675</xdr:colOff>
      <xdr:row>9</xdr:row>
      <xdr:rowOff>38099</xdr:rowOff>
    </xdr:from>
    <xdr:to>
      <xdr:col>11</xdr:col>
      <xdr:colOff>390524</xdr:colOff>
      <xdr:row>18</xdr:row>
      <xdr:rowOff>228599</xdr:rowOff>
    </xdr:to>
    <xdr:sp macro="" textlink="">
      <xdr:nvSpPr>
        <xdr:cNvPr id="4" name="右中かっこ 3">
          <a:extLst>
            <a:ext uri="{FF2B5EF4-FFF2-40B4-BE49-F238E27FC236}">
              <a16:creationId xmlns:a16="http://schemas.microsoft.com/office/drawing/2014/main" id="{00000000-0008-0000-0400-000004000000}"/>
            </a:ext>
          </a:extLst>
        </xdr:cNvPr>
        <xdr:cNvSpPr/>
      </xdr:nvSpPr>
      <xdr:spPr>
        <a:xfrm>
          <a:off x="6153150" y="2028824"/>
          <a:ext cx="323849" cy="2333625"/>
        </a:xfrm>
        <a:prstGeom prst="rightBrace">
          <a:avLst>
            <a:gd name="adj1" fmla="val 25980"/>
            <a:gd name="adj2" fmla="val 44178"/>
          </a:avLst>
        </a:prstGeom>
        <a:ln w="28575">
          <a:solidFill>
            <a:srgbClr val="0000FF"/>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438150</xdr:colOff>
      <xdr:row>9</xdr:row>
      <xdr:rowOff>57146</xdr:rowOff>
    </xdr:from>
    <xdr:to>
      <xdr:col>18</xdr:col>
      <xdr:colOff>9525</xdr:colOff>
      <xdr:row>30</xdr:row>
      <xdr:rowOff>215899</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6318250" y="1981196"/>
          <a:ext cx="4194175" cy="4959353"/>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1">
              <a:solidFill>
                <a:schemeClr val="tx1"/>
              </a:solidFill>
            </a:rPr>
            <a:t>※ </a:t>
          </a:r>
          <a:r>
            <a:rPr kumimoji="1" lang="ja-JP" altLang="en-US" sz="1100" b="1">
              <a:solidFill>
                <a:schemeClr val="tx1"/>
              </a:solidFill>
            </a:rPr>
            <a:t>この「</a:t>
          </a:r>
          <a:r>
            <a:rPr kumimoji="1" lang="en-US" altLang="ja-JP" sz="1100" b="1">
              <a:solidFill>
                <a:srgbClr val="0000FF"/>
              </a:solidFill>
            </a:rPr>
            <a:t>15</a:t>
          </a:r>
          <a:r>
            <a:rPr kumimoji="1" lang="ja-JP" altLang="en-US" sz="1100" b="1">
              <a:solidFill>
                <a:srgbClr val="0000FF"/>
              </a:solidFill>
            </a:rPr>
            <a:t>　収支計画</a:t>
          </a:r>
          <a:r>
            <a:rPr kumimoji="1" lang="ja-JP" altLang="en-US" sz="1100" b="1">
              <a:solidFill>
                <a:schemeClr val="tx1"/>
              </a:solidFill>
            </a:rPr>
            <a:t>」のページの記入欄はフリーフォーマットです。</a:t>
          </a:r>
        </a:p>
        <a:p>
          <a:pPr algn="l"/>
          <a:endParaRPr kumimoji="1" lang="ja-JP" altLang="en-US" sz="1100" b="1">
            <a:solidFill>
              <a:schemeClr val="tx1"/>
            </a:solidFill>
          </a:endParaRPr>
        </a:p>
        <a:p>
          <a:pPr algn="l"/>
          <a:r>
            <a:rPr kumimoji="1" lang="en-US" altLang="ja-JP" sz="1100" b="1">
              <a:solidFill>
                <a:schemeClr val="tx1"/>
              </a:solidFill>
            </a:rPr>
            <a:t>※</a:t>
          </a:r>
          <a:r>
            <a:rPr kumimoji="1" lang="ja-JP" altLang="en-US" sz="1100" b="1">
              <a:solidFill>
                <a:schemeClr val="tx1"/>
              </a:solidFill>
            </a:rPr>
            <a:t> 便宜的に記入欄は「セルの書式設定」により「セルを結合」してあります。プレーンテキストの文書は入力できますが、複雑な構成の文書、図、表を混在させたような説明文は入力が困難な場合がありますのでご了承ください。</a:t>
          </a:r>
          <a:endParaRPr kumimoji="1" lang="en-US" altLang="ja-JP" sz="1100" b="1">
            <a:solidFill>
              <a:schemeClr val="tx1"/>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lt1"/>
              </a:solidFill>
              <a:effectLst/>
              <a:latin typeface="+mn-lt"/>
              <a:ea typeface="+mn-ea"/>
              <a:cs typeface="+mn-cs"/>
            </a:rPr>
            <a:t>　</a:t>
          </a:r>
          <a:r>
            <a:rPr kumimoji="1" lang="ja-JP" altLang="ja-JP" sz="1100" b="1">
              <a:solidFill>
                <a:schemeClr val="tx1"/>
              </a:solidFill>
              <a:effectLst/>
              <a:latin typeface="+mn-lt"/>
              <a:ea typeface="+mn-ea"/>
              <a:cs typeface="+mn-cs"/>
            </a:rPr>
            <a:t>シートの保護やロックは掛けておりませんのでセル結合解除</a:t>
          </a:r>
          <a:r>
            <a:rPr kumimoji="1" lang="ja-JP" altLang="en-US" sz="1100" b="1">
              <a:solidFill>
                <a:schemeClr val="tx1"/>
              </a:solidFill>
              <a:effectLst/>
              <a:latin typeface="+mn-lt"/>
              <a:ea typeface="+mn-ea"/>
              <a:cs typeface="+mn-cs"/>
            </a:rPr>
            <a:t>や記入欄の拡大</a:t>
          </a:r>
          <a:r>
            <a:rPr kumimoji="1" lang="ja-JP" altLang="ja-JP" sz="1100" b="1">
              <a:solidFill>
                <a:schemeClr val="tx1"/>
              </a:solidFill>
              <a:effectLst/>
              <a:latin typeface="+mn-lt"/>
              <a:ea typeface="+mn-ea"/>
              <a:cs typeface="+mn-cs"/>
            </a:rPr>
            <a:t>等は自由</a:t>
          </a:r>
          <a:r>
            <a:rPr kumimoji="1" lang="ja-JP" altLang="en-US" sz="1100" b="1">
              <a:solidFill>
                <a:schemeClr val="tx1"/>
              </a:solidFill>
              <a:effectLst/>
              <a:latin typeface="+mn-lt"/>
              <a:ea typeface="+mn-ea"/>
              <a:cs typeface="+mn-cs"/>
            </a:rPr>
            <a:t>です。</a:t>
          </a:r>
          <a:endParaRPr kumimoji="1" lang="ja-JP" altLang="en-US" sz="1100" b="1">
            <a:solidFill>
              <a:schemeClr val="lt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lt1"/>
              </a:solidFill>
              <a:effectLst/>
              <a:latin typeface="+mn-lt"/>
              <a:ea typeface="+mn-ea"/>
              <a:cs typeface="+mn-cs"/>
            </a:rPr>
            <a:t>す。</a:t>
          </a:r>
          <a:endParaRPr lang="ja-JP" altLang="ja-JP">
            <a:effectLst/>
          </a:endParaRPr>
        </a:p>
        <a:p>
          <a:pPr algn="l"/>
          <a:r>
            <a:rPr kumimoji="1" lang="en-US" altLang="ja-JP" sz="1100" b="1">
              <a:solidFill>
                <a:schemeClr val="tx1"/>
              </a:solidFill>
            </a:rPr>
            <a:t>※</a:t>
          </a:r>
          <a:r>
            <a:rPr kumimoji="1" lang="ja-JP" altLang="en-US" sz="1100" b="1">
              <a:solidFill>
                <a:schemeClr val="tx1"/>
              </a:solidFill>
            </a:rPr>
            <a:t> 記入勝手、入力勝手が悪い場合には、同様フォーマット・書式で</a:t>
          </a:r>
          <a:r>
            <a:rPr kumimoji="1" lang="en-US" altLang="ja-JP" sz="1100" b="1">
              <a:solidFill>
                <a:schemeClr val="tx1"/>
              </a:solidFill>
            </a:rPr>
            <a:t>Word</a:t>
          </a:r>
          <a:r>
            <a:rPr kumimoji="1" lang="ja-JP" altLang="en-US" sz="1100" b="1">
              <a:solidFill>
                <a:schemeClr val="tx1"/>
              </a:solidFill>
            </a:rPr>
            <a:t>や</a:t>
          </a:r>
          <a:r>
            <a:rPr kumimoji="1" lang="en-US" altLang="ja-JP" sz="1100" b="1">
              <a:solidFill>
                <a:schemeClr val="tx1"/>
              </a:solidFill>
            </a:rPr>
            <a:t>PowerPoint</a:t>
          </a:r>
          <a:r>
            <a:rPr kumimoji="1" lang="ja-JP" altLang="en-US" sz="1100" b="1">
              <a:solidFill>
                <a:schemeClr val="tx1"/>
              </a:solidFill>
            </a:rPr>
            <a:t>等で作成、提出していただくことも可です。　</a:t>
          </a:r>
        </a:p>
        <a:p>
          <a:pPr algn="l"/>
          <a:r>
            <a:rPr kumimoji="1" lang="ja-JP" altLang="en-US" sz="1100" b="1">
              <a:solidFill>
                <a:schemeClr val="tx1"/>
              </a:solidFill>
            </a:rPr>
            <a:t>その場合には、記入内容は本フォーマットの通り</a:t>
          </a:r>
          <a:r>
            <a:rPr kumimoji="1" lang="ja-JP" altLang="en-US" sz="1100" b="1">
              <a:solidFill>
                <a:schemeClr val="tx1"/>
              </a:solidFill>
              <a:effectLst/>
              <a:latin typeface="+mn-lt"/>
              <a:ea typeface="+mn-ea"/>
              <a:cs typeface="+mn-cs"/>
            </a:rPr>
            <a:t>「</a:t>
          </a:r>
          <a:r>
            <a:rPr kumimoji="1" lang="en-US" altLang="ja-JP" sz="1100" b="1">
              <a:solidFill>
                <a:srgbClr val="0000FF"/>
              </a:solidFill>
              <a:effectLst/>
              <a:latin typeface="+mn-lt"/>
              <a:ea typeface="+mn-ea"/>
              <a:cs typeface="+mn-cs"/>
            </a:rPr>
            <a:t>15</a:t>
          </a:r>
          <a:r>
            <a:rPr kumimoji="1" lang="ja-JP" altLang="ja-JP" sz="1100" b="1">
              <a:solidFill>
                <a:srgbClr val="0000FF"/>
              </a:solidFill>
              <a:effectLst/>
              <a:latin typeface="+mn-lt"/>
              <a:ea typeface="+mn-ea"/>
              <a:cs typeface="+mn-cs"/>
            </a:rPr>
            <a:t>　収支計画」</a:t>
          </a:r>
          <a:r>
            <a:rPr kumimoji="1" lang="ja-JP" altLang="en-US" sz="1100" b="1">
              <a:solidFill>
                <a:schemeClr val="tx1"/>
              </a:solidFill>
            </a:rPr>
            <a:t>「</a:t>
          </a:r>
          <a:r>
            <a:rPr kumimoji="1" lang="ja-JP" altLang="en-US" sz="1100" b="1">
              <a:solidFill>
                <a:srgbClr val="0000FF"/>
              </a:solidFill>
            </a:rPr>
            <a:t>（</a:t>
          </a:r>
          <a:r>
            <a:rPr kumimoji="1" lang="en-US" altLang="ja-JP" sz="1100" b="1">
              <a:solidFill>
                <a:srgbClr val="0000FF"/>
              </a:solidFill>
            </a:rPr>
            <a:t>1</a:t>
          </a:r>
          <a:r>
            <a:rPr kumimoji="1" lang="ja-JP" altLang="en-US" sz="1100" b="1">
              <a:solidFill>
                <a:srgbClr val="0000FF"/>
              </a:solidFill>
            </a:rPr>
            <a:t>）収支計画の具体的な説明</a:t>
          </a:r>
          <a:r>
            <a:rPr kumimoji="1" lang="ja-JP" altLang="en-US" sz="1100" b="1">
              <a:solidFill>
                <a:schemeClr val="tx1"/>
              </a:solidFill>
            </a:rPr>
            <a:t>」の項目を設け、「</a:t>
          </a:r>
          <a:r>
            <a:rPr kumimoji="1" lang="ja-JP" altLang="en-US" sz="1100" b="1">
              <a:solidFill>
                <a:srgbClr val="0000FF"/>
              </a:solidFill>
            </a:rPr>
            <a:t>各数値の計算根拠</a:t>
          </a:r>
          <a:r>
            <a:rPr kumimoji="1" lang="ja-JP" altLang="en-US" sz="1100" b="1">
              <a:solidFill>
                <a:schemeClr val="tx1"/>
              </a:solidFill>
            </a:rPr>
            <a:t>」、「</a:t>
          </a:r>
          <a:r>
            <a:rPr kumimoji="1" lang="ja-JP" altLang="en-US" sz="1100" b="1">
              <a:solidFill>
                <a:srgbClr val="0000FF"/>
              </a:solidFill>
            </a:rPr>
            <a:t>次善策」</a:t>
          </a:r>
          <a:r>
            <a:rPr kumimoji="1" lang="ja-JP" altLang="en-US" sz="1100" b="1">
              <a:solidFill>
                <a:schemeClr val="tx1"/>
              </a:solidFill>
            </a:rPr>
            <a:t>について記入欄を分けて作成・記入ください。</a:t>
          </a:r>
        </a:p>
        <a:p>
          <a:pPr algn="l"/>
          <a:r>
            <a:rPr kumimoji="1" lang="ja-JP" altLang="en-US" sz="1100" b="1">
              <a:solidFill>
                <a:schemeClr val="tx1"/>
              </a:solidFill>
            </a:rPr>
            <a:t>　</a:t>
          </a:r>
          <a:r>
            <a:rPr kumimoji="1" lang="ja-JP" altLang="en-US" sz="1100" b="1">
              <a:solidFill>
                <a:srgbClr val="FF0000"/>
              </a:solidFill>
            </a:rPr>
            <a:t>別フォーマットで提出する際には書類順（提出時には申請書類を順番に揃えてクリック留めし提出して）は変更しないようにご注意ください。</a:t>
          </a:r>
          <a:endParaRPr kumimoji="1" lang="en-US" altLang="ja-JP" sz="1100" b="1">
            <a:solidFill>
              <a:srgbClr val="FF0000"/>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15</xdr:col>
      <xdr:colOff>42334</xdr:colOff>
      <xdr:row>1</xdr:row>
      <xdr:rowOff>232833</xdr:rowOff>
    </xdr:from>
    <xdr:to>
      <xdr:col>21</xdr:col>
      <xdr:colOff>243417</xdr:colOff>
      <xdr:row>13</xdr:row>
      <xdr:rowOff>133350</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10919884" y="309033"/>
          <a:ext cx="2125133" cy="3348567"/>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solidFill>
            </a:rPr>
            <a:t>１．事業区分を確認ください</a:t>
          </a:r>
        </a:p>
        <a:p>
          <a:pPr algn="l"/>
          <a:r>
            <a:rPr kumimoji="1" lang="ja-JP" altLang="en-US" sz="1100" b="1">
              <a:solidFill>
                <a:schemeClr val="tx1"/>
              </a:solidFill>
            </a:rPr>
            <a:t>２．</a:t>
          </a:r>
          <a:r>
            <a:rPr kumimoji="1" lang="en-US" altLang="ja-JP" sz="1100" b="1">
              <a:solidFill>
                <a:schemeClr val="tx1"/>
              </a:solidFill>
            </a:rPr>
            <a:t>K3</a:t>
          </a:r>
          <a:r>
            <a:rPr kumimoji="1" lang="ja-JP" altLang="en-US" sz="1100" b="1">
              <a:solidFill>
                <a:schemeClr val="tx1"/>
              </a:solidFill>
            </a:rPr>
            <a:t>セルの「</a:t>
          </a:r>
          <a:r>
            <a:rPr kumimoji="1" lang="en-US" altLang="ja-JP" sz="1100" b="1">
              <a:solidFill>
                <a:srgbClr val="FF0000"/>
              </a:solidFill>
            </a:rPr>
            <a:t>×</a:t>
          </a:r>
          <a:r>
            <a:rPr kumimoji="1" lang="ja-JP" altLang="en-US" sz="1100" b="1">
              <a:solidFill>
                <a:schemeClr val="tx1"/>
              </a:solidFill>
            </a:rPr>
            <a:t>」を削除</a:t>
          </a:r>
        </a:p>
        <a:p>
          <a:pPr algn="l"/>
          <a:r>
            <a:rPr kumimoji="1" lang="ja-JP" altLang="en-US" sz="1100" b="1">
              <a:solidFill>
                <a:schemeClr val="tx1"/>
              </a:solidFill>
            </a:rPr>
            <a:t>　　して数値入力可能に</a:t>
          </a:r>
        </a:p>
        <a:p>
          <a:pPr algn="l"/>
          <a:r>
            <a:rPr kumimoji="1" lang="ja-JP" altLang="en-US" sz="1100" b="1">
              <a:solidFill>
                <a:schemeClr val="tx1"/>
              </a:solidFill>
            </a:rPr>
            <a:t>　　ロック解除ください　</a:t>
          </a:r>
        </a:p>
        <a:p>
          <a:pPr algn="l"/>
          <a:r>
            <a:rPr kumimoji="1" lang="ja-JP" altLang="en-US" sz="1100" b="1">
              <a:solidFill>
                <a:schemeClr val="tx1"/>
              </a:solidFill>
            </a:rPr>
            <a:t>３．単位「千円」「百万円」</a:t>
          </a:r>
        </a:p>
        <a:p>
          <a:pPr algn="l"/>
          <a:r>
            <a:rPr kumimoji="1" lang="ja-JP" altLang="en-US" sz="1100" b="1">
              <a:solidFill>
                <a:schemeClr val="tx1"/>
              </a:solidFill>
            </a:rPr>
            <a:t>　　を選択ください</a:t>
          </a:r>
        </a:p>
        <a:p>
          <a:pPr algn="l"/>
          <a:r>
            <a:rPr kumimoji="1" lang="ja-JP" altLang="en-US" sz="1100" b="1">
              <a:solidFill>
                <a:schemeClr val="tx1"/>
              </a:solidFill>
            </a:rPr>
            <a:t>４</a:t>
          </a:r>
          <a:r>
            <a:rPr kumimoji="1" lang="en-US" altLang="ja-JP" sz="1100" b="1">
              <a:solidFill>
                <a:schemeClr val="tx1"/>
              </a:solidFill>
            </a:rPr>
            <a:t>.</a:t>
          </a:r>
          <a:r>
            <a:rPr kumimoji="1" lang="ja-JP" altLang="en-US" sz="1100" b="1">
              <a:solidFill>
                <a:schemeClr val="tx1"/>
              </a:solidFill>
            </a:rPr>
            <a:t>　数値を入力して表を完成</a:t>
          </a:r>
        </a:p>
        <a:p>
          <a:pPr algn="l"/>
          <a:r>
            <a:rPr kumimoji="1" lang="ja-JP" altLang="en-US" sz="1100" b="1">
              <a:solidFill>
                <a:schemeClr val="tx1"/>
              </a:solidFill>
            </a:rPr>
            <a:t>　　させてください</a:t>
          </a:r>
        </a:p>
        <a:p>
          <a:pPr algn="l"/>
          <a:r>
            <a:rPr kumimoji="1" lang="ja-JP" altLang="en-US" sz="1100" b="1">
              <a:solidFill>
                <a:schemeClr val="tx1"/>
              </a:solidFill>
            </a:rPr>
            <a:t>５．黄色　　　のセルが入力</a:t>
          </a:r>
        </a:p>
        <a:p>
          <a:pPr algn="l"/>
          <a:r>
            <a:rPr kumimoji="1" lang="ja-JP" altLang="en-US" sz="1100" b="1">
              <a:solidFill>
                <a:schemeClr val="tx1"/>
              </a:solidFill>
            </a:rPr>
            <a:t>　　箇所となります</a:t>
          </a:r>
          <a:endParaRPr kumimoji="1" lang="en-US" altLang="ja-JP" sz="1100" b="1">
            <a:solidFill>
              <a:schemeClr val="tx1"/>
            </a:solidFill>
          </a:endParaRPr>
        </a:p>
        <a:p>
          <a:pPr algn="l"/>
          <a:r>
            <a:rPr kumimoji="1" lang="ja-JP" altLang="en-US" sz="1100" b="1">
              <a:solidFill>
                <a:schemeClr val="tx1"/>
              </a:solidFill>
            </a:rPr>
            <a:t>６．灰色　　　のセルは自動</a:t>
          </a:r>
        </a:p>
        <a:p>
          <a:pPr algn="l"/>
          <a:r>
            <a:rPr kumimoji="1" lang="ja-JP" altLang="en-US" sz="1100" b="1">
              <a:solidFill>
                <a:schemeClr val="tx1"/>
              </a:solidFill>
            </a:rPr>
            <a:t>　　入力・転記箇所となり</a:t>
          </a:r>
        </a:p>
        <a:p>
          <a:pPr algn="l"/>
          <a:r>
            <a:rPr kumimoji="1" lang="ja-JP" altLang="en-US" sz="1100" b="1">
              <a:solidFill>
                <a:schemeClr val="tx1"/>
              </a:solidFill>
            </a:rPr>
            <a:t>　　入力不要できません。</a:t>
          </a:r>
        </a:p>
        <a:p>
          <a:pPr algn="l"/>
          <a:r>
            <a:rPr kumimoji="1" lang="ja-JP" altLang="en-US" sz="1100" b="1">
              <a:solidFill>
                <a:schemeClr val="tx1"/>
              </a:solidFill>
            </a:rPr>
            <a:t>　　</a:t>
          </a:r>
        </a:p>
        <a:p>
          <a:pPr algn="l"/>
          <a:endParaRPr kumimoji="1" lang="ja-JP" altLang="en-US" sz="1100" b="1">
            <a:solidFill>
              <a:schemeClr val="tx1"/>
            </a:solidFill>
          </a:endParaRPr>
        </a:p>
      </xdr:txBody>
    </xdr:sp>
    <xdr:clientData/>
  </xdr:twoCellAnchor>
  <xdr:twoCellAnchor>
    <xdr:from>
      <xdr:col>16</xdr:col>
      <xdr:colOff>433917</xdr:colOff>
      <xdr:row>9</xdr:row>
      <xdr:rowOff>10584</xdr:rowOff>
    </xdr:from>
    <xdr:to>
      <xdr:col>18</xdr:col>
      <xdr:colOff>10584</xdr:colOff>
      <xdr:row>9</xdr:row>
      <xdr:rowOff>211666</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11567584" y="2222501"/>
          <a:ext cx="359833" cy="201082"/>
        </a:xfrm>
        <a:prstGeom prst="rect">
          <a:avLst/>
        </a:prstGeom>
        <a:solidFill>
          <a:schemeClr val="accent4">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solidFill>
            </a:rPr>
            <a:t>　　</a:t>
          </a:r>
        </a:p>
        <a:p>
          <a:pPr algn="l"/>
          <a:endParaRPr kumimoji="1" lang="ja-JP" altLang="en-US" sz="1100" b="1">
            <a:solidFill>
              <a:schemeClr val="tx1"/>
            </a:solidFill>
          </a:endParaRPr>
        </a:p>
      </xdr:txBody>
    </xdr:sp>
    <xdr:clientData/>
  </xdr:twoCellAnchor>
  <xdr:twoCellAnchor>
    <xdr:from>
      <xdr:col>16</xdr:col>
      <xdr:colOff>451909</xdr:colOff>
      <xdr:row>10</xdr:row>
      <xdr:rowOff>203201</xdr:rowOff>
    </xdr:from>
    <xdr:to>
      <xdr:col>18</xdr:col>
      <xdr:colOff>28576</xdr:colOff>
      <xdr:row>11</xdr:row>
      <xdr:rowOff>70908</xdr:rowOff>
    </xdr:to>
    <xdr:sp macro="" textlink="">
      <xdr:nvSpPr>
        <xdr:cNvPr id="4" name="正方形/長方形 3">
          <a:extLst>
            <a:ext uri="{FF2B5EF4-FFF2-40B4-BE49-F238E27FC236}">
              <a16:creationId xmlns:a16="http://schemas.microsoft.com/office/drawing/2014/main" id="{00000000-0008-0000-0500-000004000000}"/>
            </a:ext>
          </a:extLst>
        </xdr:cNvPr>
        <xdr:cNvSpPr/>
      </xdr:nvSpPr>
      <xdr:spPr>
        <a:xfrm>
          <a:off x="11615209" y="2727326"/>
          <a:ext cx="357717" cy="201082"/>
        </a:xfrm>
        <a:prstGeom prst="rect">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solidFill>
            </a:rPr>
            <a:t>　　</a:t>
          </a:r>
        </a:p>
        <a:p>
          <a:pPr algn="l"/>
          <a:endParaRPr kumimoji="1" lang="ja-JP" altLang="en-US" sz="1100" b="1">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AB39"/>
  <sheetViews>
    <sheetView showGridLines="0" tabSelected="1" view="pageBreakPreview" zoomScaleNormal="100" zoomScaleSheetLayoutView="100" workbookViewId="0">
      <selection activeCell="B17" sqref="B17:AA37"/>
    </sheetView>
  </sheetViews>
  <sheetFormatPr defaultColWidth="9" defaultRowHeight="13"/>
  <cols>
    <col min="1" max="1" width="0.75" style="1" customWidth="1"/>
    <col min="2" max="27" width="3.08203125" style="1" customWidth="1"/>
    <col min="28" max="28" width="0.75" style="1" customWidth="1"/>
    <col min="29" max="29" width="0.83203125" style="1" customWidth="1"/>
    <col min="30" max="30" width="37.08203125" style="1" customWidth="1"/>
    <col min="31" max="31" width="9" style="1" customWidth="1"/>
    <col min="32" max="16384" width="9" style="1"/>
  </cols>
  <sheetData>
    <row r="1" spans="2:28" s="2" customFormat="1" ht="11.25" customHeight="1">
      <c r="AB1" s="2">
        <v>27</v>
      </c>
    </row>
    <row r="2" spans="2:28" ht="17.25" customHeight="1">
      <c r="J2" s="1" t="s">
        <v>1</v>
      </c>
    </row>
    <row r="3" spans="2:28" ht="17.25" customHeight="1"/>
    <row r="4" spans="2:28" ht="17.25" customHeight="1">
      <c r="C4" s="1" t="s">
        <v>10</v>
      </c>
    </row>
    <row r="5" spans="2:28" ht="15" customHeight="1"/>
    <row r="6" spans="2:28" ht="15" customHeight="1"/>
    <row r="7" spans="2:28" ht="18.75" customHeight="1">
      <c r="N7" s="426" t="s">
        <v>4</v>
      </c>
      <c r="O7" s="427"/>
      <c r="P7" s="427"/>
      <c r="Q7" s="422">
        <f>申請書!E41</f>
        <v>0</v>
      </c>
      <c r="R7" s="423"/>
      <c r="S7" s="423"/>
      <c r="T7" s="423"/>
      <c r="U7" s="423"/>
      <c r="V7" s="423"/>
      <c r="W7" s="423"/>
      <c r="X7" s="423"/>
      <c r="Y7" s="423"/>
      <c r="Z7" s="423"/>
    </row>
    <row r="8" spans="2:28" ht="15.75" customHeight="1">
      <c r="N8" s="427"/>
      <c r="O8" s="427"/>
      <c r="P8" s="427"/>
      <c r="Q8" s="423"/>
      <c r="R8" s="423"/>
      <c r="S8" s="423"/>
      <c r="T8" s="423"/>
      <c r="U8" s="423"/>
      <c r="V8" s="423"/>
      <c r="W8" s="423"/>
      <c r="X8" s="423"/>
      <c r="Y8" s="423"/>
      <c r="Z8" s="423"/>
    </row>
    <row r="9" spans="2:28" ht="18.75" customHeight="1">
      <c r="N9" s="1" t="s">
        <v>3</v>
      </c>
      <c r="Q9" s="424">
        <f>申請書!E42</f>
        <v>0</v>
      </c>
      <c r="R9" s="425"/>
      <c r="S9" s="425"/>
      <c r="T9" s="425"/>
      <c r="U9" s="425"/>
      <c r="V9" s="425"/>
      <c r="W9" s="425"/>
      <c r="X9" s="425"/>
      <c r="Y9" s="425"/>
      <c r="Z9" s="425"/>
      <c r="AA9" s="82" t="s">
        <v>2</v>
      </c>
    </row>
    <row r="10" spans="2:28" ht="17.25" customHeight="1"/>
    <row r="11" spans="2:28" ht="20.25" customHeight="1">
      <c r="B11" s="420" t="s">
        <v>599</v>
      </c>
      <c r="C11" s="420"/>
      <c r="D11" s="420"/>
      <c r="E11" s="420"/>
      <c r="F11" s="420"/>
      <c r="G11" s="420"/>
      <c r="H11" s="420"/>
      <c r="I11" s="420"/>
      <c r="J11" s="420"/>
      <c r="K11" s="420"/>
      <c r="L11" s="420"/>
      <c r="M11" s="420"/>
      <c r="N11" s="420"/>
      <c r="O11" s="420"/>
      <c r="P11" s="420"/>
      <c r="Q11" s="420"/>
      <c r="R11" s="420"/>
      <c r="S11" s="420"/>
      <c r="T11" s="420"/>
      <c r="U11" s="420"/>
      <c r="V11" s="420"/>
      <c r="W11" s="420"/>
      <c r="X11" s="420"/>
      <c r="Y11" s="420"/>
      <c r="Z11" s="420"/>
      <c r="AA11" s="420"/>
    </row>
    <row r="12" spans="2:28" ht="20.25" customHeight="1">
      <c r="B12" s="420"/>
      <c r="C12" s="420"/>
      <c r="D12" s="420"/>
      <c r="E12" s="420"/>
      <c r="F12" s="420"/>
      <c r="G12" s="420"/>
      <c r="H12" s="420"/>
      <c r="I12" s="420"/>
      <c r="J12" s="420"/>
      <c r="K12" s="420"/>
      <c r="L12" s="420"/>
      <c r="M12" s="420"/>
      <c r="N12" s="420"/>
      <c r="O12" s="420"/>
      <c r="P12" s="420"/>
      <c r="Q12" s="420"/>
      <c r="R12" s="420"/>
      <c r="S12" s="420"/>
      <c r="T12" s="420"/>
      <c r="U12" s="420"/>
      <c r="V12" s="420"/>
      <c r="W12" s="420"/>
      <c r="X12" s="420"/>
      <c r="Y12" s="420"/>
      <c r="Z12" s="420"/>
      <c r="AA12" s="420"/>
    </row>
    <row r="13" spans="2:28" ht="27" customHeight="1">
      <c r="B13" s="420"/>
      <c r="C13" s="420"/>
      <c r="D13" s="420"/>
      <c r="E13" s="420"/>
      <c r="F13" s="420"/>
      <c r="G13" s="420"/>
      <c r="H13" s="420"/>
      <c r="I13" s="420"/>
      <c r="J13" s="420"/>
      <c r="K13" s="420"/>
      <c r="L13" s="420"/>
      <c r="M13" s="420"/>
      <c r="N13" s="420"/>
      <c r="O13" s="420"/>
      <c r="P13" s="420"/>
      <c r="Q13" s="420"/>
      <c r="R13" s="420"/>
      <c r="S13" s="420"/>
      <c r="T13" s="420"/>
      <c r="U13" s="420"/>
      <c r="V13" s="420"/>
      <c r="W13" s="420"/>
      <c r="X13" s="420"/>
      <c r="Y13" s="420"/>
      <c r="Z13" s="420"/>
      <c r="AA13" s="420"/>
    </row>
    <row r="14" spans="2:28" ht="20.25" customHeight="1"/>
    <row r="15" spans="2:28" ht="17.25" customHeight="1">
      <c r="N15" s="1" t="s">
        <v>5</v>
      </c>
    </row>
    <row r="16" spans="2:28" ht="26.25" customHeight="1"/>
    <row r="17" spans="2:27" ht="21" customHeight="1">
      <c r="B17" s="421" t="s">
        <v>618</v>
      </c>
      <c r="C17" s="421"/>
      <c r="D17" s="421"/>
      <c r="E17" s="421"/>
      <c r="F17" s="421"/>
      <c r="G17" s="421"/>
      <c r="H17" s="421"/>
      <c r="I17" s="421"/>
      <c r="J17" s="421"/>
      <c r="K17" s="421"/>
      <c r="L17" s="421"/>
      <c r="M17" s="421"/>
      <c r="N17" s="421"/>
      <c r="O17" s="421"/>
      <c r="P17" s="421"/>
      <c r="Q17" s="421"/>
      <c r="R17" s="421"/>
      <c r="S17" s="421"/>
      <c r="T17" s="421"/>
      <c r="U17" s="421"/>
      <c r="V17" s="421"/>
      <c r="W17" s="421"/>
      <c r="X17" s="421"/>
      <c r="Y17" s="421"/>
      <c r="Z17" s="421"/>
      <c r="AA17" s="421"/>
    </row>
    <row r="18" spans="2:27" ht="21" customHeight="1">
      <c r="B18" s="421"/>
      <c r="C18" s="421"/>
      <c r="D18" s="421"/>
      <c r="E18" s="421"/>
      <c r="F18" s="421"/>
      <c r="G18" s="421"/>
      <c r="H18" s="421"/>
      <c r="I18" s="421"/>
      <c r="J18" s="421"/>
      <c r="K18" s="421"/>
      <c r="L18" s="421"/>
      <c r="M18" s="421"/>
      <c r="N18" s="421"/>
      <c r="O18" s="421"/>
      <c r="P18" s="421"/>
      <c r="Q18" s="421"/>
      <c r="R18" s="421"/>
      <c r="S18" s="421"/>
      <c r="T18" s="421"/>
      <c r="U18" s="421"/>
      <c r="V18" s="421"/>
      <c r="W18" s="421"/>
      <c r="X18" s="421"/>
      <c r="Y18" s="421"/>
      <c r="Z18" s="421"/>
      <c r="AA18" s="421"/>
    </row>
    <row r="19" spans="2:27" ht="21" customHeight="1">
      <c r="B19" s="421"/>
      <c r="C19" s="421"/>
      <c r="D19" s="421"/>
      <c r="E19" s="421"/>
      <c r="F19" s="421"/>
      <c r="G19" s="421"/>
      <c r="H19" s="421"/>
      <c r="I19" s="421"/>
      <c r="J19" s="421"/>
      <c r="K19" s="421"/>
      <c r="L19" s="421"/>
      <c r="M19" s="421"/>
      <c r="N19" s="421"/>
      <c r="O19" s="421"/>
      <c r="P19" s="421"/>
      <c r="Q19" s="421"/>
      <c r="R19" s="421"/>
      <c r="S19" s="421"/>
      <c r="T19" s="421"/>
      <c r="U19" s="421"/>
      <c r="V19" s="421"/>
      <c r="W19" s="421"/>
      <c r="X19" s="421"/>
      <c r="Y19" s="421"/>
      <c r="Z19" s="421"/>
      <c r="AA19" s="421"/>
    </row>
    <row r="20" spans="2:27" ht="21" customHeight="1">
      <c r="B20" s="421"/>
      <c r="C20" s="421"/>
      <c r="D20" s="421"/>
      <c r="E20" s="421"/>
      <c r="F20" s="421"/>
      <c r="G20" s="421"/>
      <c r="H20" s="421"/>
      <c r="I20" s="421"/>
      <c r="J20" s="421"/>
      <c r="K20" s="421"/>
      <c r="L20" s="421"/>
      <c r="M20" s="421"/>
      <c r="N20" s="421"/>
      <c r="O20" s="421"/>
      <c r="P20" s="421"/>
      <c r="Q20" s="421"/>
      <c r="R20" s="421"/>
      <c r="S20" s="421"/>
      <c r="T20" s="421"/>
      <c r="U20" s="421"/>
      <c r="V20" s="421"/>
      <c r="W20" s="421"/>
      <c r="X20" s="421"/>
      <c r="Y20" s="421"/>
      <c r="Z20" s="421"/>
      <c r="AA20" s="421"/>
    </row>
    <row r="21" spans="2:27" ht="21" customHeight="1">
      <c r="B21" s="421"/>
      <c r="C21" s="421"/>
      <c r="D21" s="421"/>
      <c r="E21" s="421"/>
      <c r="F21" s="421"/>
      <c r="G21" s="421"/>
      <c r="H21" s="421"/>
      <c r="I21" s="421"/>
      <c r="J21" s="421"/>
      <c r="K21" s="421"/>
      <c r="L21" s="421"/>
      <c r="M21" s="421"/>
      <c r="N21" s="421"/>
      <c r="O21" s="421"/>
      <c r="P21" s="421"/>
      <c r="Q21" s="421"/>
      <c r="R21" s="421"/>
      <c r="S21" s="421"/>
      <c r="T21" s="421"/>
      <c r="U21" s="421"/>
      <c r="V21" s="421"/>
      <c r="W21" s="421"/>
      <c r="X21" s="421"/>
      <c r="Y21" s="421"/>
      <c r="Z21" s="421"/>
      <c r="AA21" s="421"/>
    </row>
    <row r="22" spans="2:27" ht="21" customHeight="1">
      <c r="B22" s="421"/>
      <c r="C22" s="421"/>
      <c r="D22" s="421"/>
      <c r="E22" s="421"/>
      <c r="F22" s="421"/>
      <c r="G22" s="421"/>
      <c r="H22" s="421"/>
      <c r="I22" s="421"/>
      <c r="J22" s="421"/>
      <c r="K22" s="421"/>
      <c r="L22" s="421"/>
      <c r="M22" s="421"/>
      <c r="N22" s="421"/>
      <c r="O22" s="421"/>
      <c r="P22" s="421"/>
      <c r="Q22" s="421"/>
      <c r="R22" s="421"/>
      <c r="S22" s="421"/>
      <c r="T22" s="421"/>
      <c r="U22" s="421"/>
      <c r="V22" s="421"/>
      <c r="W22" s="421"/>
      <c r="X22" s="421"/>
      <c r="Y22" s="421"/>
      <c r="Z22" s="421"/>
      <c r="AA22" s="421"/>
    </row>
    <row r="23" spans="2:27" ht="21" customHeight="1">
      <c r="B23" s="421"/>
      <c r="C23" s="421"/>
      <c r="D23" s="421"/>
      <c r="E23" s="421"/>
      <c r="F23" s="421"/>
      <c r="G23" s="421"/>
      <c r="H23" s="421"/>
      <c r="I23" s="421"/>
      <c r="J23" s="421"/>
      <c r="K23" s="421"/>
      <c r="L23" s="421"/>
      <c r="M23" s="421"/>
      <c r="N23" s="421"/>
      <c r="O23" s="421"/>
      <c r="P23" s="421"/>
      <c r="Q23" s="421"/>
      <c r="R23" s="421"/>
      <c r="S23" s="421"/>
      <c r="T23" s="421"/>
      <c r="U23" s="421"/>
      <c r="V23" s="421"/>
      <c r="W23" s="421"/>
      <c r="X23" s="421"/>
      <c r="Y23" s="421"/>
      <c r="Z23" s="421"/>
      <c r="AA23" s="421"/>
    </row>
    <row r="24" spans="2:27" ht="21" customHeight="1">
      <c r="B24" s="421"/>
      <c r="C24" s="421"/>
      <c r="D24" s="421"/>
      <c r="E24" s="421"/>
      <c r="F24" s="421"/>
      <c r="G24" s="421"/>
      <c r="H24" s="421"/>
      <c r="I24" s="421"/>
      <c r="J24" s="421"/>
      <c r="K24" s="421"/>
      <c r="L24" s="421"/>
      <c r="M24" s="421"/>
      <c r="N24" s="421"/>
      <c r="O24" s="421"/>
      <c r="P24" s="421"/>
      <c r="Q24" s="421"/>
      <c r="R24" s="421"/>
      <c r="S24" s="421"/>
      <c r="T24" s="421"/>
      <c r="U24" s="421"/>
      <c r="V24" s="421"/>
      <c r="W24" s="421"/>
      <c r="X24" s="421"/>
      <c r="Y24" s="421"/>
      <c r="Z24" s="421"/>
      <c r="AA24" s="421"/>
    </row>
    <row r="25" spans="2:27" ht="21" customHeight="1">
      <c r="B25" s="421"/>
      <c r="C25" s="421"/>
      <c r="D25" s="421"/>
      <c r="E25" s="421"/>
      <c r="F25" s="421"/>
      <c r="G25" s="421"/>
      <c r="H25" s="421"/>
      <c r="I25" s="421"/>
      <c r="J25" s="421"/>
      <c r="K25" s="421"/>
      <c r="L25" s="421"/>
      <c r="M25" s="421"/>
      <c r="N25" s="421"/>
      <c r="O25" s="421"/>
      <c r="P25" s="421"/>
      <c r="Q25" s="421"/>
      <c r="R25" s="421"/>
      <c r="S25" s="421"/>
      <c r="T25" s="421"/>
      <c r="U25" s="421"/>
      <c r="V25" s="421"/>
      <c r="W25" s="421"/>
      <c r="X25" s="421"/>
      <c r="Y25" s="421"/>
      <c r="Z25" s="421"/>
      <c r="AA25" s="421"/>
    </row>
    <row r="26" spans="2:27" ht="21" customHeight="1">
      <c r="B26" s="421"/>
      <c r="C26" s="421"/>
      <c r="D26" s="421"/>
      <c r="E26" s="421"/>
      <c r="F26" s="421"/>
      <c r="G26" s="421"/>
      <c r="H26" s="421"/>
      <c r="I26" s="421"/>
      <c r="J26" s="421"/>
      <c r="K26" s="421"/>
      <c r="L26" s="421"/>
      <c r="M26" s="421"/>
      <c r="N26" s="421"/>
      <c r="O26" s="421"/>
      <c r="P26" s="421"/>
      <c r="Q26" s="421"/>
      <c r="R26" s="421"/>
      <c r="S26" s="421"/>
      <c r="T26" s="421"/>
      <c r="U26" s="421"/>
      <c r="V26" s="421"/>
      <c r="W26" s="421"/>
      <c r="X26" s="421"/>
      <c r="Y26" s="421"/>
      <c r="Z26" s="421"/>
      <c r="AA26" s="421"/>
    </row>
    <row r="27" spans="2:27" ht="21" customHeight="1">
      <c r="B27" s="421"/>
      <c r="C27" s="421"/>
      <c r="D27" s="421"/>
      <c r="E27" s="421"/>
      <c r="F27" s="421"/>
      <c r="G27" s="421"/>
      <c r="H27" s="421"/>
      <c r="I27" s="421"/>
      <c r="J27" s="421"/>
      <c r="K27" s="421"/>
      <c r="L27" s="421"/>
      <c r="M27" s="421"/>
      <c r="N27" s="421"/>
      <c r="O27" s="421"/>
      <c r="P27" s="421"/>
      <c r="Q27" s="421"/>
      <c r="R27" s="421"/>
      <c r="S27" s="421"/>
      <c r="T27" s="421"/>
      <c r="U27" s="421"/>
      <c r="V27" s="421"/>
      <c r="W27" s="421"/>
      <c r="X27" s="421"/>
      <c r="Y27" s="421"/>
      <c r="Z27" s="421"/>
      <c r="AA27" s="421"/>
    </row>
    <row r="28" spans="2:27" ht="21" customHeight="1">
      <c r="B28" s="421"/>
      <c r="C28" s="421"/>
      <c r="D28" s="421"/>
      <c r="E28" s="421"/>
      <c r="F28" s="421"/>
      <c r="G28" s="421"/>
      <c r="H28" s="421"/>
      <c r="I28" s="421"/>
      <c r="J28" s="421"/>
      <c r="K28" s="421"/>
      <c r="L28" s="421"/>
      <c r="M28" s="421"/>
      <c r="N28" s="421"/>
      <c r="O28" s="421"/>
      <c r="P28" s="421"/>
      <c r="Q28" s="421"/>
      <c r="R28" s="421"/>
      <c r="S28" s="421"/>
      <c r="T28" s="421"/>
      <c r="U28" s="421"/>
      <c r="V28" s="421"/>
      <c r="W28" s="421"/>
      <c r="X28" s="421"/>
      <c r="Y28" s="421"/>
      <c r="Z28" s="421"/>
      <c r="AA28" s="421"/>
    </row>
    <row r="29" spans="2:27" ht="21" customHeight="1">
      <c r="B29" s="421"/>
      <c r="C29" s="421"/>
      <c r="D29" s="421"/>
      <c r="E29" s="421"/>
      <c r="F29" s="421"/>
      <c r="G29" s="421"/>
      <c r="H29" s="421"/>
      <c r="I29" s="421"/>
      <c r="J29" s="421"/>
      <c r="K29" s="421"/>
      <c r="L29" s="421"/>
      <c r="M29" s="421"/>
      <c r="N29" s="421"/>
      <c r="O29" s="421"/>
      <c r="P29" s="421"/>
      <c r="Q29" s="421"/>
      <c r="R29" s="421"/>
      <c r="S29" s="421"/>
      <c r="T29" s="421"/>
      <c r="U29" s="421"/>
      <c r="V29" s="421"/>
      <c r="W29" s="421"/>
      <c r="X29" s="421"/>
      <c r="Y29" s="421"/>
      <c r="Z29" s="421"/>
      <c r="AA29" s="421"/>
    </row>
    <row r="30" spans="2:27" ht="21" customHeight="1">
      <c r="B30" s="421"/>
      <c r="C30" s="421"/>
      <c r="D30" s="421"/>
      <c r="E30" s="421"/>
      <c r="F30" s="421"/>
      <c r="G30" s="421"/>
      <c r="H30" s="421"/>
      <c r="I30" s="421"/>
      <c r="J30" s="421"/>
      <c r="K30" s="421"/>
      <c r="L30" s="421"/>
      <c r="M30" s="421"/>
      <c r="N30" s="421"/>
      <c r="O30" s="421"/>
      <c r="P30" s="421"/>
      <c r="Q30" s="421"/>
      <c r="R30" s="421"/>
      <c r="S30" s="421"/>
      <c r="T30" s="421"/>
      <c r="U30" s="421"/>
      <c r="V30" s="421"/>
      <c r="W30" s="421"/>
      <c r="X30" s="421"/>
      <c r="Y30" s="421"/>
      <c r="Z30" s="421"/>
      <c r="AA30" s="421"/>
    </row>
    <row r="31" spans="2:27" ht="21" customHeight="1">
      <c r="B31" s="421"/>
      <c r="C31" s="421"/>
      <c r="D31" s="421"/>
      <c r="E31" s="421"/>
      <c r="F31" s="421"/>
      <c r="G31" s="421"/>
      <c r="H31" s="421"/>
      <c r="I31" s="421"/>
      <c r="J31" s="421"/>
      <c r="K31" s="421"/>
      <c r="L31" s="421"/>
      <c r="M31" s="421"/>
      <c r="N31" s="421"/>
      <c r="O31" s="421"/>
      <c r="P31" s="421"/>
      <c r="Q31" s="421"/>
      <c r="R31" s="421"/>
      <c r="S31" s="421"/>
      <c r="T31" s="421"/>
      <c r="U31" s="421"/>
      <c r="V31" s="421"/>
      <c r="W31" s="421"/>
      <c r="X31" s="421"/>
      <c r="Y31" s="421"/>
      <c r="Z31" s="421"/>
      <c r="AA31" s="421"/>
    </row>
    <row r="32" spans="2:27" ht="21" customHeight="1">
      <c r="B32" s="421"/>
      <c r="C32" s="421"/>
      <c r="D32" s="421"/>
      <c r="E32" s="421"/>
      <c r="F32" s="421"/>
      <c r="G32" s="421"/>
      <c r="H32" s="421"/>
      <c r="I32" s="421"/>
      <c r="J32" s="421"/>
      <c r="K32" s="421"/>
      <c r="L32" s="421"/>
      <c r="M32" s="421"/>
      <c r="N32" s="421"/>
      <c r="O32" s="421"/>
      <c r="P32" s="421"/>
      <c r="Q32" s="421"/>
      <c r="R32" s="421"/>
      <c r="S32" s="421"/>
      <c r="T32" s="421"/>
      <c r="U32" s="421"/>
      <c r="V32" s="421"/>
      <c r="W32" s="421"/>
      <c r="X32" s="421"/>
      <c r="Y32" s="421"/>
      <c r="Z32" s="421"/>
      <c r="AA32" s="421"/>
    </row>
    <row r="33" spans="2:27" ht="21" customHeight="1">
      <c r="B33" s="421"/>
      <c r="C33" s="421"/>
      <c r="D33" s="421"/>
      <c r="E33" s="421"/>
      <c r="F33" s="421"/>
      <c r="G33" s="421"/>
      <c r="H33" s="421"/>
      <c r="I33" s="421"/>
      <c r="J33" s="421"/>
      <c r="K33" s="421"/>
      <c r="L33" s="421"/>
      <c r="M33" s="421"/>
      <c r="N33" s="421"/>
      <c r="O33" s="421"/>
      <c r="P33" s="421"/>
      <c r="Q33" s="421"/>
      <c r="R33" s="421"/>
      <c r="S33" s="421"/>
      <c r="T33" s="421"/>
      <c r="U33" s="421"/>
      <c r="V33" s="421"/>
      <c r="W33" s="421"/>
      <c r="X33" s="421"/>
      <c r="Y33" s="421"/>
      <c r="Z33" s="421"/>
      <c r="AA33" s="421"/>
    </row>
    <row r="34" spans="2:27" ht="21" customHeight="1">
      <c r="B34" s="421"/>
      <c r="C34" s="421"/>
      <c r="D34" s="421"/>
      <c r="E34" s="421"/>
      <c r="F34" s="421"/>
      <c r="G34" s="421"/>
      <c r="H34" s="421"/>
      <c r="I34" s="421"/>
      <c r="J34" s="421"/>
      <c r="K34" s="421"/>
      <c r="L34" s="421"/>
      <c r="M34" s="421"/>
      <c r="N34" s="421"/>
      <c r="O34" s="421"/>
      <c r="P34" s="421"/>
      <c r="Q34" s="421"/>
      <c r="R34" s="421"/>
      <c r="S34" s="421"/>
      <c r="T34" s="421"/>
      <c r="U34" s="421"/>
      <c r="V34" s="421"/>
      <c r="W34" s="421"/>
      <c r="X34" s="421"/>
      <c r="Y34" s="421"/>
      <c r="Z34" s="421"/>
      <c r="AA34" s="421"/>
    </row>
    <row r="35" spans="2:27" ht="21" customHeight="1">
      <c r="B35" s="421"/>
      <c r="C35" s="421"/>
      <c r="D35" s="421"/>
      <c r="E35" s="421"/>
      <c r="F35" s="421"/>
      <c r="G35" s="421"/>
      <c r="H35" s="421"/>
      <c r="I35" s="421"/>
      <c r="J35" s="421"/>
      <c r="K35" s="421"/>
      <c r="L35" s="421"/>
      <c r="M35" s="421"/>
      <c r="N35" s="421"/>
      <c r="O35" s="421"/>
      <c r="P35" s="421"/>
      <c r="Q35" s="421"/>
      <c r="R35" s="421"/>
      <c r="S35" s="421"/>
      <c r="T35" s="421"/>
      <c r="U35" s="421"/>
      <c r="V35" s="421"/>
      <c r="W35" s="421"/>
      <c r="X35" s="421"/>
      <c r="Y35" s="421"/>
      <c r="Z35" s="421"/>
      <c r="AA35" s="421"/>
    </row>
    <row r="36" spans="2:27" ht="21" customHeight="1">
      <c r="B36" s="421"/>
      <c r="C36" s="421"/>
      <c r="D36" s="421"/>
      <c r="E36" s="421"/>
      <c r="F36" s="421"/>
      <c r="G36" s="421"/>
      <c r="H36" s="421"/>
      <c r="I36" s="421"/>
      <c r="J36" s="421"/>
      <c r="K36" s="421"/>
      <c r="L36" s="421"/>
      <c r="M36" s="421"/>
      <c r="N36" s="421"/>
      <c r="O36" s="421"/>
      <c r="P36" s="421"/>
      <c r="Q36" s="421"/>
      <c r="R36" s="421"/>
      <c r="S36" s="421"/>
      <c r="T36" s="421"/>
      <c r="U36" s="421"/>
      <c r="V36" s="421"/>
      <c r="W36" s="421"/>
      <c r="X36" s="421"/>
      <c r="Y36" s="421"/>
      <c r="Z36" s="421"/>
      <c r="AA36" s="421"/>
    </row>
    <row r="37" spans="2:27" ht="12" customHeight="1">
      <c r="B37" s="421"/>
      <c r="C37" s="421"/>
      <c r="D37" s="421"/>
      <c r="E37" s="421"/>
      <c r="F37" s="421"/>
      <c r="G37" s="421"/>
      <c r="H37" s="421"/>
      <c r="I37" s="421"/>
      <c r="J37" s="421"/>
      <c r="K37" s="421"/>
      <c r="L37" s="421"/>
      <c r="M37" s="421"/>
      <c r="N37" s="421"/>
      <c r="O37" s="421"/>
      <c r="P37" s="421"/>
      <c r="Q37" s="421"/>
      <c r="R37" s="421"/>
      <c r="S37" s="421"/>
      <c r="T37" s="421"/>
      <c r="U37" s="421"/>
      <c r="V37" s="421"/>
      <c r="W37" s="421"/>
      <c r="X37" s="421"/>
      <c r="Y37" s="421"/>
      <c r="Z37" s="421"/>
      <c r="AA37" s="421"/>
    </row>
    <row r="38" spans="2:27" ht="18.75" customHeight="1">
      <c r="Y38" s="1" t="s">
        <v>0</v>
      </c>
    </row>
    <row r="39" spans="2:27" ht="2.25" customHeight="1"/>
  </sheetData>
  <mergeCells count="5">
    <mergeCell ref="B11:AA13"/>
    <mergeCell ref="B17:AA37"/>
    <mergeCell ref="Q7:Z8"/>
    <mergeCell ref="Q9:Z9"/>
    <mergeCell ref="N7:P8"/>
  </mergeCells>
  <phoneticPr fontId="1"/>
  <conditionalFormatting sqref="Q7:Z8">
    <cfRule type="expression" dxfId="209" priority="6">
      <formula>$Q$7=""</formula>
    </cfRule>
  </conditionalFormatting>
  <conditionalFormatting sqref="Q9:Z9">
    <cfRule type="expression" dxfId="208" priority="1">
      <formula>$Q$9=""</formula>
    </cfRule>
  </conditionalFormatting>
  <dataValidations count="1">
    <dataValidation allowBlank="1" showInputMessage="1" showErrorMessage="1" promptTitle="入力不要" prompt="「申請書」sheetから転記（自動反映）されます" sqref="Q7:Z9"/>
  </dataValidations>
  <pageMargins left="0.70866141732283472" right="0.39370078740157483" top="0.70866141732283472" bottom="0.35433070866141736" header="0.11811023622047245" footer="0.11811023622047245"/>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4" id="{14C669FC-C33B-4CAD-BFEF-D33A4CA32743}">
            <xm:f>申請書!E41=""</xm:f>
            <x14:dxf>
              <fill>
                <patternFill>
                  <bgColor theme="0" tint="-0.14996795556505021"/>
                </patternFill>
              </fill>
            </x14:dxf>
          </x14:cfRule>
          <xm:sqref>Q7:Z8</xm:sqref>
        </x14:conditionalFormatting>
        <x14:conditionalFormatting xmlns:xm="http://schemas.microsoft.com/office/excel/2006/main">
          <x14:cfRule type="expression" priority="2" id="{74841BE3-E7D0-47A9-BE89-78F3075C78F4}">
            <xm:f>申請書!E42=""</xm:f>
            <x14:dxf>
              <fill>
                <patternFill>
                  <bgColor theme="0" tint="-0.14996795556505021"/>
                </patternFill>
              </fill>
            </x14:dxf>
          </x14:cfRule>
          <xm:sqref>Q9:Z9</xm:sqref>
        </x14:conditionalFormatting>
      </x14:conditionalFormatting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AR269"/>
  <sheetViews>
    <sheetView showGridLines="0" view="pageBreakPreview" zoomScaleNormal="100" zoomScaleSheetLayoutView="100" workbookViewId="0">
      <selection activeCell="U5" sqref="U5"/>
    </sheetView>
  </sheetViews>
  <sheetFormatPr defaultColWidth="9" defaultRowHeight="13"/>
  <cols>
    <col min="1" max="1" width="0.5" style="1" customWidth="1"/>
    <col min="2" max="2" width="4.58203125" style="1" customWidth="1"/>
    <col min="3" max="4" width="3.08203125" style="1" customWidth="1"/>
    <col min="5" max="5" width="3" style="1" customWidth="1"/>
    <col min="6" max="8" width="3.25" style="1" customWidth="1"/>
    <col min="9" max="9" width="3.08203125" style="1" customWidth="1"/>
    <col min="10" max="10" width="2.83203125" style="1" customWidth="1"/>
    <col min="11" max="11" width="4.9140625" style="1" customWidth="1"/>
    <col min="12" max="12" width="3.08203125" style="1" customWidth="1"/>
    <col min="13" max="14" width="3.25" style="1" customWidth="1"/>
    <col min="15" max="15" width="2.83203125" style="1" customWidth="1"/>
    <col min="16" max="16" width="2.75" style="1" customWidth="1"/>
    <col min="17" max="17" width="2.83203125" style="1" customWidth="1"/>
    <col min="18" max="18" width="3.25" style="1" customWidth="1"/>
    <col min="19" max="19" width="3.33203125" style="1" customWidth="1"/>
    <col min="20" max="21" width="3.25" style="1" customWidth="1"/>
    <col min="22" max="22" width="3.58203125" style="1" customWidth="1"/>
    <col min="23" max="23" width="3.08203125" style="1" customWidth="1"/>
    <col min="24" max="24" width="2.58203125" style="1" customWidth="1"/>
    <col min="25" max="25" width="2.75" style="1" customWidth="1"/>
    <col min="26" max="26" width="2.58203125" style="1" customWidth="1"/>
    <col min="27" max="27" width="0.5" style="1" customWidth="1"/>
    <col min="28" max="28" width="4.83203125" style="63" customWidth="1"/>
    <col min="29" max="33" width="3.08203125" style="337" customWidth="1"/>
    <col min="34" max="34" width="3.08203125" style="338" customWidth="1"/>
    <col min="35" max="35" width="10.25" style="339" customWidth="1"/>
    <col min="36" max="37" width="6.83203125" style="339" customWidth="1"/>
    <col min="38" max="38" width="5.08203125" style="339" customWidth="1"/>
    <col min="39" max="39" width="5.08203125" style="63" customWidth="1"/>
    <col min="40" max="40" width="5.08203125" style="1" customWidth="1"/>
    <col min="41" max="16384" width="9" style="1"/>
  </cols>
  <sheetData>
    <row r="1" spans="2:32" ht="5.25" customHeight="1">
      <c r="T1" s="475">
        <f>P12</f>
        <v>0</v>
      </c>
      <c r="U1" s="476"/>
      <c r="V1" s="476"/>
      <c r="W1" s="476"/>
      <c r="X1" s="476"/>
      <c r="Y1" s="476"/>
      <c r="Z1" s="476"/>
      <c r="AF1" s="337">
        <v>1</v>
      </c>
    </row>
    <row r="2" spans="2:32" ht="11.25" customHeight="1" thickBot="1">
      <c r="B2" s="4" t="s">
        <v>572</v>
      </c>
      <c r="AF2" s="337">
        <v>2</v>
      </c>
    </row>
    <row r="3" spans="2:32" ht="18.75" customHeight="1">
      <c r="T3" s="653" t="s">
        <v>21</v>
      </c>
      <c r="U3" s="654"/>
      <c r="V3" s="654"/>
      <c r="W3" s="654"/>
      <c r="X3" s="654"/>
      <c r="Y3" s="654"/>
      <c r="Z3" s="655"/>
      <c r="AF3" s="337">
        <v>3</v>
      </c>
    </row>
    <row r="4" spans="2:32" ht="18.75" customHeight="1" thickBot="1">
      <c r="T4" s="656" t="s">
        <v>11</v>
      </c>
      <c r="U4" s="657"/>
      <c r="V4" s="658"/>
      <c r="W4" s="6"/>
      <c r="X4" s="6"/>
      <c r="Y4" s="6"/>
      <c r="Z4" s="7"/>
      <c r="AF4" s="337">
        <v>4</v>
      </c>
    </row>
    <row r="5" spans="2:32" ht="18.75" customHeight="1">
      <c r="Q5" s="56" t="s">
        <v>240</v>
      </c>
      <c r="R5" s="72"/>
      <c r="S5" s="72"/>
      <c r="T5" s="59"/>
      <c r="U5" s="194"/>
      <c r="V5" s="72" t="s">
        <v>119</v>
      </c>
      <c r="W5" s="179"/>
      <c r="X5" s="72" t="s">
        <v>120</v>
      </c>
      <c r="Y5" s="179"/>
      <c r="Z5" s="72" t="s">
        <v>7</v>
      </c>
      <c r="AC5" s="337">
        <v>3</v>
      </c>
      <c r="AD5" s="337">
        <v>1</v>
      </c>
      <c r="AE5" s="337">
        <v>1</v>
      </c>
      <c r="AF5" s="337">
        <v>5</v>
      </c>
    </row>
    <row r="6" spans="2:32" ht="6" customHeight="1">
      <c r="AC6" s="337">
        <v>4</v>
      </c>
      <c r="AD6" s="337">
        <v>2</v>
      </c>
      <c r="AE6" s="337">
        <v>2</v>
      </c>
      <c r="AF6" s="337">
        <v>6</v>
      </c>
    </row>
    <row r="7" spans="2:32" ht="15.75" customHeight="1">
      <c r="B7" s="1" t="s">
        <v>8</v>
      </c>
      <c r="AC7" s="337">
        <v>5</v>
      </c>
      <c r="AD7" s="337">
        <v>3</v>
      </c>
      <c r="AE7" s="337">
        <v>3</v>
      </c>
      <c r="AF7" s="337">
        <v>7</v>
      </c>
    </row>
    <row r="8" spans="2:32" ht="15.75" customHeight="1">
      <c r="C8" s="1" t="s">
        <v>9</v>
      </c>
      <c r="AC8" s="337">
        <v>6</v>
      </c>
      <c r="AD8" s="337">
        <v>4</v>
      </c>
      <c r="AE8" s="337">
        <v>4</v>
      </c>
      <c r="AF8" s="337">
        <v>8</v>
      </c>
    </row>
    <row r="9" spans="2:32" ht="7.5" customHeight="1">
      <c r="AC9" s="337">
        <v>7</v>
      </c>
      <c r="AD9" s="337">
        <v>5</v>
      </c>
      <c r="AE9" s="337">
        <v>5</v>
      </c>
      <c r="AF9" s="337">
        <v>9</v>
      </c>
    </row>
    <row r="10" spans="2:32" ht="16.5" customHeight="1">
      <c r="K10" s="1" t="s">
        <v>14</v>
      </c>
      <c r="P10" s="38" t="s">
        <v>241</v>
      </c>
      <c r="Q10" s="676">
        <f>F43</f>
        <v>0</v>
      </c>
      <c r="R10" s="423"/>
      <c r="S10" s="423"/>
      <c r="T10" s="423"/>
      <c r="U10" s="423"/>
      <c r="V10" s="423"/>
      <c r="W10" s="62"/>
      <c r="X10" s="62"/>
      <c r="Y10" s="62"/>
      <c r="Z10" s="60"/>
      <c r="AD10" s="337">
        <v>6</v>
      </c>
      <c r="AE10" s="337">
        <v>6</v>
      </c>
      <c r="AF10" s="337">
        <v>10</v>
      </c>
    </row>
    <row r="11" spans="2:32" ht="50.25" customHeight="1">
      <c r="P11" s="674">
        <f>E44</f>
        <v>0</v>
      </c>
      <c r="Q11" s="675"/>
      <c r="R11" s="675"/>
      <c r="S11" s="675"/>
      <c r="T11" s="675"/>
      <c r="U11" s="675"/>
      <c r="V11" s="675"/>
      <c r="W11" s="675"/>
      <c r="X11" s="675"/>
      <c r="Y11" s="675"/>
      <c r="Z11" s="675"/>
      <c r="AD11" s="337">
        <v>7</v>
      </c>
      <c r="AE11" s="337">
        <v>7</v>
      </c>
      <c r="AF11" s="337">
        <v>11</v>
      </c>
    </row>
    <row r="12" spans="2:32" ht="27" customHeight="1">
      <c r="K12" s="1" t="s">
        <v>12</v>
      </c>
      <c r="P12" s="676">
        <f>E41</f>
        <v>0</v>
      </c>
      <c r="Q12" s="675"/>
      <c r="R12" s="675"/>
      <c r="S12" s="675"/>
      <c r="T12" s="675"/>
      <c r="U12" s="675"/>
      <c r="V12" s="675"/>
      <c r="W12" s="675"/>
      <c r="X12" s="675"/>
      <c r="Y12" s="675"/>
      <c r="Z12" s="675"/>
      <c r="AD12" s="337">
        <v>8</v>
      </c>
      <c r="AE12" s="337">
        <v>8</v>
      </c>
      <c r="AF12" s="337">
        <v>12</v>
      </c>
    </row>
    <row r="13" spans="2:32" ht="19.5" customHeight="1">
      <c r="K13" s="1" t="s">
        <v>13</v>
      </c>
      <c r="P13" s="424">
        <f>E42</f>
        <v>0</v>
      </c>
      <c r="Q13" s="720"/>
      <c r="R13" s="720"/>
      <c r="S13" s="720"/>
      <c r="T13" s="720"/>
      <c r="U13" s="720"/>
      <c r="V13" s="720"/>
      <c r="W13" s="720"/>
      <c r="X13" s="720"/>
      <c r="Y13" s="61" t="s">
        <v>46</v>
      </c>
      <c r="Z13" s="61"/>
      <c r="AD13" s="337">
        <v>9</v>
      </c>
      <c r="AE13" s="337">
        <v>9</v>
      </c>
      <c r="AF13" s="337">
        <v>13</v>
      </c>
    </row>
    <row r="14" spans="2:32" ht="6.75" customHeight="1">
      <c r="AD14" s="337">
        <v>10</v>
      </c>
      <c r="AE14" s="337">
        <v>10</v>
      </c>
      <c r="AF14" s="337">
        <v>14</v>
      </c>
    </row>
    <row r="15" spans="2:32" ht="6.75" customHeight="1">
      <c r="AD15" s="337">
        <v>11</v>
      </c>
      <c r="AE15" s="337">
        <v>11</v>
      </c>
      <c r="AF15" s="337">
        <v>15</v>
      </c>
    </row>
    <row r="16" spans="2:32" ht="18" customHeight="1">
      <c r="B16" s="719" t="s">
        <v>600</v>
      </c>
      <c r="C16" s="719"/>
      <c r="D16" s="719"/>
      <c r="E16" s="719"/>
      <c r="F16" s="719"/>
      <c r="G16" s="719"/>
      <c r="H16" s="719"/>
      <c r="I16" s="719"/>
      <c r="J16" s="719"/>
      <c r="K16" s="719"/>
      <c r="L16" s="719"/>
      <c r="M16" s="719"/>
      <c r="N16" s="719"/>
      <c r="O16" s="719"/>
      <c r="P16" s="719"/>
      <c r="Q16" s="719"/>
      <c r="R16" s="719"/>
      <c r="S16" s="719"/>
      <c r="T16" s="719"/>
      <c r="U16" s="719"/>
      <c r="V16" s="719"/>
      <c r="W16" s="719"/>
      <c r="X16" s="719"/>
      <c r="Y16" s="719"/>
      <c r="Z16" s="719"/>
      <c r="AD16" s="337">
        <v>12</v>
      </c>
      <c r="AE16" s="337">
        <v>12</v>
      </c>
      <c r="AF16" s="337">
        <v>16</v>
      </c>
    </row>
    <row r="17" spans="2:44" ht="9.75" customHeight="1">
      <c r="AE17" s="337">
        <v>13</v>
      </c>
      <c r="AF17" s="337">
        <v>17</v>
      </c>
    </row>
    <row r="18" spans="2:44">
      <c r="E18" s="1" t="s">
        <v>15</v>
      </c>
      <c r="AE18" s="337">
        <v>14</v>
      </c>
      <c r="AF18" s="337">
        <v>18</v>
      </c>
    </row>
    <row r="19" spans="2:44" ht="10.5" customHeight="1">
      <c r="AE19" s="337">
        <v>15</v>
      </c>
      <c r="AF19" s="337">
        <v>19</v>
      </c>
    </row>
    <row r="20" spans="2:44">
      <c r="L20" s="1" t="s">
        <v>16</v>
      </c>
      <c r="AE20" s="337">
        <v>16</v>
      </c>
      <c r="AF20" s="337">
        <v>20</v>
      </c>
    </row>
    <row r="21" spans="2:44" ht="9.75" customHeight="1">
      <c r="AE21" s="337">
        <v>17</v>
      </c>
      <c r="AF21" s="337">
        <v>21</v>
      </c>
    </row>
    <row r="22" spans="2:44" ht="18" customHeight="1" thickBot="1">
      <c r="B22" s="8" t="s">
        <v>17</v>
      </c>
      <c r="C22" s="9" t="s">
        <v>18</v>
      </c>
      <c r="D22" s="9"/>
      <c r="E22" s="9"/>
      <c r="F22" s="9"/>
      <c r="G22" s="9"/>
      <c r="H22" s="11"/>
      <c r="W22" s="477" t="s">
        <v>547</v>
      </c>
      <c r="X22" s="478"/>
      <c r="Y22" s="478"/>
      <c r="Z22" s="478"/>
      <c r="AE22" s="337">
        <v>18</v>
      </c>
      <c r="AF22" s="337">
        <v>22</v>
      </c>
    </row>
    <row r="23" spans="2:44" ht="24" customHeight="1" thickBot="1">
      <c r="B23" s="721"/>
      <c r="C23" s="722"/>
      <c r="D23" s="722"/>
      <c r="E23" s="722"/>
      <c r="F23" s="722"/>
      <c r="G23" s="722"/>
      <c r="H23" s="722"/>
      <c r="I23" s="722"/>
      <c r="J23" s="722"/>
      <c r="K23" s="722"/>
      <c r="L23" s="722"/>
      <c r="M23" s="722"/>
      <c r="N23" s="722"/>
      <c r="O23" s="722"/>
      <c r="P23" s="722"/>
      <c r="Q23" s="722"/>
      <c r="R23" s="722"/>
      <c r="S23" s="722"/>
      <c r="T23" s="722"/>
      <c r="U23" s="722"/>
      <c r="V23" s="722"/>
      <c r="W23" s="722"/>
      <c r="X23" s="722"/>
      <c r="Y23" s="723"/>
      <c r="Z23" s="406">
        <f>LEN(B23)</f>
        <v>0</v>
      </c>
      <c r="AE23" s="337">
        <v>19</v>
      </c>
      <c r="AF23" s="337">
        <v>23</v>
      </c>
    </row>
    <row r="24" spans="2:44" ht="10.5" customHeight="1">
      <c r="B24" s="5"/>
      <c r="C24" s="5"/>
      <c r="D24" s="5"/>
      <c r="E24" s="5"/>
      <c r="F24" s="5"/>
      <c r="G24" s="5"/>
      <c r="H24" s="5"/>
      <c r="I24" s="5"/>
      <c r="J24" s="5"/>
      <c r="K24" s="5"/>
      <c r="L24" s="5"/>
      <c r="M24" s="5"/>
      <c r="N24" s="5"/>
      <c r="O24" s="5"/>
      <c r="P24" s="5"/>
      <c r="Q24" s="5"/>
      <c r="R24" s="5"/>
      <c r="S24" s="5"/>
      <c r="T24" s="5"/>
      <c r="U24" s="5"/>
      <c r="V24" s="5"/>
      <c r="W24" s="5"/>
      <c r="X24" s="5"/>
      <c r="Y24" s="5"/>
      <c r="Z24" s="5"/>
      <c r="AE24" s="337">
        <v>20</v>
      </c>
      <c r="AF24" s="337">
        <v>24</v>
      </c>
    </row>
    <row r="25" spans="2:44" ht="10.5" customHeight="1">
      <c r="G25" s="55"/>
      <c r="AE25" s="337">
        <v>21</v>
      </c>
      <c r="AF25" s="337">
        <v>25</v>
      </c>
    </row>
    <row r="26" spans="2:44" ht="5.25" customHeight="1">
      <c r="AF26" s="337">
        <v>26</v>
      </c>
      <c r="AN26" s="63"/>
      <c r="AO26" s="63"/>
      <c r="AP26" s="63"/>
      <c r="AQ26" s="63"/>
      <c r="AR26" s="63"/>
    </row>
    <row r="27" spans="2:44" ht="18.75" customHeight="1">
      <c r="B27" s="8" t="s">
        <v>19</v>
      </c>
      <c r="C27" s="9" t="s">
        <v>22</v>
      </c>
      <c r="D27" s="9"/>
      <c r="E27" s="9"/>
      <c r="F27" s="9"/>
      <c r="G27" s="9"/>
      <c r="H27" s="9"/>
      <c r="I27" s="148"/>
      <c r="U27" s="52"/>
      <c r="AF27" s="337">
        <v>27</v>
      </c>
    </row>
    <row r="28" spans="2:44" ht="19.5" customHeight="1">
      <c r="C28" s="1" t="s">
        <v>262</v>
      </c>
      <c r="G28" s="57"/>
      <c r="H28" s="641" t="s">
        <v>242</v>
      </c>
      <c r="I28" s="641"/>
      <c r="J28" s="641"/>
      <c r="K28" s="641"/>
      <c r="L28" s="641"/>
      <c r="M28" s="642"/>
      <c r="O28" s="1" t="s">
        <v>23</v>
      </c>
      <c r="W28" s="493">
        <f>X58</f>
        <v>0</v>
      </c>
      <c r="X28" s="494"/>
      <c r="Y28" s="494"/>
      <c r="Z28" s="1" t="s">
        <v>24</v>
      </c>
      <c r="AF28" s="337">
        <v>28</v>
      </c>
    </row>
    <row r="29" spans="2:44" ht="20.25" customHeight="1">
      <c r="C29" s="1" t="s">
        <v>604</v>
      </c>
      <c r="G29" s="5"/>
      <c r="H29" s="66"/>
      <c r="I29" s="419"/>
      <c r="J29" s="5" t="s">
        <v>37</v>
      </c>
      <c r="K29" s="5"/>
      <c r="L29" s="5"/>
      <c r="M29" s="5"/>
      <c r="N29" s="645" t="str">
        <f>IFERROR(VLOOKUP(I29,J159:K269,2,FALSE),"")</f>
        <v/>
      </c>
      <c r="O29" s="646"/>
      <c r="P29" s="646"/>
      <c r="Q29" s="646"/>
      <c r="R29" s="646"/>
      <c r="S29" s="646"/>
      <c r="T29" s="646"/>
      <c r="U29" s="646"/>
      <c r="V29" s="646"/>
      <c r="W29" s="646"/>
      <c r="X29" s="646"/>
      <c r="Y29" s="646"/>
      <c r="Z29" s="646"/>
      <c r="AC29" s="340" t="s">
        <v>412</v>
      </c>
      <c r="AF29" s="337">
        <v>29</v>
      </c>
    </row>
    <row r="30" spans="2:44" ht="6.75" customHeight="1">
      <c r="G30" s="5"/>
      <c r="H30" s="5"/>
      <c r="I30" s="5"/>
      <c r="J30" s="5"/>
      <c r="K30" s="5"/>
      <c r="L30" s="5"/>
      <c r="M30" s="5"/>
      <c r="N30" s="5"/>
      <c r="O30" s="5"/>
      <c r="P30" s="5"/>
      <c r="Q30" s="5"/>
      <c r="R30" s="5"/>
      <c r="S30" s="5"/>
      <c r="T30" s="5"/>
      <c r="U30" s="5"/>
      <c r="V30" s="5"/>
      <c r="W30" s="5"/>
      <c r="X30" s="5"/>
      <c r="Y30" s="5"/>
      <c r="Z30" s="5"/>
      <c r="AF30" s="337">
        <v>30</v>
      </c>
    </row>
    <row r="31" spans="2:44" ht="17.25" customHeight="1">
      <c r="B31" s="8" t="s">
        <v>20</v>
      </c>
      <c r="C31" s="9" t="s">
        <v>26</v>
      </c>
      <c r="D31" s="148"/>
      <c r="E31" s="148"/>
      <c r="F31" s="148"/>
      <c r="G31" s="148"/>
      <c r="AF31" s="337">
        <v>31</v>
      </c>
      <c r="AH31" s="341"/>
      <c r="AI31" s="342"/>
      <c r="AJ31" s="342"/>
    </row>
    <row r="32" spans="2:44" ht="4.5" customHeight="1">
      <c r="B32" s="10"/>
      <c r="C32" s="11"/>
      <c r="AJ32" s="342"/>
    </row>
    <row r="33" spans="2:39" s="132" customFormat="1" ht="15.75" customHeight="1">
      <c r="B33" s="131"/>
      <c r="C33" s="149" t="s">
        <v>233</v>
      </c>
      <c r="D33" s="149"/>
      <c r="E33" s="149"/>
      <c r="F33" s="149"/>
      <c r="R33" s="132" t="s">
        <v>211</v>
      </c>
      <c r="AB33" s="55"/>
      <c r="AC33" s="343"/>
      <c r="AD33" s="343"/>
      <c r="AE33" s="343"/>
      <c r="AF33" s="343"/>
      <c r="AG33" s="343"/>
      <c r="AH33" s="344"/>
      <c r="AI33" s="345"/>
      <c r="AJ33" s="346"/>
      <c r="AK33" s="345"/>
      <c r="AL33" s="345"/>
      <c r="AM33" s="55"/>
    </row>
    <row r="34" spans="2:39" s="72" customFormat="1" ht="17.25" customHeight="1">
      <c r="C34" s="150"/>
      <c r="D34" s="150" t="s">
        <v>234</v>
      </c>
      <c r="E34" s="150"/>
      <c r="F34" s="150"/>
      <c r="J34" s="632">
        <f>資金計画!M19</f>
        <v>0</v>
      </c>
      <c r="K34" s="633"/>
      <c r="L34" s="633"/>
      <c r="M34" s="633"/>
      <c r="N34" s="633"/>
      <c r="O34" s="72" t="s">
        <v>27</v>
      </c>
      <c r="R34" s="72" t="s">
        <v>28</v>
      </c>
      <c r="U34" s="634" t="str">
        <f>資金計画!Q19</f>
        <v>下限額未満</v>
      </c>
      <c r="V34" s="633"/>
      <c r="W34" s="633"/>
      <c r="X34" s="633"/>
      <c r="Y34" s="633"/>
      <c r="Z34" s="72" t="s">
        <v>27</v>
      </c>
      <c r="AA34" s="133"/>
      <c r="AB34" s="133"/>
      <c r="AC34" s="347"/>
      <c r="AD34" s="347"/>
      <c r="AE34" s="347"/>
      <c r="AF34" s="347"/>
      <c r="AG34" s="347"/>
      <c r="AH34" s="348"/>
      <c r="AI34" s="349"/>
      <c r="AJ34" s="350"/>
      <c r="AK34" s="349"/>
      <c r="AL34" s="349"/>
    </row>
    <row r="35" spans="2:39" ht="6.75" customHeight="1">
      <c r="I35" s="51"/>
      <c r="T35" s="51"/>
      <c r="AJ35" s="342"/>
    </row>
    <row r="36" spans="2:39" ht="17.25" customHeight="1">
      <c r="B36" s="8" t="s">
        <v>25</v>
      </c>
      <c r="C36" s="9" t="s">
        <v>30</v>
      </c>
      <c r="D36" s="148"/>
      <c r="E36" s="148"/>
      <c r="F36" s="148"/>
      <c r="I36" s="5"/>
      <c r="J36" s="5"/>
      <c r="K36" s="5"/>
      <c r="L36" s="5"/>
      <c r="M36" s="5"/>
      <c r="N36" s="5"/>
      <c r="O36" s="5"/>
      <c r="P36" s="5"/>
      <c r="Q36" s="5"/>
      <c r="R36" s="5"/>
      <c r="S36" s="5"/>
      <c r="T36" s="5"/>
      <c r="U36" s="5"/>
      <c r="V36" s="5"/>
      <c r="W36" s="5"/>
      <c r="X36" s="5"/>
      <c r="Y36" s="5"/>
      <c r="Z36" s="5"/>
      <c r="AJ36" s="342"/>
    </row>
    <row r="37" spans="2:39" ht="2.25" customHeight="1">
      <c r="B37" s="10"/>
      <c r="C37" s="11"/>
      <c r="F37" s="5"/>
      <c r="G37" s="5"/>
      <c r="I37" s="5"/>
      <c r="J37" s="5"/>
      <c r="K37" s="5"/>
      <c r="L37" s="5"/>
      <c r="M37" s="5"/>
      <c r="N37" s="5"/>
      <c r="O37" s="5"/>
      <c r="P37" s="5"/>
      <c r="Q37" s="5"/>
      <c r="R37" s="5"/>
      <c r="S37" s="5"/>
      <c r="T37" s="5"/>
      <c r="U37" s="5"/>
      <c r="V37" s="5"/>
      <c r="W37" s="5"/>
      <c r="X37" s="5"/>
      <c r="Y37" s="5"/>
      <c r="Z37" s="5"/>
      <c r="AJ37" s="342"/>
    </row>
    <row r="38" spans="2:39" ht="15.75" customHeight="1">
      <c r="C38" s="1" t="s">
        <v>31</v>
      </c>
      <c r="F38" s="495">
        <f>機械設備計画!P14</f>
        <v>0</v>
      </c>
      <c r="G38" s="496"/>
      <c r="H38" s="1" t="s">
        <v>33</v>
      </c>
      <c r="K38" s="1" t="s">
        <v>34</v>
      </c>
      <c r="M38" s="5"/>
      <c r="N38" s="495">
        <f>機械設備計画!P15</f>
        <v>0</v>
      </c>
      <c r="O38" s="496"/>
      <c r="P38" s="1" t="s">
        <v>32</v>
      </c>
      <c r="S38" s="414"/>
      <c r="T38" s="5"/>
      <c r="U38" s="5"/>
      <c r="V38" s="5"/>
      <c r="W38" s="415"/>
      <c r="X38" s="416"/>
      <c r="Y38" s="5"/>
      <c r="AJ38" s="342"/>
    </row>
    <row r="39" spans="2:39" ht="15.75" customHeight="1">
      <c r="F39" s="415"/>
      <c r="G39" s="416"/>
      <c r="M39" s="5"/>
      <c r="N39" s="415"/>
      <c r="O39" s="416"/>
      <c r="S39" s="414"/>
      <c r="T39" s="5"/>
      <c r="U39" s="5"/>
      <c r="V39" s="5"/>
      <c r="W39" s="415"/>
      <c r="X39" s="416"/>
      <c r="Y39" s="5"/>
      <c r="AJ39" s="342"/>
    </row>
    <row r="40" spans="2:39" ht="15.75" customHeight="1">
      <c r="B40" s="8" t="s">
        <v>29</v>
      </c>
      <c r="C40" s="9" t="s">
        <v>36</v>
      </c>
      <c r="D40" s="148"/>
      <c r="E40" s="148"/>
      <c r="F40" s="148"/>
      <c r="H40" s="413"/>
      <c r="I40" s="413"/>
      <c r="J40" s="413"/>
      <c r="K40" s="413"/>
      <c r="L40" s="413"/>
      <c r="M40" s="413"/>
      <c r="N40" s="652" t="e">
        <f>IF(#REF!=0," ",IF(AND(#REF!="○",#REF!&gt;=1),"※ [ＤＸ推進] 区分が選択されているため「ソフトウエアＢ」購入ok","※ ソフトウエアＢは [ＤＸ推進] 区分のみ購入可能です／修正ください！"))</f>
        <v>#REF!</v>
      </c>
      <c r="O40" s="652"/>
      <c r="P40" s="652"/>
      <c r="Q40" s="652"/>
      <c r="R40" s="652"/>
      <c r="S40" s="652"/>
      <c r="T40" s="652"/>
      <c r="U40" s="652"/>
      <c r="V40" s="652"/>
      <c r="W40" s="652"/>
      <c r="X40" s="652"/>
      <c r="Y40" s="652"/>
      <c r="Z40" s="652"/>
      <c r="AJ40" s="342"/>
    </row>
    <row r="41" spans="2:39" ht="42" customHeight="1">
      <c r="B41" s="439" t="s">
        <v>47</v>
      </c>
      <c r="C41" s="465"/>
      <c r="D41" s="466"/>
      <c r="E41" s="647"/>
      <c r="F41" s="648"/>
      <c r="G41" s="648"/>
      <c r="H41" s="648"/>
      <c r="I41" s="648"/>
      <c r="J41" s="648"/>
      <c r="K41" s="648"/>
      <c r="L41" s="648"/>
      <c r="M41" s="648"/>
      <c r="N41" s="648"/>
      <c r="O41" s="648"/>
      <c r="P41" s="648"/>
      <c r="Q41" s="649"/>
      <c r="R41" s="21" t="s">
        <v>38</v>
      </c>
      <c r="S41" s="20"/>
      <c r="T41" s="638"/>
      <c r="U41" s="639"/>
      <c r="V41" s="639"/>
      <c r="W41" s="639"/>
      <c r="X41" s="639"/>
      <c r="Y41" s="639"/>
      <c r="Z41" s="640"/>
      <c r="AJ41" s="342"/>
    </row>
    <row r="42" spans="2:39" ht="28.5" customHeight="1">
      <c r="B42" s="439" t="s">
        <v>39</v>
      </c>
      <c r="C42" s="465"/>
      <c r="D42" s="466"/>
      <c r="E42" s="677"/>
      <c r="F42" s="678"/>
      <c r="G42" s="678"/>
      <c r="H42" s="678"/>
      <c r="I42" s="678"/>
      <c r="J42" s="678"/>
      <c r="K42" s="678"/>
      <c r="L42" s="649"/>
      <c r="M42" s="21" t="s">
        <v>38</v>
      </c>
      <c r="N42" s="20"/>
      <c r="O42" s="679"/>
      <c r="P42" s="456"/>
      <c r="Q42" s="456"/>
      <c r="R42" s="456"/>
      <c r="S42" s="456"/>
      <c r="T42" s="456"/>
      <c r="U42" s="680"/>
      <c r="V42" s="650" t="s">
        <v>40</v>
      </c>
      <c r="W42" s="651"/>
      <c r="X42" s="492"/>
      <c r="Y42" s="457"/>
      <c r="Z42" s="17" t="s">
        <v>41</v>
      </c>
      <c r="AJ42" s="342"/>
    </row>
    <row r="43" spans="2:39" ht="16.5">
      <c r="B43" s="442" t="s">
        <v>42</v>
      </c>
      <c r="C43" s="443"/>
      <c r="D43" s="444"/>
      <c r="E43" s="134" t="s">
        <v>43</v>
      </c>
      <c r="F43" s="643"/>
      <c r="G43" s="644"/>
      <c r="H43" s="644"/>
      <c r="I43" s="644"/>
      <c r="J43" s="644"/>
      <c r="K43" s="644"/>
      <c r="L43" s="135"/>
      <c r="M43" s="135"/>
      <c r="N43" s="135"/>
      <c r="O43" s="135"/>
      <c r="P43" s="135"/>
      <c r="Q43" s="135"/>
      <c r="R43" s="135"/>
      <c r="S43" s="136"/>
      <c r="T43" s="442" t="s">
        <v>44</v>
      </c>
      <c r="U43" s="444"/>
      <c r="V43" s="614"/>
      <c r="W43" s="615"/>
      <c r="X43" s="615"/>
      <c r="Y43" s="615"/>
      <c r="Z43" s="740"/>
      <c r="AJ43" s="342"/>
    </row>
    <row r="44" spans="2:39" ht="48" customHeight="1">
      <c r="B44" s="445"/>
      <c r="C44" s="635"/>
      <c r="D44" s="447"/>
      <c r="E44" s="636"/>
      <c r="F44" s="617"/>
      <c r="G44" s="617"/>
      <c r="H44" s="617"/>
      <c r="I44" s="617"/>
      <c r="J44" s="617"/>
      <c r="K44" s="617"/>
      <c r="L44" s="617"/>
      <c r="M44" s="617"/>
      <c r="N44" s="617"/>
      <c r="O44" s="617"/>
      <c r="P44" s="617"/>
      <c r="Q44" s="617"/>
      <c r="R44" s="617"/>
      <c r="S44" s="637"/>
      <c r="T44" s="445"/>
      <c r="U44" s="447"/>
      <c r="V44" s="616"/>
      <c r="W44" s="617"/>
      <c r="X44" s="617"/>
      <c r="Y44" s="617"/>
      <c r="Z44" s="637"/>
      <c r="AJ44" s="342"/>
    </row>
    <row r="45" spans="2:39" ht="17.25" customHeight="1">
      <c r="B45" s="442" t="s">
        <v>45</v>
      </c>
      <c r="C45" s="443"/>
      <c r="D45" s="444"/>
      <c r="E45" s="206" t="s">
        <v>143</v>
      </c>
      <c r="F45" s="207"/>
      <c r="G45" s="207"/>
      <c r="H45" s="207"/>
      <c r="I45" s="208" t="s">
        <v>65</v>
      </c>
      <c r="J45" s="207"/>
      <c r="K45" s="207"/>
      <c r="L45" s="207"/>
      <c r="M45" s="207"/>
      <c r="N45" s="207"/>
      <c r="O45" s="207"/>
      <c r="P45" s="207"/>
      <c r="Q45" s="207"/>
      <c r="R45" s="207"/>
      <c r="S45" s="209"/>
      <c r="T45" s="442" t="s">
        <v>44</v>
      </c>
      <c r="U45" s="444"/>
      <c r="V45" s="211" t="s">
        <v>143</v>
      </c>
      <c r="W45" s="207"/>
      <c r="X45" s="207"/>
      <c r="Y45" s="207"/>
      <c r="Z45" s="203"/>
      <c r="AJ45" s="342"/>
    </row>
    <row r="46" spans="2:39" ht="15.75" customHeight="1">
      <c r="B46" s="452"/>
      <c r="C46" s="446"/>
      <c r="D46" s="447"/>
      <c r="E46" s="210" t="s">
        <v>43</v>
      </c>
      <c r="F46" s="601"/>
      <c r="G46" s="739"/>
      <c r="H46" s="739"/>
      <c r="I46" s="739"/>
      <c r="J46" s="739"/>
      <c r="K46" s="739"/>
      <c r="L46" s="38"/>
      <c r="M46" s="38"/>
      <c r="N46" s="38"/>
      <c r="O46" s="38"/>
      <c r="P46" s="38"/>
      <c r="Q46" s="38"/>
      <c r="R46" s="38"/>
      <c r="T46" s="452"/>
      <c r="U46" s="447"/>
      <c r="W46" s="212"/>
      <c r="X46" s="212"/>
      <c r="Y46" s="212"/>
      <c r="Z46" s="213"/>
      <c r="AD46" s="337" t="s">
        <v>505</v>
      </c>
      <c r="AJ46" s="342"/>
    </row>
    <row r="47" spans="2:39" ht="42.75" customHeight="1">
      <c r="B47" s="445"/>
      <c r="C47" s="446"/>
      <c r="D47" s="447"/>
      <c r="E47" s="671"/>
      <c r="F47" s="672"/>
      <c r="G47" s="672"/>
      <c r="H47" s="672"/>
      <c r="I47" s="672"/>
      <c r="J47" s="672"/>
      <c r="K47" s="672"/>
      <c r="L47" s="672"/>
      <c r="M47" s="672"/>
      <c r="N47" s="672"/>
      <c r="O47" s="672"/>
      <c r="P47" s="672"/>
      <c r="Q47" s="672"/>
      <c r="R47" s="672"/>
      <c r="S47" s="673"/>
      <c r="T47" s="445"/>
      <c r="U47" s="447"/>
      <c r="V47" s="741"/>
      <c r="W47" s="742"/>
      <c r="X47" s="742"/>
      <c r="Y47" s="742"/>
      <c r="Z47" s="743"/>
      <c r="AJ47" s="342"/>
    </row>
    <row r="48" spans="2:39" ht="16.5" customHeight="1">
      <c r="B48" s="442" t="s">
        <v>51</v>
      </c>
      <c r="C48" s="443"/>
      <c r="D48" s="444"/>
      <c r="E48" s="321" t="s">
        <v>48</v>
      </c>
      <c r="F48" s="322"/>
      <c r="G48" s="323"/>
      <c r="H48" s="724"/>
      <c r="I48" s="725"/>
      <c r="J48" s="725"/>
      <c r="K48" s="725"/>
      <c r="L48" s="725"/>
      <c r="M48" s="725"/>
      <c r="N48" s="725"/>
      <c r="O48" s="725"/>
      <c r="P48" s="725"/>
      <c r="Q48" s="725"/>
      <c r="R48" s="725"/>
      <c r="S48" s="726"/>
      <c r="T48" s="323" t="s">
        <v>50</v>
      </c>
      <c r="U48" s="323"/>
      <c r="V48" s="702"/>
      <c r="W48" s="703"/>
      <c r="X48" s="703"/>
      <c r="Y48" s="703"/>
      <c r="Z48" s="704"/>
      <c r="AJ48" s="342"/>
    </row>
    <row r="49" spans="2:39" ht="26.25" customHeight="1">
      <c r="B49" s="448"/>
      <c r="C49" s="449"/>
      <c r="D49" s="450"/>
      <c r="E49" s="324" t="s">
        <v>52</v>
      </c>
      <c r="F49" s="325"/>
      <c r="G49" s="326"/>
      <c r="H49" s="727"/>
      <c r="I49" s="728"/>
      <c r="J49" s="728"/>
      <c r="K49" s="728"/>
      <c r="L49" s="728"/>
      <c r="M49" s="728"/>
      <c r="N49" s="728"/>
      <c r="O49" s="728"/>
      <c r="P49" s="728"/>
      <c r="Q49" s="728"/>
      <c r="R49" s="728"/>
      <c r="S49" s="729"/>
      <c r="T49" s="326" t="s">
        <v>49</v>
      </c>
      <c r="U49" s="326"/>
      <c r="V49" s="699"/>
      <c r="W49" s="700"/>
      <c r="X49" s="700"/>
      <c r="Y49" s="700"/>
      <c r="Z49" s="701"/>
      <c r="AJ49" s="342"/>
    </row>
    <row r="50" spans="2:39" ht="18">
      <c r="B50" s="442" t="s">
        <v>53</v>
      </c>
      <c r="C50" s="443"/>
      <c r="D50" s="444"/>
      <c r="E50" s="707"/>
      <c r="F50" s="708"/>
      <c r="G50" s="708"/>
      <c r="H50" s="708"/>
      <c r="I50" s="708"/>
      <c r="J50" s="22" t="s">
        <v>56</v>
      </c>
      <c r="K50" s="13"/>
      <c r="L50" s="439" t="s">
        <v>54</v>
      </c>
      <c r="M50" s="465"/>
      <c r="N50" s="466"/>
      <c r="O50" s="711"/>
      <c r="P50" s="712"/>
      <c r="Q50" s="712"/>
      <c r="R50" s="712"/>
      <c r="S50" s="712"/>
      <c r="T50" s="58" t="s">
        <v>6</v>
      </c>
      <c r="U50" s="713"/>
      <c r="V50" s="712"/>
      <c r="W50" s="58" t="s">
        <v>57</v>
      </c>
      <c r="X50" s="58"/>
      <c r="Y50" s="58"/>
      <c r="Z50" s="137"/>
      <c r="AJ50" s="342"/>
    </row>
    <row r="51" spans="2:39" ht="21.75" customHeight="1">
      <c r="B51" s="448"/>
      <c r="C51" s="449"/>
      <c r="D51" s="450"/>
      <c r="E51" s="714" t="s">
        <v>411</v>
      </c>
      <c r="F51" s="455"/>
      <c r="G51" s="455"/>
      <c r="H51" s="455"/>
      <c r="I51" s="705"/>
      <c r="J51" s="706"/>
      <c r="K51" s="23" t="s">
        <v>56</v>
      </c>
      <c r="L51" s="439" t="s">
        <v>55</v>
      </c>
      <c r="M51" s="465"/>
      <c r="N51" s="466"/>
      <c r="O51" s="24" t="s">
        <v>549</v>
      </c>
      <c r="P51" s="25"/>
      <c r="Q51" s="25"/>
      <c r="R51" s="25"/>
      <c r="S51" s="709"/>
      <c r="T51" s="710"/>
      <c r="U51" s="710"/>
      <c r="V51" s="25" t="s">
        <v>6</v>
      </c>
      <c r="W51" s="392"/>
      <c r="X51" s="25" t="s">
        <v>58</v>
      </c>
      <c r="Y51" s="392"/>
      <c r="Z51" s="26" t="s">
        <v>7</v>
      </c>
      <c r="AJ51" s="342"/>
    </row>
    <row r="52" spans="2:39" ht="16.5">
      <c r="B52" s="442" t="s">
        <v>66</v>
      </c>
      <c r="C52" s="443"/>
      <c r="D52" s="444"/>
      <c r="E52" s="659" t="s">
        <v>75</v>
      </c>
      <c r="F52" s="660"/>
      <c r="G52" s="661"/>
      <c r="H52" s="442" t="s">
        <v>77</v>
      </c>
      <c r="I52" s="444"/>
      <c r="J52" s="331" t="s">
        <v>59</v>
      </c>
      <c r="K52" s="25"/>
      <c r="L52" s="25"/>
      <c r="M52" s="25"/>
      <c r="N52" s="25"/>
      <c r="O52" s="25"/>
      <c r="P52" s="25"/>
      <c r="Q52" s="25"/>
      <c r="R52" s="25"/>
      <c r="S52" s="25"/>
      <c r="T52" s="25"/>
      <c r="U52" s="25"/>
      <c r="V52" s="25"/>
      <c r="W52" s="26"/>
      <c r="X52" s="618"/>
      <c r="Y52" s="619"/>
      <c r="Z52" s="27" t="s">
        <v>24</v>
      </c>
      <c r="AJ52" s="342"/>
    </row>
    <row r="53" spans="2:39" ht="16.5">
      <c r="B53" s="445"/>
      <c r="C53" s="446"/>
      <c r="D53" s="447"/>
      <c r="E53" s="662"/>
      <c r="F53" s="663"/>
      <c r="G53" s="664"/>
      <c r="H53" s="445"/>
      <c r="I53" s="447"/>
      <c r="J53" s="24" t="s">
        <v>60</v>
      </c>
      <c r="K53" s="25"/>
      <c r="L53" s="25"/>
      <c r="M53" s="25"/>
      <c r="N53" s="25"/>
      <c r="O53" s="25"/>
      <c r="P53" s="25"/>
      <c r="Q53" s="25"/>
      <c r="R53" s="25"/>
      <c r="S53" s="25"/>
      <c r="T53" s="25"/>
      <c r="U53" s="25"/>
      <c r="V53" s="25"/>
      <c r="W53" s="26"/>
      <c r="X53" s="618"/>
      <c r="Y53" s="619"/>
      <c r="Z53" s="27" t="s">
        <v>24</v>
      </c>
      <c r="AJ53" s="342"/>
    </row>
    <row r="54" spans="2:39" ht="15.75" customHeight="1">
      <c r="B54" s="445"/>
      <c r="C54" s="446"/>
      <c r="D54" s="447"/>
      <c r="E54" s="662"/>
      <c r="F54" s="663"/>
      <c r="G54" s="664"/>
      <c r="H54" s="445"/>
      <c r="I54" s="447"/>
      <c r="J54" s="24" t="s">
        <v>61</v>
      </c>
      <c r="K54" s="25"/>
      <c r="L54" s="25"/>
      <c r="M54" s="25"/>
      <c r="N54" s="25"/>
      <c r="O54" s="25"/>
      <c r="P54" s="25"/>
      <c r="Q54" s="25"/>
      <c r="R54" s="25"/>
      <c r="S54" s="25"/>
      <c r="T54" s="25"/>
      <c r="U54" s="25"/>
      <c r="V54" s="25"/>
      <c r="W54" s="26"/>
      <c r="X54" s="618"/>
      <c r="Y54" s="619"/>
      <c r="Z54" s="27" t="s">
        <v>24</v>
      </c>
      <c r="AJ54" s="342"/>
    </row>
    <row r="55" spans="2:39" s="19" customFormat="1" ht="17.25" customHeight="1">
      <c r="B55" s="445"/>
      <c r="C55" s="446"/>
      <c r="D55" s="447"/>
      <c r="E55" s="665"/>
      <c r="F55" s="665"/>
      <c r="G55" s="666"/>
      <c r="H55" s="445"/>
      <c r="I55" s="447"/>
      <c r="J55" s="332" t="s">
        <v>514</v>
      </c>
      <c r="K55" s="333"/>
      <c r="L55" s="333"/>
      <c r="M55" s="333"/>
      <c r="N55" s="333"/>
      <c r="O55" s="333"/>
      <c r="P55" s="333"/>
      <c r="Q55" s="333"/>
      <c r="R55" s="333"/>
      <c r="S55" s="333"/>
      <c r="T55" s="333"/>
      <c r="U55" s="333"/>
      <c r="V55" s="333"/>
      <c r="W55" s="334"/>
      <c r="X55" s="618"/>
      <c r="Y55" s="619"/>
      <c r="Z55" s="27" t="s">
        <v>24</v>
      </c>
      <c r="AB55" s="64"/>
      <c r="AC55" s="337"/>
      <c r="AD55" s="337"/>
      <c r="AE55" s="337"/>
      <c r="AF55" s="337"/>
      <c r="AG55" s="337"/>
      <c r="AH55" s="351"/>
      <c r="AI55" s="351"/>
      <c r="AJ55" s="352"/>
      <c r="AK55" s="353"/>
      <c r="AL55" s="353"/>
      <c r="AM55" s="64"/>
    </row>
    <row r="56" spans="2:39" ht="15.75" customHeight="1">
      <c r="B56" s="445"/>
      <c r="C56" s="446"/>
      <c r="D56" s="447"/>
      <c r="E56" s="22"/>
      <c r="F56" s="22"/>
      <c r="G56" s="13"/>
      <c r="H56" s="445"/>
      <c r="I56" s="447"/>
      <c r="J56" s="332" t="s">
        <v>515</v>
      </c>
      <c r="K56" s="333"/>
      <c r="L56" s="333"/>
      <c r="M56" s="333"/>
      <c r="N56" s="333"/>
      <c r="O56" s="333"/>
      <c r="P56" s="333"/>
      <c r="Q56" s="333"/>
      <c r="R56" s="333"/>
      <c r="S56" s="333"/>
      <c r="T56" s="333"/>
      <c r="U56" s="333"/>
      <c r="V56" s="333"/>
      <c r="W56" s="334"/>
      <c r="X56" s="618"/>
      <c r="Y56" s="619"/>
      <c r="Z56" s="27" t="s">
        <v>24</v>
      </c>
      <c r="AJ56" s="342"/>
    </row>
    <row r="57" spans="2:39" ht="15.75" customHeight="1">
      <c r="B57" s="445"/>
      <c r="C57" s="446"/>
      <c r="D57" s="447"/>
      <c r="E57" s="715">
        <f>X58</f>
        <v>0</v>
      </c>
      <c r="F57" s="716"/>
      <c r="G57" s="14" t="s">
        <v>24</v>
      </c>
      <c r="H57" s="445"/>
      <c r="I57" s="447"/>
      <c r="J57" s="24" t="s">
        <v>62</v>
      </c>
      <c r="K57" s="25"/>
      <c r="L57" s="25"/>
      <c r="M57" s="25"/>
      <c r="N57" s="25"/>
      <c r="O57" s="25"/>
      <c r="P57" s="25"/>
      <c r="Q57" s="25"/>
      <c r="R57" s="25"/>
      <c r="S57" s="25"/>
      <c r="T57" s="25"/>
      <c r="U57" s="25"/>
      <c r="V57" s="25"/>
      <c r="W57" s="26"/>
      <c r="X57" s="618"/>
      <c r="Y57" s="619"/>
      <c r="Z57" s="27" t="s">
        <v>24</v>
      </c>
      <c r="AC57" s="354"/>
      <c r="AD57" s="354"/>
      <c r="AE57" s="354"/>
      <c r="AF57" s="354"/>
      <c r="AG57" s="354"/>
      <c r="AJ57" s="342"/>
    </row>
    <row r="58" spans="2:39" ht="20.25" customHeight="1">
      <c r="B58" s="448"/>
      <c r="C58" s="449"/>
      <c r="D58" s="450"/>
      <c r="E58" s="18"/>
      <c r="F58" s="18"/>
      <c r="G58" s="15"/>
      <c r="H58" s="448"/>
      <c r="I58" s="450"/>
      <c r="J58" s="327"/>
      <c r="K58" s="328"/>
      <c r="L58" s="328"/>
      <c r="M58" s="328"/>
      <c r="N58" s="328"/>
      <c r="O58" s="328"/>
      <c r="P58" s="329"/>
      <c r="Q58" s="330"/>
      <c r="R58" s="328" t="s">
        <v>76</v>
      </c>
      <c r="S58" s="328"/>
      <c r="T58" s="328"/>
      <c r="U58" s="328"/>
      <c r="V58" s="328"/>
      <c r="W58" s="20"/>
      <c r="X58" s="504">
        <f>SUM(X52:X57)</f>
        <v>0</v>
      </c>
      <c r="Y58" s="505"/>
      <c r="Z58" s="27" t="s">
        <v>24</v>
      </c>
      <c r="AJ58" s="342"/>
    </row>
    <row r="59" spans="2:39" ht="19.5" customHeight="1">
      <c r="B59" s="668" t="s">
        <v>72</v>
      </c>
      <c r="C59" s="667" t="s">
        <v>71</v>
      </c>
      <c r="D59" s="498"/>
      <c r="E59" s="498"/>
      <c r="F59" s="498"/>
      <c r="G59" s="498"/>
      <c r="H59" s="481" t="s">
        <v>70</v>
      </c>
      <c r="I59" s="482"/>
      <c r="J59" s="482"/>
      <c r="K59" s="482"/>
      <c r="L59" s="482"/>
      <c r="M59" s="482"/>
      <c r="N59" s="482"/>
      <c r="O59" s="483"/>
      <c r="P59" s="70" t="s">
        <v>67</v>
      </c>
      <c r="Q59" s="69"/>
      <c r="R59" s="69"/>
      <c r="S59" s="69"/>
      <c r="T59" s="497" t="s">
        <v>68</v>
      </c>
      <c r="U59" s="498"/>
      <c r="V59" s="498"/>
      <c r="W59" s="497" t="s">
        <v>69</v>
      </c>
      <c r="X59" s="498"/>
      <c r="Y59" s="498"/>
      <c r="Z59" s="498"/>
      <c r="AJ59" s="342"/>
    </row>
    <row r="60" spans="2:39" ht="19.5" customHeight="1">
      <c r="B60" s="669"/>
      <c r="C60" s="479"/>
      <c r="D60" s="480"/>
      <c r="E60" s="480"/>
      <c r="F60" s="480"/>
      <c r="G60" s="480"/>
      <c r="H60" s="620"/>
      <c r="I60" s="621"/>
      <c r="J60" s="621"/>
      <c r="K60" s="621"/>
      <c r="L60" s="621"/>
      <c r="M60" s="621"/>
      <c r="N60" s="621"/>
      <c r="O60" s="622"/>
      <c r="P60" s="618"/>
      <c r="Q60" s="619"/>
      <c r="R60" s="619"/>
      <c r="S60" s="137" t="s">
        <v>24</v>
      </c>
      <c r="T60" s="618"/>
      <c r="U60" s="619"/>
      <c r="V60" s="137" t="s">
        <v>24</v>
      </c>
      <c r="W60" s="623"/>
      <c r="X60" s="624"/>
      <c r="Y60" s="624"/>
      <c r="Z60" s="625"/>
      <c r="AJ60" s="342"/>
    </row>
    <row r="61" spans="2:39" ht="19.5" customHeight="1">
      <c r="B61" s="669"/>
      <c r="C61" s="479"/>
      <c r="D61" s="480"/>
      <c r="E61" s="480"/>
      <c r="F61" s="480"/>
      <c r="G61" s="480"/>
      <c r="H61" s="620"/>
      <c r="I61" s="621"/>
      <c r="J61" s="621"/>
      <c r="K61" s="621"/>
      <c r="L61" s="621"/>
      <c r="M61" s="621"/>
      <c r="N61" s="621"/>
      <c r="O61" s="622"/>
      <c r="P61" s="618"/>
      <c r="Q61" s="619"/>
      <c r="R61" s="619"/>
      <c r="S61" s="137" t="s">
        <v>24</v>
      </c>
      <c r="T61" s="618"/>
      <c r="U61" s="619"/>
      <c r="V61" s="137" t="s">
        <v>24</v>
      </c>
      <c r="W61" s="623"/>
      <c r="X61" s="624"/>
      <c r="Y61" s="624"/>
      <c r="Z61" s="625"/>
      <c r="AJ61" s="342"/>
    </row>
    <row r="62" spans="2:39" ht="19.5" customHeight="1">
      <c r="B62" s="669"/>
      <c r="C62" s="479"/>
      <c r="D62" s="480"/>
      <c r="E62" s="480"/>
      <c r="F62" s="480"/>
      <c r="G62" s="480"/>
      <c r="H62" s="620"/>
      <c r="I62" s="621"/>
      <c r="J62" s="621"/>
      <c r="K62" s="621"/>
      <c r="L62" s="621"/>
      <c r="M62" s="621"/>
      <c r="N62" s="621"/>
      <c r="O62" s="622"/>
      <c r="P62" s="618"/>
      <c r="Q62" s="619"/>
      <c r="R62" s="619"/>
      <c r="S62" s="137" t="s">
        <v>24</v>
      </c>
      <c r="T62" s="618"/>
      <c r="U62" s="619"/>
      <c r="V62" s="137" t="s">
        <v>24</v>
      </c>
      <c r="W62" s="623"/>
      <c r="X62" s="624"/>
      <c r="Y62" s="624"/>
      <c r="Z62" s="625"/>
      <c r="AJ62" s="342"/>
    </row>
    <row r="63" spans="2:39" ht="19.5" customHeight="1">
      <c r="B63" s="669"/>
      <c r="C63" s="479"/>
      <c r="D63" s="480"/>
      <c r="E63" s="480"/>
      <c r="F63" s="480"/>
      <c r="G63" s="480"/>
      <c r="H63" s="620"/>
      <c r="I63" s="621"/>
      <c r="J63" s="621"/>
      <c r="K63" s="621"/>
      <c r="L63" s="621"/>
      <c r="M63" s="621"/>
      <c r="N63" s="621"/>
      <c r="O63" s="622"/>
      <c r="P63" s="618"/>
      <c r="Q63" s="619"/>
      <c r="R63" s="619"/>
      <c r="S63" s="137" t="s">
        <v>24</v>
      </c>
      <c r="T63" s="618"/>
      <c r="U63" s="619"/>
      <c r="V63" s="137" t="s">
        <v>24</v>
      </c>
      <c r="W63" s="623"/>
      <c r="X63" s="624"/>
      <c r="Y63" s="624"/>
      <c r="Z63" s="625"/>
      <c r="AJ63" s="342"/>
    </row>
    <row r="64" spans="2:39" ht="19.5" customHeight="1">
      <c r="B64" s="669"/>
      <c r="C64" s="479"/>
      <c r="D64" s="480"/>
      <c r="E64" s="480"/>
      <c r="F64" s="480"/>
      <c r="G64" s="480"/>
      <c r="H64" s="630"/>
      <c r="I64" s="480"/>
      <c r="J64" s="480"/>
      <c r="K64" s="480"/>
      <c r="L64" s="480"/>
      <c r="M64" s="480"/>
      <c r="N64" s="480"/>
      <c r="O64" s="631"/>
      <c r="P64" s="618"/>
      <c r="Q64" s="619"/>
      <c r="R64" s="619"/>
      <c r="S64" s="137" t="s">
        <v>24</v>
      </c>
      <c r="T64" s="618"/>
      <c r="U64" s="619"/>
      <c r="V64" s="137" t="s">
        <v>24</v>
      </c>
      <c r="W64" s="623"/>
      <c r="X64" s="624"/>
      <c r="Y64" s="624"/>
      <c r="Z64" s="625"/>
      <c r="AJ64" s="342"/>
    </row>
    <row r="65" spans="2:36" ht="19.5" customHeight="1">
      <c r="B65" s="511"/>
      <c r="C65" s="626" t="s">
        <v>414</v>
      </c>
      <c r="D65" s="627"/>
      <c r="E65" s="627"/>
      <c r="F65" s="627"/>
      <c r="G65" s="627"/>
      <c r="H65" s="628"/>
      <c r="I65" s="628"/>
      <c r="J65" s="628"/>
      <c r="K65" s="628"/>
      <c r="L65" s="628"/>
      <c r="M65" s="628"/>
      <c r="N65" s="628"/>
      <c r="O65" s="483"/>
      <c r="P65" s="629"/>
      <c r="Q65" s="619"/>
      <c r="R65" s="619"/>
      <c r="S65" s="136" t="s">
        <v>24</v>
      </c>
      <c r="T65" s="618"/>
      <c r="U65" s="619"/>
      <c r="V65" s="136" t="s">
        <v>24</v>
      </c>
      <c r="W65" s="623"/>
      <c r="X65" s="624"/>
      <c r="Y65" s="624"/>
      <c r="Z65" s="625"/>
      <c r="AJ65" s="342"/>
    </row>
    <row r="66" spans="2:36" ht="19.5" customHeight="1">
      <c r="B66" s="669"/>
      <c r="C66" s="549"/>
      <c r="D66" s="550"/>
      <c r="E66" s="550"/>
      <c r="F66" s="550"/>
      <c r="G66" s="551"/>
      <c r="H66" s="499" t="s">
        <v>144</v>
      </c>
      <c r="I66" s="500"/>
      <c r="J66" s="500"/>
      <c r="K66" s="500"/>
      <c r="L66" s="500"/>
      <c r="M66" s="500"/>
      <c r="N66" s="500"/>
      <c r="O66" s="501"/>
      <c r="P66" s="504">
        <f>SUM(P60:P65)</f>
        <v>0</v>
      </c>
      <c r="Q66" s="505"/>
      <c r="R66" s="505"/>
      <c r="S66" s="138" t="s">
        <v>24</v>
      </c>
      <c r="T66" s="504">
        <f>SUM(T60:T65)</f>
        <v>0</v>
      </c>
      <c r="U66" s="505"/>
      <c r="V66" s="139" t="s">
        <v>24</v>
      </c>
      <c r="W66" s="555" t="s">
        <v>383</v>
      </c>
      <c r="X66" s="556"/>
      <c r="Y66" s="556"/>
      <c r="Z66" s="557"/>
      <c r="AJ66" s="342"/>
    </row>
    <row r="67" spans="2:36" ht="21" customHeight="1">
      <c r="B67" s="670"/>
      <c r="C67" s="552"/>
      <c r="D67" s="553"/>
      <c r="E67" s="553"/>
      <c r="F67" s="553"/>
      <c r="G67" s="554"/>
      <c r="H67" s="467" t="s">
        <v>145</v>
      </c>
      <c r="I67" s="506"/>
      <c r="J67" s="506"/>
      <c r="K67" s="506"/>
      <c r="L67" s="506"/>
      <c r="M67" s="506"/>
      <c r="N67" s="506"/>
      <c r="O67" s="468"/>
      <c r="P67" s="502">
        <f>P66+T66</f>
        <v>0</v>
      </c>
      <c r="Q67" s="503"/>
      <c r="R67" s="503"/>
      <c r="S67" s="503"/>
      <c r="T67" s="503"/>
      <c r="U67" s="503"/>
      <c r="V67" s="140" t="s">
        <v>24</v>
      </c>
      <c r="W67" s="558" t="str">
        <f>IF(X58=P66,"一致 OK","不一致 NG")</f>
        <v>一致 OK</v>
      </c>
      <c r="X67" s="559"/>
      <c r="Y67" s="559"/>
      <c r="Z67" s="560"/>
      <c r="AI67" s="355"/>
      <c r="AJ67" s="342"/>
    </row>
    <row r="68" spans="2:36" ht="18" customHeight="1">
      <c r="AJ68" s="342"/>
    </row>
    <row r="69" spans="2:36" ht="21" customHeight="1">
      <c r="B69" s="668" t="s">
        <v>78</v>
      </c>
      <c r="C69" s="497" t="s">
        <v>79</v>
      </c>
      <c r="D69" s="498"/>
      <c r="E69" s="498"/>
      <c r="F69" s="498"/>
      <c r="G69" s="498"/>
      <c r="H69" s="498"/>
      <c r="I69" s="498"/>
      <c r="J69" s="497" t="s">
        <v>80</v>
      </c>
      <c r="K69" s="498"/>
      <c r="L69" s="497" t="s">
        <v>81</v>
      </c>
      <c r="M69" s="498"/>
      <c r="N69" s="498"/>
      <c r="O69" s="498"/>
      <c r="P69" s="498"/>
      <c r="Q69" s="498"/>
      <c r="R69" s="498"/>
      <c r="S69" s="498"/>
      <c r="T69" s="498"/>
      <c r="U69" s="497" t="s">
        <v>82</v>
      </c>
      <c r="V69" s="498"/>
      <c r="W69" s="498"/>
      <c r="X69" s="498"/>
      <c r="Y69" s="498"/>
      <c r="Z69" s="498"/>
      <c r="AJ69" s="342"/>
    </row>
    <row r="70" spans="2:36" ht="21" customHeight="1">
      <c r="B70" s="686"/>
      <c r="C70" s="487"/>
      <c r="D70" s="488"/>
      <c r="E70" s="488"/>
      <c r="F70" s="488"/>
      <c r="G70" s="488"/>
      <c r="H70" s="488"/>
      <c r="I70" s="488"/>
      <c r="J70" s="563"/>
      <c r="K70" s="564"/>
      <c r="L70" s="487"/>
      <c r="M70" s="488"/>
      <c r="N70" s="488"/>
      <c r="O70" s="488"/>
      <c r="P70" s="488"/>
      <c r="Q70" s="488"/>
      <c r="R70" s="488"/>
      <c r="S70" s="488"/>
      <c r="T70" s="488"/>
      <c r="U70" s="487"/>
      <c r="V70" s="488"/>
      <c r="W70" s="488"/>
      <c r="X70" s="488"/>
      <c r="Y70" s="488"/>
      <c r="Z70" s="488"/>
      <c r="AJ70" s="342"/>
    </row>
    <row r="71" spans="2:36" ht="21" customHeight="1">
      <c r="B71" s="686"/>
      <c r="C71" s="487"/>
      <c r="D71" s="488"/>
      <c r="E71" s="488"/>
      <c r="F71" s="488"/>
      <c r="G71" s="488"/>
      <c r="H71" s="488"/>
      <c r="I71" s="488"/>
      <c r="J71" s="563"/>
      <c r="K71" s="564"/>
      <c r="L71" s="487"/>
      <c r="M71" s="488"/>
      <c r="N71" s="488"/>
      <c r="O71" s="488"/>
      <c r="P71" s="488"/>
      <c r="Q71" s="488"/>
      <c r="R71" s="488"/>
      <c r="S71" s="488"/>
      <c r="T71" s="488"/>
      <c r="U71" s="487"/>
      <c r="V71" s="488"/>
      <c r="W71" s="488"/>
      <c r="X71" s="488"/>
      <c r="Y71" s="488"/>
      <c r="Z71" s="488"/>
      <c r="AJ71" s="342"/>
    </row>
    <row r="72" spans="2:36" ht="21" customHeight="1">
      <c r="B72" s="687"/>
      <c r="C72" s="487"/>
      <c r="D72" s="488"/>
      <c r="E72" s="488"/>
      <c r="F72" s="488"/>
      <c r="G72" s="488"/>
      <c r="H72" s="488"/>
      <c r="I72" s="488"/>
      <c r="J72" s="563"/>
      <c r="K72" s="564"/>
      <c r="L72" s="487"/>
      <c r="M72" s="488"/>
      <c r="N72" s="488"/>
      <c r="O72" s="488"/>
      <c r="P72" s="488"/>
      <c r="Q72" s="488"/>
      <c r="R72" s="488"/>
      <c r="S72" s="488"/>
      <c r="T72" s="488"/>
      <c r="U72" s="487"/>
      <c r="V72" s="488"/>
      <c r="W72" s="488"/>
      <c r="X72" s="488"/>
      <c r="Y72" s="488"/>
      <c r="Z72" s="488"/>
      <c r="AJ72" s="342"/>
    </row>
    <row r="73" spans="2:36" ht="11.25" hidden="1" customHeight="1">
      <c r="B73" s="42"/>
      <c r="C73" s="50"/>
      <c r="D73" s="42"/>
      <c r="E73" s="42"/>
      <c r="F73" s="42"/>
      <c r="G73" s="42"/>
      <c r="H73" s="42"/>
      <c r="I73" s="42"/>
      <c r="J73" s="50"/>
      <c r="K73" s="42"/>
      <c r="L73" s="50"/>
      <c r="M73" s="42"/>
      <c r="N73" s="42"/>
      <c r="O73" s="42"/>
      <c r="P73" s="54"/>
      <c r="Q73" s="42"/>
      <c r="R73" s="42"/>
      <c r="S73" s="42"/>
      <c r="T73" s="42"/>
      <c r="U73" s="50"/>
      <c r="V73" s="42"/>
      <c r="W73" s="42"/>
      <c r="X73" s="42"/>
      <c r="Y73" s="42"/>
      <c r="Z73" s="42"/>
      <c r="AJ73" s="342"/>
    </row>
    <row r="74" spans="2:36" ht="20.25" customHeight="1">
      <c r="B74" s="439" t="s">
        <v>83</v>
      </c>
      <c r="C74" s="440"/>
      <c r="D74" s="440"/>
      <c r="E74" s="440"/>
      <c r="F74" s="440"/>
      <c r="G74" s="440"/>
      <c r="H74" s="440"/>
      <c r="I74" s="441"/>
      <c r="J74" s="439" t="s">
        <v>70</v>
      </c>
      <c r="K74" s="440"/>
      <c r="L74" s="440"/>
      <c r="M74" s="440"/>
      <c r="N74" s="440"/>
      <c r="O74" s="440"/>
      <c r="P74" s="440"/>
      <c r="Q74" s="441"/>
      <c r="R74" s="439" t="s">
        <v>84</v>
      </c>
      <c r="S74" s="440"/>
      <c r="T74" s="440"/>
      <c r="U74" s="440"/>
      <c r="V74" s="441"/>
      <c r="W74" s="439" t="s">
        <v>85</v>
      </c>
      <c r="X74" s="440"/>
      <c r="Y74" s="440"/>
      <c r="Z74" s="441"/>
      <c r="AJ74" s="342"/>
    </row>
    <row r="75" spans="2:36" ht="25.5" customHeight="1">
      <c r="B75" s="668" t="s">
        <v>89</v>
      </c>
      <c r="C75" s="697" t="s">
        <v>86</v>
      </c>
      <c r="D75" s="698"/>
      <c r="E75" s="561"/>
      <c r="F75" s="562"/>
      <c r="G75" s="562"/>
      <c r="H75" s="562"/>
      <c r="I75" s="562"/>
      <c r="J75" s="435"/>
      <c r="K75" s="436"/>
      <c r="L75" s="436"/>
      <c r="M75" s="436"/>
      <c r="N75" s="436"/>
      <c r="O75" s="436"/>
      <c r="P75" s="436"/>
      <c r="Q75" s="436"/>
      <c r="R75" s="717"/>
      <c r="S75" s="718"/>
      <c r="T75" s="718"/>
      <c r="U75" s="688" t="s">
        <v>56</v>
      </c>
      <c r="V75" s="689"/>
      <c r="W75" s="695"/>
      <c r="X75" s="696"/>
      <c r="Y75" s="696"/>
      <c r="Z75" s="39" t="s">
        <v>6</v>
      </c>
      <c r="AJ75" s="342"/>
    </row>
    <row r="76" spans="2:36" ht="25.5" customHeight="1">
      <c r="B76" s="686"/>
      <c r="C76" s="437" t="s">
        <v>87</v>
      </c>
      <c r="D76" s="438"/>
      <c r="E76" s="433"/>
      <c r="F76" s="434"/>
      <c r="G76" s="434"/>
      <c r="H76" s="434"/>
      <c r="I76" s="434"/>
      <c r="J76" s="435"/>
      <c r="K76" s="436"/>
      <c r="L76" s="436"/>
      <c r="M76" s="436"/>
      <c r="N76" s="436"/>
      <c r="O76" s="436"/>
      <c r="P76" s="436"/>
      <c r="Q76" s="436"/>
      <c r="R76" s="717"/>
      <c r="S76" s="718"/>
      <c r="T76" s="718"/>
      <c r="U76" s="688" t="s">
        <v>56</v>
      </c>
      <c r="V76" s="689"/>
      <c r="W76" s="695"/>
      <c r="X76" s="696"/>
      <c r="Y76" s="696"/>
      <c r="Z76" s="39" t="s">
        <v>6</v>
      </c>
      <c r="AJ76" s="342"/>
    </row>
    <row r="77" spans="2:36" ht="25.5" customHeight="1">
      <c r="B77" s="687"/>
      <c r="C77" s="437" t="s">
        <v>88</v>
      </c>
      <c r="D77" s="438"/>
      <c r="E77" s="433"/>
      <c r="F77" s="434"/>
      <c r="G77" s="434"/>
      <c r="H77" s="434"/>
      <c r="I77" s="434"/>
      <c r="J77" s="435"/>
      <c r="K77" s="436"/>
      <c r="L77" s="436"/>
      <c r="M77" s="436"/>
      <c r="N77" s="436"/>
      <c r="O77" s="436"/>
      <c r="P77" s="436"/>
      <c r="Q77" s="436"/>
      <c r="R77" s="717"/>
      <c r="S77" s="718"/>
      <c r="T77" s="718"/>
      <c r="U77" s="688" t="s">
        <v>56</v>
      </c>
      <c r="V77" s="689"/>
      <c r="W77" s="695"/>
      <c r="X77" s="696"/>
      <c r="Y77" s="696"/>
      <c r="Z77" s="40" t="s">
        <v>6</v>
      </c>
      <c r="AJ77" s="342"/>
    </row>
    <row r="78" spans="2:36" ht="25.5" customHeight="1">
      <c r="B78" s="668" t="s">
        <v>90</v>
      </c>
      <c r="C78" s="697" t="s">
        <v>86</v>
      </c>
      <c r="D78" s="698"/>
      <c r="E78" s="561"/>
      <c r="F78" s="562"/>
      <c r="G78" s="562"/>
      <c r="H78" s="562"/>
      <c r="I78" s="562"/>
      <c r="J78" s="435"/>
      <c r="K78" s="436"/>
      <c r="L78" s="436"/>
      <c r="M78" s="436"/>
      <c r="N78" s="436"/>
      <c r="O78" s="436"/>
      <c r="P78" s="436"/>
      <c r="Q78" s="436"/>
      <c r="R78" s="717"/>
      <c r="S78" s="718"/>
      <c r="T78" s="718"/>
      <c r="U78" s="688" t="s">
        <v>56</v>
      </c>
      <c r="V78" s="689"/>
      <c r="W78" s="695"/>
      <c r="X78" s="696"/>
      <c r="Y78" s="696"/>
      <c r="Z78" s="39" t="s">
        <v>6</v>
      </c>
      <c r="AJ78" s="342"/>
    </row>
    <row r="79" spans="2:36" ht="25.5" customHeight="1">
      <c r="B79" s="686"/>
      <c r="C79" s="437" t="s">
        <v>87</v>
      </c>
      <c r="D79" s="438"/>
      <c r="E79" s="433"/>
      <c r="F79" s="434"/>
      <c r="G79" s="434"/>
      <c r="H79" s="434"/>
      <c r="I79" s="434"/>
      <c r="J79" s="435"/>
      <c r="K79" s="436"/>
      <c r="L79" s="436"/>
      <c r="M79" s="436"/>
      <c r="N79" s="436"/>
      <c r="O79" s="436"/>
      <c r="P79" s="436"/>
      <c r="Q79" s="436"/>
      <c r="R79" s="717"/>
      <c r="S79" s="718"/>
      <c r="T79" s="718"/>
      <c r="U79" s="688" t="s">
        <v>56</v>
      </c>
      <c r="V79" s="689"/>
      <c r="W79" s="695"/>
      <c r="X79" s="696"/>
      <c r="Y79" s="696"/>
      <c r="Z79" s="39" t="s">
        <v>6</v>
      </c>
      <c r="AJ79" s="342"/>
    </row>
    <row r="80" spans="2:36" ht="25.5" customHeight="1">
      <c r="B80" s="687"/>
      <c r="C80" s="437" t="s">
        <v>88</v>
      </c>
      <c r="D80" s="438"/>
      <c r="E80" s="433"/>
      <c r="F80" s="434"/>
      <c r="G80" s="434"/>
      <c r="H80" s="434"/>
      <c r="I80" s="434"/>
      <c r="J80" s="435"/>
      <c r="K80" s="436"/>
      <c r="L80" s="436"/>
      <c r="M80" s="436"/>
      <c r="N80" s="436"/>
      <c r="O80" s="436"/>
      <c r="P80" s="436"/>
      <c r="Q80" s="436"/>
      <c r="R80" s="717"/>
      <c r="S80" s="718"/>
      <c r="T80" s="718"/>
      <c r="U80" s="688" t="s">
        <v>56</v>
      </c>
      <c r="V80" s="689"/>
      <c r="W80" s="695"/>
      <c r="X80" s="696"/>
      <c r="Y80" s="696"/>
      <c r="Z80" s="40" t="s">
        <v>6</v>
      </c>
      <c r="AJ80" s="342"/>
    </row>
    <row r="81" spans="2:39" s="19" customFormat="1" ht="12.75" customHeight="1">
      <c r="B81" s="1"/>
      <c r="C81" s="1"/>
      <c r="D81" s="1"/>
      <c r="E81" s="1"/>
      <c r="F81" s="1"/>
      <c r="G81" s="1"/>
      <c r="H81" s="1"/>
      <c r="I81" s="1"/>
      <c r="J81" s="1"/>
      <c r="K81" s="1"/>
      <c r="L81" s="1"/>
      <c r="M81" s="1"/>
      <c r="N81" s="1"/>
      <c r="O81" s="1"/>
      <c r="P81" s="1"/>
      <c r="Q81" s="1"/>
      <c r="R81" s="1"/>
      <c r="S81" s="1"/>
      <c r="T81" s="1"/>
      <c r="U81" s="1"/>
      <c r="V81" s="1"/>
      <c r="W81" s="1"/>
      <c r="X81" s="1"/>
      <c r="Y81" s="1"/>
      <c r="Z81" s="1"/>
      <c r="AB81" s="64"/>
      <c r="AC81" s="337"/>
      <c r="AD81" s="337"/>
      <c r="AE81" s="337"/>
      <c r="AF81" s="337"/>
      <c r="AG81" s="337"/>
      <c r="AH81" s="351"/>
      <c r="AI81" s="351"/>
      <c r="AJ81" s="353"/>
      <c r="AK81" s="353"/>
      <c r="AL81" s="353"/>
      <c r="AM81" s="64"/>
    </row>
    <row r="82" spans="2:39" ht="23.25" customHeight="1">
      <c r="B82" s="8" t="s">
        <v>35</v>
      </c>
      <c r="C82" s="9" t="s">
        <v>74</v>
      </c>
      <c r="D82" s="148"/>
      <c r="E82" s="148"/>
      <c r="F82" s="148"/>
      <c r="G82" s="148"/>
      <c r="H82" s="148"/>
      <c r="I82" s="148"/>
      <c r="J82" s="148"/>
    </row>
    <row r="83" spans="2:39" ht="21.75" customHeight="1">
      <c r="B83" s="439" t="s">
        <v>99</v>
      </c>
      <c r="C83" s="465"/>
      <c r="D83" s="465"/>
      <c r="E83" s="465"/>
      <c r="F83" s="466"/>
      <c r="G83" s="439" t="s">
        <v>101</v>
      </c>
      <c r="H83" s="440"/>
      <c r="I83" s="440"/>
      <c r="J83" s="441"/>
      <c r="K83" s="439" t="s">
        <v>100</v>
      </c>
      <c r="L83" s="440"/>
      <c r="M83" s="441"/>
      <c r="N83" s="439" t="s">
        <v>99</v>
      </c>
      <c r="O83" s="440"/>
      <c r="P83" s="440"/>
      <c r="Q83" s="440"/>
      <c r="R83" s="441"/>
      <c r="S83" s="439" t="s">
        <v>101</v>
      </c>
      <c r="T83" s="440"/>
      <c r="U83" s="440"/>
      <c r="V83" s="440"/>
      <c r="W83" s="441"/>
      <c r="X83" s="439" t="s">
        <v>100</v>
      </c>
      <c r="Y83" s="440"/>
      <c r="Z83" s="441"/>
      <c r="AC83" s="354"/>
      <c r="AD83" s="354"/>
      <c r="AE83" s="354"/>
      <c r="AF83" s="354"/>
      <c r="AG83" s="354"/>
    </row>
    <row r="84" spans="2:39" ht="24.75" customHeight="1">
      <c r="B84" s="16" t="s">
        <v>91</v>
      </c>
      <c r="C84" s="484"/>
      <c r="D84" s="485"/>
      <c r="E84" s="485"/>
      <c r="F84" s="486"/>
      <c r="G84" s="565"/>
      <c r="H84" s="566"/>
      <c r="I84" s="566"/>
      <c r="J84" s="567"/>
      <c r="K84" s="489"/>
      <c r="L84" s="490"/>
      <c r="M84" s="491"/>
      <c r="N84" s="180" t="s">
        <v>95</v>
      </c>
      <c r="O84" s="484"/>
      <c r="P84" s="485"/>
      <c r="Q84" s="485"/>
      <c r="R84" s="486"/>
      <c r="S84" s="565"/>
      <c r="T84" s="566"/>
      <c r="U84" s="566"/>
      <c r="V84" s="566"/>
      <c r="W84" s="567"/>
      <c r="X84" s="489"/>
      <c r="Y84" s="490"/>
      <c r="Z84" s="491"/>
    </row>
    <row r="85" spans="2:39" ht="24.75" customHeight="1">
      <c r="B85" s="16" t="s">
        <v>92</v>
      </c>
      <c r="C85" s="484"/>
      <c r="D85" s="485"/>
      <c r="E85" s="485"/>
      <c r="F85" s="486"/>
      <c r="G85" s="541"/>
      <c r="H85" s="575"/>
      <c r="I85" s="575"/>
      <c r="J85" s="576"/>
      <c r="K85" s="489"/>
      <c r="L85" s="490"/>
      <c r="M85" s="491"/>
      <c r="N85" s="180" t="s">
        <v>96</v>
      </c>
      <c r="O85" s="484"/>
      <c r="P85" s="485"/>
      <c r="Q85" s="485"/>
      <c r="R85" s="486"/>
      <c r="S85" s="541"/>
      <c r="T85" s="575"/>
      <c r="U85" s="575"/>
      <c r="V85" s="575"/>
      <c r="W85" s="576"/>
      <c r="X85" s="489"/>
      <c r="Y85" s="490"/>
      <c r="Z85" s="491"/>
    </row>
    <row r="86" spans="2:39" ht="24.75" customHeight="1">
      <c r="B86" s="16" t="s">
        <v>93</v>
      </c>
      <c r="C86" s="484"/>
      <c r="D86" s="485"/>
      <c r="E86" s="485"/>
      <c r="F86" s="486"/>
      <c r="G86" s="541"/>
      <c r="H86" s="575"/>
      <c r="I86" s="575"/>
      <c r="J86" s="576"/>
      <c r="K86" s="489"/>
      <c r="L86" s="490"/>
      <c r="M86" s="491"/>
      <c r="N86" s="180" t="s">
        <v>97</v>
      </c>
      <c r="O86" s="484"/>
      <c r="P86" s="485"/>
      <c r="Q86" s="485"/>
      <c r="R86" s="486"/>
      <c r="S86" s="541"/>
      <c r="T86" s="575"/>
      <c r="U86" s="575"/>
      <c r="V86" s="575"/>
      <c r="W86" s="576"/>
      <c r="X86" s="489"/>
      <c r="Y86" s="490"/>
      <c r="Z86" s="491"/>
    </row>
    <row r="87" spans="2:39" ht="24.75" customHeight="1">
      <c r="B87" s="16" t="s">
        <v>94</v>
      </c>
      <c r="C87" s="484"/>
      <c r="D87" s="485"/>
      <c r="E87" s="485"/>
      <c r="F87" s="486"/>
      <c r="G87" s="541"/>
      <c r="H87" s="575"/>
      <c r="I87" s="575"/>
      <c r="J87" s="576"/>
      <c r="K87" s="489"/>
      <c r="L87" s="490"/>
      <c r="M87" s="491"/>
      <c r="N87" s="180" t="s">
        <v>98</v>
      </c>
      <c r="O87" s="484"/>
      <c r="P87" s="485"/>
      <c r="Q87" s="485"/>
      <c r="R87" s="486"/>
      <c r="S87" s="541"/>
      <c r="T87" s="575"/>
      <c r="U87" s="575"/>
      <c r="V87" s="575"/>
      <c r="W87" s="576"/>
      <c r="X87" s="489"/>
      <c r="Y87" s="490"/>
      <c r="Z87" s="491"/>
    </row>
    <row r="88" spans="2:39" ht="24.75" customHeight="1">
      <c r="B88" s="690" t="s">
        <v>416</v>
      </c>
      <c r="C88" s="691"/>
      <c r="D88" s="691"/>
      <c r="E88" s="691"/>
      <c r="F88" s="691"/>
      <c r="G88" s="691"/>
      <c r="H88" s="691"/>
      <c r="I88" s="691"/>
      <c r="J88" s="692"/>
      <c r="K88" s="577"/>
      <c r="L88" s="578"/>
      <c r="M88" s="578"/>
      <c r="N88" s="578"/>
      <c r="O88" s="578"/>
      <c r="P88" s="578"/>
      <c r="Q88" s="578"/>
      <c r="R88" s="578"/>
      <c r="S88" s="578"/>
      <c r="T88" s="578"/>
      <c r="U88" s="578"/>
      <c r="V88" s="578"/>
      <c r="W88" s="578"/>
      <c r="X88" s="578"/>
      <c r="Y88" s="578"/>
      <c r="Z88" s="579"/>
    </row>
    <row r="89" spans="2:39" ht="35.5" customHeight="1">
      <c r="B89" s="693"/>
      <c r="C89" s="694"/>
      <c r="D89" s="694"/>
      <c r="E89" s="694"/>
      <c r="F89" s="694"/>
      <c r="G89" s="694"/>
      <c r="H89" s="694"/>
      <c r="I89" s="694"/>
      <c r="J89" s="609"/>
      <c r="K89" s="580"/>
      <c r="L89" s="581"/>
      <c r="M89" s="581"/>
      <c r="N89" s="581"/>
      <c r="O89" s="581"/>
      <c r="P89" s="581"/>
      <c r="Q89" s="581"/>
      <c r="R89" s="581"/>
      <c r="S89" s="581"/>
      <c r="T89" s="581"/>
      <c r="U89" s="581"/>
      <c r="V89" s="581"/>
      <c r="W89" s="581"/>
      <c r="X89" s="581"/>
      <c r="Y89" s="581"/>
      <c r="Z89" s="582"/>
    </row>
    <row r="90" spans="2:39" ht="11.25" customHeight="1"/>
    <row r="91" spans="2:39" ht="21.75" customHeight="1">
      <c r="B91" s="151" t="s">
        <v>73</v>
      </c>
      <c r="C91" s="9" t="s">
        <v>443</v>
      </c>
      <c r="D91" s="148"/>
      <c r="E91" s="148"/>
      <c r="F91" s="148"/>
      <c r="G91" s="148"/>
      <c r="H91" s="148"/>
      <c r="I91" s="148"/>
      <c r="J91" s="148"/>
      <c r="K91" s="148"/>
      <c r="L91" s="148"/>
      <c r="M91" s="148"/>
      <c r="N91" s="148"/>
      <c r="O91" s="148"/>
      <c r="P91" s="148"/>
      <c r="Q91" s="148"/>
      <c r="R91" s="148"/>
      <c r="S91" s="148"/>
      <c r="T91" s="148"/>
      <c r="U91" s="148"/>
      <c r="V91" s="148"/>
      <c r="W91" s="148"/>
      <c r="X91" s="148"/>
    </row>
    <row r="92" spans="2:39" ht="12" customHeight="1">
      <c r="B92" s="10"/>
      <c r="C92" s="3" t="s">
        <v>415</v>
      </c>
    </row>
    <row r="93" spans="2:39" ht="24" customHeight="1">
      <c r="B93" s="472" t="s">
        <v>99</v>
      </c>
      <c r="C93" s="473"/>
      <c r="D93" s="473"/>
      <c r="E93" s="473"/>
      <c r="F93" s="473"/>
      <c r="G93" s="474"/>
      <c r="H93" s="467" t="s">
        <v>101</v>
      </c>
      <c r="I93" s="468"/>
      <c r="J93" s="468"/>
      <c r="K93" s="468"/>
      <c r="L93" s="468"/>
      <c r="M93" s="468"/>
      <c r="N93" s="468"/>
      <c r="O93" s="439" t="s">
        <v>100</v>
      </c>
      <c r="P93" s="440"/>
      <c r="Q93" s="441"/>
      <c r="R93" s="439" t="s">
        <v>516</v>
      </c>
      <c r="S93" s="440"/>
      <c r="T93" s="440"/>
      <c r="U93" s="441"/>
      <c r="V93" s="736" t="s">
        <v>517</v>
      </c>
      <c r="W93" s="737"/>
      <c r="X93" s="738"/>
      <c r="Y93" s="734" t="s">
        <v>103</v>
      </c>
      <c r="Z93" s="735"/>
    </row>
    <row r="94" spans="2:39" ht="21" customHeight="1">
      <c r="B94" s="16" t="s">
        <v>91</v>
      </c>
      <c r="C94" s="456"/>
      <c r="D94" s="457"/>
      <c r="E94" s="457"/>
      <c r="F94" s="457"/>
      <c r="G94" s="457"/>
      <c r="H94" s="458"/>
      <c r="I94" s="459"/>
      <c r="J94" s="459"/>
      <c r="K94" s="459"/>
      <c r="L94" s="459"/>
      <c r="M94" s="459"/>
      <c r="N94" s="459"/>
      <c r="O94" s="460"/>
      <c r="P94" s="461"/>
      <c r="Q94" s="462"/>
      <c r="R94" s="430"/>
      <c r="S94" s="431"/>
      <c r="T94" s="432"/>
      <c r="U94" s="29" t="s">
        <v>104</v>
      </c>
      <c r="V94" s="463" t="str">
        <f t="shared" ref="V94:V101" si="0">IFERROR((R94/$R$101),"")</f>
        <v/>
      </c>
      <c r="W94" s="464"/>
      <c r="X94" s="464"/>
      <c r="Y94" s="568"/>
      <c r="Z94" s="569"/>
    </row>
    <row r="95" spans="2:39" ht="21" customHeight="1">
      <c r="B95" s="16" t="s">
        <v>92</v>
      </c>
      <c r="C95" s="456"/>
      <c r="D95" s="457"/>
      <c r="E95" s="457"/>
      <c r="F95" s="457"/>
      <c r="G95" s="457"/>
      <c r="H95" s="458"/>
      <c r="I95" s="459"/>
      <c r="J95" s="459"/>
      <c r="K95" s="459"/>
      <c r="L95" s="459"/>
      <c r="M95" s="459"/>
      <c r="N95" s="459"/>
      <c r="O95" s="460"/>
      <c r="P95" s="461"/>
      <c r="Q95" s="462"/>
      <c r="R95" s="430"/>
      <c r="S95" s="431"/>
      <c r="T95" s="432"/>
      <c r="U95" s="29" t="s">
        <v>104</v>
      </c>
      <c r="V95" s="463" t="str">
        <f t="shared" si="0"/>
        <v/>
      </c>
      <c r="W95" s="464"/>
      <c r="X95" s="464"/>
      <c r="Y95" s="568"/>
      <c r="Z95" s="569"/>
    </row>
    <row r="96" spans="2:39" ht="21" customHeight="1">
      <c r="B96" s="16" t="s">
        <v>93</v>
      </c>
      <c r="C96" s="456"/>
      <c r="D96" s="457"/>
      <c r="E96" s="457"/>
      <c r="F96" s="457"/>
      <c r="G96" s="457"/>
      <c r="H96" s="458"/>
      <c r="I96" s="459"/>
      <c r="J96" s="459"/>
      <c r="K96" s="459"/>
      <c r="L96" s="459"/>
      <c r="M96" s="459"/>
      <c r="N96" s="459"/>
      <c r="O96" s="460"/>
      <c r="P96" s="461"/>
      <c r="Q96" s="462"/>
      <c r="R96" s="430"/>
      <c r="S96" s="431"/>
      <c r="T96" s="432"/>
      <c r="U96" s="29" t="s">
        <v>104</v>
      </c>
      <c r="V96" s="463" t="str">
        <f t="shared" si="0"/>
        <v/>
      </c>
      <c r="W96" s="464"/>
      <c r="X96" s="464"/>
      <c r="Y96" s="568"/>
      <c r="Z96" s="569"/>
    </row>
    <row r="97" spans="2:30" ht="21" customHeight="1">
      <c r="B97" s="16" t="s">
        <v>94</v>
      </c>
      <c r="C97" s="456"/>
      <c r="D97" s="457"/>
      <c r="E97" s="457"/>
      <c r="F97" s="457"/>
      <c r="G97" s="457"/>
      <c r="H97" s="458"/>
      <c r="I97" s="459"/>
      <c r="J97" s="459"/>
      <c r="K97" s="459"/>
      <c r="L97" s="459"/>
      <c r="M97" s="459"/>
      <c r="N97" s="459"/>
      <c r="O97" s="460"/>
      <c r="P97" s="461"/>
      <c r="Q97" s="462"/>
      <c r="R97" s="430"/>
      <c r="S97" s="431"/>
      <c r="T97" s="432"/>
      <c r="U97" s="29" t="s">
        <v>104</v>
      </c>
      <c r="V97" s="463" t="str">
        <f t="shared" si="0"/>
        <v/>
      </c>
      <c r="W97" s="464"/>
      <c r="X97" s="464"/>
      <c r="Y97" s="568"/>
      <c r="Z97" s="569"/>
    </row>
    <row r="98" spans="2:30" ht="21" customHeight="1">
      <c r="B98" s="12" t="s">
        <v>95</v>
      </c>
      <c r="C98" s="456"/>
      <c r="D98" s="457"/>
      <c r="E98" s="457"/>
      <c r="F98" s="457"/>
      <c r="G98" s="457"/>
      <c r="H98" s="458"/>
      <c r="I98" s="459"/>
      <c r="J98" s="459"/>
      <c r="K98" s="459"/>
      <c r="L98" s="459"/>
      <c r="M98" s="459"/>
      <c r="N98" s="459"/>
      <c r="O98" s="460"/>
      <c r="P98" s="461"/>
      <c r="Q98" s="462"/>
      <c r="R98" s="430"/>
      <c r="S98" s="431"/>
      <c r="T98" s="432"/>
      <c r="U98" s="29" t="s">
        <v>104</v>
      </c>
      <c r="V98" s="463" t="str">
        <f t="shared" ref="V98" si="1">IFERROR((R98/$R$101),"")</f>
        <v/>
      </c>
      <c r="W98" s="464"/>
      <c r="X98" s="464"/>
      <c r="Y98" s="568"/>
      <c r="Z98" s="569"/>
    </row>
    <row r="99" spans="2:30" ht="21" customHeight="1">
      <c r="B99" s="12" t="s">
        <v>96</v>
      </c>
      <c r="C99" s="456"/>
      <c r="D99" s="457"/>
      <c r="E99" s="457"/>
      <c r="F99" s="457"/>
      <c r="G99" s="457"/>
      <c r="H99" s="458"/>
      <c r="I99" s="459"/>
      <c r="J99" s="459"/>
      <c r="K99" s="459"/>
      <c r="L99" s="459"/>
      <c r="M99" s="459"/>
      <c r="N99" s="459"/>
      <c r="O99" s="572"/>
      <c r="P99" s="573"/>
      <c r="Q99" s="574"/>
      <c r="R99" s="430"/>
      <c r="S99" s="431"/>
      <c r="T99" s="432"/>
      <c r="U99" s="29" t="s">
        <v>104</v>
      </c>
      <c r="V99" s="463" t="str">
        <f t="shared" si="0"/>
        <v/>
      </c>
      <c r="W99" s="464"/>
      <c r="X99" s="464"/>
      <c r="Y99" s="568"/>
      <c r="Z99" s="569"/>
    </row>
    <row r="100" spans="2:30" ht="21" customHeight="1">
      <c r="B100" s="16" t="s">
        <v>413</v>
      </c>
      <c r="C100" s="122" t="s">
        <v>424</v>
      </c>
      <c r="D100" s="120"/>
      <c r="E100" s="181"/>
      <c r="F100" s="120" t="s">
        <v>425</v>
      </c>
      <c r="G100" s="120"/>
      <c r="H100" s="120"/>
      <c r="I100" s="120"/>
      <c r="J100" s="120"/>
      <c r="K100" s="120"/>
      <c r="L100" s="120"/>
      <c r="M100" s="120"/>
      <c r="N100" s="120"/>
      <c r="O100" s="120"/>
      <c r="P100" s="120"/>
      <c r="Q100" s="121"/>
      <c r="R100" s="431"/>
      <c r="S100" s="431"/>
      <c r="T100" s="432"/>
      <c r="U100" s="29" t="s">
        <v>104</v>
      </c>
      <c r="V100" s="463" t="str">
        <f t="shared" si="0"/>
        <v/>
      </c>
      <c r="W100" s="464"/>
      <c r="X100" s="464"/>
      <c r="Y100" s="568"/>
      <c r="Z100" s="569"/>
    </row>
    <row r="101" spans="2:30" ht="21" customHeight="1">
      <c r="B101" s="608" t="s">
        <v>105</v>
      </c>
      <c r="C101" s="455"/>
      <c r="D101" s="455"/>
      <c r="E101" s="455"/>
      <c r="F101" s="455"/>
      <c r="G101" s="455"/>
      <c r="H101" s="455"/>
      <c r="I101" s="455"/>
      <c r="J101" s="455"/>
      <c r="K101" s="455"/>
      <c r="L101" s="455"/>
      <c r="M101" s="455"/>
      <c r="N101" s="521"/>
      <c r="O101" s="521"/>
      <c r="P101" s="521"/>
      <c r="Q101" s="609"/>
      <c r="R101" s="507">
        <f>SUM(R94:R100)</f>
        <v>0</v>
      </c>
      <c r="S101" s="508"/>
      <c r="T101" s="509"/>
      <c r="U101" s="29" t="s">
        <v>104</v>
      </c>
      <c r="V101" s="463" t="str">
        <f t="shared" si="0"/>
        <v/>
      </c>
      <c r="W101" s="464"/>
      <c r="X101" s="464"/>
      <c r="Y101" s="570"/>
      <c r="Z101" s="571"/>
    </row>
    <row r="102" spans="2:30" ht="28.5" customHeight="1">
      <c r="B102" s="596" t="s">
        <v>106</v>
      </c>
      <c r="C102" s="597"/>
      <c r="D102" s="597"/>
      <c r="E102" s="597"/>
      <c r="F102" s="597"/>
      <c r="G102" s="597"/>
      <c r="H102" s="597"/>
      <c r="I102" s="597"/>
      <c r="J102" s="542"/>
      <c r="K102" s="598"/>
      <c r="L102" s="598"/>
      <c r="M102" s="598"/>
      <c r="N102" s="598"/>
      <c r="O102" s="598"/>
      <c r="P102" s="598"/>
      <c r="Q102" s="598"/>
      <c r="R102" s="598"/>
      <c r="S102" s="598"/>
      <c r="T102" s="598"/>
      <c r="U102" s="598"/>
      <c r="V102" s="598"/>
      <c r="W102" s="598"/>
      <c r="X102" s="598"/>
      <c r="Y102" s="598"/>
      <c r="Z102" s="599"/>
    </row>
    <row r="103" spans="2:30" ht="28.5" customHeight="1">
      <c r="B103" s="684" t="s">
        <v>107</v>
      </c>
      <c r="C103" s="685"/>
      <c r="D103" s="685"/>
      <c r="E103" s="685"/>
      <c r="F103" s="685"/>
      <c r="G103" s="685"/>
      <c r="H103" s="685"/>
      <c r="I103" s="685"/>
      <c r="J103" s="685"/>
      <c r="K103" s="685"/>
      <c r="L103" s="685"/>
      <c r="M103" s="685"/>
      <c r="N103" s="685"/>
      <c r="O103" s="685"/>
      <c r="P103" s="685"/>
      <c r="Q103" s="685"/>
      <c r="R103" s="685"/>
      <c r="S103" s="685"/>
      <c r="T103" s="685"/>
      <c r="U103" s="685"/>
      <c r="V103" s="685"/>
      <c r="W103" s="685"/>
      <c r="X103" s="685"/>
      <c r="Y103" s="685"/>
      <c r="Z103" s="610"/>
    </row>
    <row r="104" spans="2:30" ht="28.5" customHeight="1">
      <c r="B104" s="522"/>
      <c r="C104" s="523"/>
      <c r="D104" s="523"/>
      <c r="E104" s="523"/>
      <c r="F104" s="523"/>
      <c r="G104" s="524"/>
      <c r="H104" s="518" t="s">
        <v>110</v>
      </c>
      <c r="I104" s="519"/>
      <c r="J104" s="519"/>
      <c r="K104" s="519"/>
      <c r="L104" s="681"/>
      <c r="M104" s="682"/>
      <c r="N104" s="682"/>
      <c r="O104" s="682"/>
      <c r="P104" s="682"/>
      <c r="Q104" s="682"/>
      <c r="R104" s="682"/>
      <c r="S104" s="682"/>
      <c r="T104" s="682"/>
      <c r="U104" s="683"/>
      <c r="V104" s="32" t="s">
        <v>108</v>
      </c>
      <c r="W104" s="514"/>
      <c r="X104" s="515"/>
      <c r="Y104" s="31" t="s">
        <v>109</v>
      </c>
      <c r="Z104" s="33"/>
    </row>
    <row r="105" spans="2:30" ht="28.5" customHeight="1">
      <c r="B105" s="525"/>
      <c r="C105" s="526"/>
      <c r="D105" s="526"/>
      <c r="E105" s="526"/>
      <c r="F105" s="526"/>
      <c r="G105" s="527"/>
      <c r="H105" s="520" t="s">
        <v>111</v>
      </c>
      <c r="I105" s="521"/>
      <c r="J105" s="521"/>
      <c r="K105" s="521"/>
      <c r="L105" s="528"/>
      <c r="M105" s="529"/>
      <c r="N105" s="529"/>
      <c r="O105" s="529"/>
      <c r="P105" s="529"/>
      <c r="Q105" s="529"/>
      <c r="R105" s="529"/>
      <c r="S105" s="529"/>
      <c r="T105" s="529"/>
      <c r="U105" s="530"/>
      <c r="V105" s="30" t="s">
        <v>108</v>
      </c>
      <c r="W105" s="516"/>
      <c r="X105" s="517"/>
      <c r="Y105" s="18" t="s">
        <v>109</v>
      </c>
      <c r="Z105" s="15"/>
      <c r="AC105" s="337" t="s">
        <v>384</v>
      </c>
    </row>
    <row r="106" spans="2:30" ht="15" customHeight="1">
      <c r="AC106" s="337" t="s">
        <v>64</v>
      </c>
    </row>
    <row r="107" spans="2:30" ht="21.75" customHeight="1">
      <c r="B107" s="8" t="s">
        <v>102</v>
      </c>
      <c r="C107" s="9" t="s">
        <v>521</v>
      </c>
      <c r="D107" s="148"/>
      <c r="E107" s="148"/>
      <c r="F107" s="148"/>
      <c r="G107" s="148"/>
      <c r="H107" s="148"/>
      <c r="I107" s="148"/>
      <c r="J107" s="148"/>
      <c r="K107" s="148"/>
      <c r="L107" s="148"/>
      <c r="M107" s="148"/>
    </row>
    <row r="108" spans="2:30" ht="15.75" customHeight="1">
      <c r="B108" s="8"/>
      <c r="C108" s="744" t="s">
        <v>493</v>
      </c>
      <c r="D108" s="745"/>
      <c r="E108" s="214"/>
      <c r="F108" s="187" t="s">
        <v>495</v>
      </c>
      <c r="G108" s="3"/>
      <c r="H108" s="3"/>
      <c r="P108" s="746" t="s">
        <v>492</v>
      </c>
      <c r="Q108" s="747"/>
      <c r="R108" s="215"/>
      <c r="S108" s="186" t="s">
        <v>520</v>
      </c>
      <c r="T108" s="186"/>
      <c r="AC108" s="337" t="s">
        <v>412</v>
      </c>
      <c r="AD108" s="337" t="s">
        <v>519</v>
      </c>
    </row>
    <row r="109" spans="2:30" ht="13.5" customHeight="1">
      <c r="B109" s="10"/>
      <c r="C109" s="3" t="s">
        <v>494</v>
      </c>
    </row>
    <row r="110" spans="2:30" ht="12" customHeight="1">
      <c r="B110" s="102" t="s">
        <v>518</v>
      </c>
      <c r="C110" s="74"/>
      <c r="D110" s="74"/>
      <c r="E110" s="74"/>
      <c r="F110" s="74"/>
      <c r="G110" s="71"/>
    </row>
    <row r="111" spans="2:30" ht="12.75" customHeight="1">
      <c r="B111" s="10"/>
      <c r="D111" s="3"/>
    </row>
    <row r="112" spans="2:30" ht="27" customHeight="1">
      <c r="B112" s="192" t="s">
        <v>239</v>
      </c>
      <c r="C112" s="439" t="s">
        <v>113</v>
      </c>
      <c r="D112" s="610"/>
      <c r="E112" s="439" t="s">
        <v>114</v>
      </c>
      <c r="F112" s="465"/>
      <c r="G112" s="465"/>
      <c r="H112" s="466"/>
      <c r="I112" s="497" t="s">
        <v>580</v>
      </c>
      <c r="J112" s="497"/>
      <c r="K112" s="497"/>
      <c r="L112" s="497"/>
      <c r="M112" s="497" t="s">
        <v>115</v>
      </c>
      <c r="N112" s="498"/>
      <c r="O112" s="498"/>
      <c r="P112" s="498"/>
      <c r="Q112" s="498"/>
      <c r="R112" s="538" t="s">
        <v>116</v>
      </c>
      <c r="S112" s="539"/>
      <c r="T112" s="539"/>
      <c r="U112" s="539"/>
      <c r="V112" s="531" t="s">
        <v>117</v>
      </c>
      <c r="W112" s="532"/>
      <c r="X112" s="532"/>
      <c r="Y112" s="532"/>
      <c r="Z112" s="532"/>
    </row>
    <row r="113" spans="1:39" ht="24.75" customHeight="1">
      <c r="A113" s="125" t="e">
        <f>IF(OR(AND(#REF!="",M113=""),AND(B113&lt;&gt;"")),"","未入力")</f>
        <v>#REF!</v>
      </c>
      <c r="B113" s="182"/>
      <c r="C113" s="460"/>
      <c r="D113" s="462"/>
      <c r="E113" s="541"/>
      <c r="F113" s="542"/>
      <c r="G113" s="542"/>
      <c r="H113" s="543"/>
      <c r="I113" s="537"/>
      <c r="J113" s="537"/>
      <c r="K113" s="537"/>
      <c r="L113" s="537"/>
      <c r="M113" s="537"/>
      <c r="N113" s="537"/>
      <c r="O113" s="537"/>
      <c r="P113" s="537"/>
      <c r="Q113" s="537"/>
      <c r="R113" s="533"/>
      <c r="S113" s="534"/>
      <c r="T113" s="534"/>
      <c r="U113" s="183" t="s">
        <v>118</v>
      </c>
      <c r="V113" s="535"/>
      <c r="W113" s="536"/>
      <c r="X113" s="184" t="s">
        <v>119</v>
      </c>
      <c r="Y113" s="185"/>
      <c r="Z113" s="34" t="s">
        <v>120</v>
      </c>
      <c r="AJ113" s="356" t="e">
        <f>IF(OR(OR(#REF!="",M113=""),AND(B113&lt;&gt;"")),"","未入力があります")</f>
        <v>#REF!</v>
      </c>
    </row>
    <row r="114" spans="1:39" ht="24.75" customHeight="1">
      <c r="A114" s="125" t="e">
        <f>IF(OR(AND(#REF!="",M114=""),AND(B114&lt;&gt;"")),"","未入力")</f>
        <v>#REF!</v>
      </c>
      <c r="B114" s="182"/>
      <c r="C114" s="460"/>
      <c r="D114" s="462"/>
      <c r="E114" s="541"/>
      <c r="F114" s="542"/>
      <c r="G114" s="542"/>
      <c r="H114" s="543"/>
      <c r="I114" s="537"/>
      <c r="J114" s="537"/>
      <c r="K114" s="537"/>
      <c r="L114" s="537"/>
      <c r="M114" s="537"/>
      <c r="N114" s="537"/>
      <c r="O114" s="537"/>
      <c r="P114" s="537"/>
      <c r="Q114" s="537"/>
      <c r="R114" s="533"/>
      <c r="S114" s="534"/>
      <c r="T114" s="534"/>
      <c r="U114" s="183" t="s">
        <v>118</v>
      </c>
      <c r="V114" s="535"/>
      <c r="W114" s="536"/>
      <c r="X114" s="184" t="s">
        <v>119</v>
      </c>
      <c r="Y114" s="185"/>
      <c r="Z114" s="34" t="s">
        <v>120</v>
      </c>
      <c r="AC114" s="337" t="s">
        <v>63</v>
      </c>
    </row>
    <row r="115" spans="1:39" ht="24.75" customHeight="1">
      <c r="A115" s="141" t="e">
        <f>IF(OR(AND(#REF!="",M115=""),AND(B115&lt;&gt;"")),"","未入力")</f>
        <v>#REF!</v>
      </c>
      <c r="B115" s="182"/>
      <c r="C115" s="460"/>
      <c r="D115" s="462"/>
      <c r="E115" s="541"/>
      <c r="F115" s="542"/>
      <c r="G115" s="542"/>
      <c r="H115" s="543"/>
      <c r="I115" s="537"/>
      <c r="J115" s="537"/>
      <c r="K115" s="537"/>
      <c r="L115" s="537"/>
      <c r="M115" s="537"/>
      <c r="N115" s="537"/>
      <c r="O115" s="537"/>
      <c r="P115" s="537"/>
      <c r="Q115" s="537"/>
      <c r="R115" s="533"/>
      <c r="S115" s="534"/>
      <c r="T115" s="534"/>
      <c r="U115" s="183" t="s">
        <v>118</v>
      </c>
      <c r="V115" s="535"/>
      <c r="W115" s="536"/>
      <c r="X115" s="184" t="s">
        <v>119</v>
      </c>
      <c r="Y115" s="185"/>
      <c r="Z115" s="34" t="s">
        <v>120</v>
      </c>
      <c r="AC115" s="337" t="s">
        <v>64</v>
      </c>
      <c r="AE115" s="337" t="s">
        <v>492</v>
      </c>
    </row>
    <row r="116" spans="1:39" ht="24.75" customHeight="1">
      <c r="A116" s="125" t="e">
        <f>IF(OR(AND(#REF!="",M116=""),AND(B116&lt;&gt;"")),"","未入力")</f>
        <v>#REF!</v>
      </c>
      <c r="B116" s="182"/>
      <c r="C116" s="460"/>
      <c r="D116" s="462"/>
      <c r="E116" s="541"/>
      <c r="F116" s="542"/>
      <c r="G116" s="542"/>
      <c r="H116" s="543"/>
      <c r="I116" s="537"/>
      <c r="J116" s="537"/>
      <c r="K116" s="537"/>
      <c r="L116" s="537"/>
      <c r="M116" s="537"/>
      <c r="N116" s="537"/>
      <c r="O116" s="537"/>
      <c r="P116" s="537"/>
      <c r="Q116" s="537"/>
      <c r="R116" s="533"/>
      <c r="S116" s="534"/>
      <c r="T116" s="534"/>
      <c r="U116" s="183" t="s">
        <v>118</v>
      </c>
      <c r="V116" s="535"/>
      <c r="W116" s="536"/>
      <c r="X116" s="184" t="s">
        <v>119</v>
      </c>
      <c r="Y116" s="185"/>
      <c r="Z116" s="34" t="s">
        <v>120</v>
      </c>
    </row>
    <row r="117" spans="1:39" ht="16.5" customHeight="1"/>
    <row r="118" spans="1:39" ht="16.5" customHeight="1">
      <c r="B118" s="8" t="s">
        <v>112</v>
      </c>
      <c r="C118" s="9" t="s">
        <v>236</v>
      </c>
    </row>
    <row r="119" spans="1:39" ht="4.5" customHeight="1">
      <c r="D119" s="148"/>
      <c r="E119" s="148"/>
      <c r="F119" s="148"/>
      <c r="G119" s="148"/>
      <c r="H119" s="148"/>
    </row>
    <row r="120" spans="1:39" ht="27.75" customHeight="1">
      <c r="B120" s="442" t="s">
        <v>398</v>
      </c>
      <c r="C120" s="510"/>
      <c r="D120" s="614"/>
      <c r="E120" s="615"/>
      <c r="F120" s="615"/>
      <c r="G120" s="615"/>
      <c r="H120" s="615"/>
      <c r="I120" s="442" t="s">
        <v>123</v>
      </c>
      <c r="J120" s="443"/>
      <c r="K120" s="444"/>
      <c r="L120" s="469" t="s">
        <v>568</v>
      </c>
      <c r="M120" s="470"/>
      <c r="N120" s="470"/>
      <c r="O120" s="470"/>
      <c r="P120" s="470"/>
      <c r="Q120" s="470"/>
      <c r="R120" s="470"/>
      <c r="S120" s="470"/>
      <c r="T120" s="470"/>
      <c r="U120" s="470"/>
      <c r="V120" s="470"/>
      <c r="W120" s="470"/>
      <c r="X120" s="470"/>
      <c r="Y120" s="470"/>
      <c r="Z120" s="471"/>
    </row>
    <row r="121" spans="1:39" ht="21" customHeight="1">
      <c r="A121" s="3"/>
      <c r="B121" s="511"/>
      <c r="C121" s="512"/>
      <c r="D121" s="616"/>
      <c r="E121" s="617"/>
      <c r="F121" s="617"/>
      <c r="G121" s="617"/>
      <c r="H121" s="617"/>
      <c r="I121" s="445"/>
      <c r="J121" s="446"/>
      <c r="K121" s="447"/>
      <c r="L121" s="388"/>
      <c r="M121" s="142" t="s">
        <v>121</v>
      </c>
      <c r="N121" s="142"/>
      <c r="O121" s="142"/>
      <c r="P121" s="142"/>
      <c r="Q121" s="142"/>
      <c r="R121" s="142"/>
      <c r="S121" s="142"/>
      <c r="T121" s="142"/>
      <c r="U121" s="393"/>
      <c r="V121" s="188"/>
      <c r="W121" s="142"/>
      <c r="X121" s="142"/>
      <c r="Y121" s="142"/>
      <c r="Z121" s="143"/>
      <c r="AC121" s="389"/>
      <c r="AD121" s="389"/>
      <c r="AE121" s="51" t="s">
        <v>412</v>
      </c>
      <c r="AF121" s="389" t="s">
        <v>529</v>
      </c>
      <c r="AG121" s="51"/>
    </row>
    <row r="122" spans="1:39" s="3" customFormat="1" ht="21" customHeight="1">
      <c r="B122" s="511"/>
      <c r="C122" s="512"/>
      <c r="D122" s="616"/>
      <c r="E122" s="617"/>
      <c r="F122" s="617"/>
      <c r="G122" s="617"/>
      <c r="H122" s="617"/>
      <c r="I122" s="445"/>
      <c r="J122" s="446"/>
      <c r="K122" s="447"/>
      <c r="L122" s="388"/>
      <c r="M122" s="73" t="s">
        <v>122</v>
      </c>
      <c r="N122" s="73"/>
      <c r="O122" s="605" t="s">
        <v>538</v>
      </c>
      <c r="P122" s="606"/>
      <c r="Q122" s="606"/>
      <c r="R122" s="606"/>
      <c r="S122" s="606"/>
      <c r="T122" s="606"/>
      <c r="U122" s="606"/>
      <c r="V122" s="606"/>
      <c r="W122" s="606"/>
      <c r="X122" s="606"/>
      <c r="Y122" s="606"/>
      <c r="Z122" s="607"/>
      <c r="AB122" s="51"/>
      <c r="AC122" s="51"/>
      <c r="AD122" s="389"/>
      <c r="AE122" s="51" t="s">
        <v>412</v>
      </c>
      <c r="AF122" s="389" t="s">
        <v>530</v>
      </c>
      <c r="AG122" s="337"/>
      <c r="AH122" s="357"/>
      <c r="AI122" s="357"/>
      <c r="AJ122" s="339"/>
      <c r="AK122" s="339"/>
      <c r="AL122" s="339"/>
      <c r="AM122" s="51"/>
    </row>
    <row r="123" spans="1:39" ht="21" customHeight="1">
      <c r="A123" s="3"/>
      <c r="B123" s="511"/>
      <c r="C123" s="512"/>
      <c r="D123" s="616"/>
      <c r="E123" s="617"/>
      <c r="F123" s="617"/>
      <c r="G123" s="617"/>
      <c r="H123" s="617"/>
      <c r="I123" s="445"/>
      <c r="J123" s="446"/>
      <c r="K123" s="447"/>
      <c r="L123" s="147" t="s">
        <v>399</v>
      </c>
      <c r="M123" s="390"/>
      <c r="N123" s="28" t="s">
        <v>146</v>
      </c>
      <c r="O123" s="28"/>
      <c r="P123" s="5"/>
      <c r="Q123" s="5"/>
      <c r="R123" s="5"/>
      <c r="S123" s="5"/>
      <c r="T123" s="5"/>
      <c r="U123" s="394"/>
      <c r="V123" s="394"/>
      <c r="W123" s="394"/>
      <c r="X123" s="288"/>
      <c r="Y123" s="395"/>
      <c r="Z123" s="396"/>
      <c r="AA123" s="63"/>
      <c r="AB123" s="79"/>
      <c r="AC123" s="389"/>
      <c r="AD123" s="389"/>
      <c r="AE123" s="51" t="s">
        <v>412</v>
      </c>
      <c r="AF123" s="389" t="s">
        <v>531</v>
      </c>
      <c r="AG123" s="338"/>
      <c r="AH123" s="339"/>
      <c r="AL123" s="358"/>
      <c r="AM123" s="1"/>
    </row>
    <row r="124" spans="1:39" s="3" customFormat="1" ht="21" customHeight="1">
      <c r="B124" s="511"/>
      <c r="C124" s="512"/>
      <c r="D124" s="616"/>
      <c r="E124" s="617"/>
      <c r="F124" s="617"/>
      <c r="G124" s="617"/>
      <c r="H124" s="617"/>
      <c r="I124" s="445"/>
      <c r="J124" s="446"/>
      <c r="K124" s="447"/>
      <c r="L124" s="147" t="s">
        <v>400</v>
      </c>
      <c r="M124" s="390"/>
      <c r="N124" s="28" t="s">
        <v>147</v>
      </c>
      <c r="O124" s="28"/>
      <c r="P124" s="28"/>
      <c r="Q124" s="28"/>
      <c r="R124" s="5"/>
      <c r="S124" s="28"/>
      <c r="T124" s="28"/>
      <c r="U124" s="397"/>
      <c r="V124" s="395"/>
      <c r="W124" s="398"/>
      <c r="X124" s="398"/>
      <c r="Y124" s="398"/>
      <c r="Z124" s="399"/>
      <c r="AA124" s="51"/>
      <c r="AB124" s="79"/>
      <c r="AC124" s="389"/>
      <c r="AD124" s="389"/>
      <c r="AE124" s="51" t="s">
        <v>412</v>
      </c>
      <c r="AF124" s="389" t="s">
        <v>532</v>
      </c>
      <c r="AG124" s="357"/>
      <c r="AH124" s="357"/>
      <c r="AI124" s="339"/>
      <c r="AJ124" s="339"/>
      <c r="AK124" s="339"/>
      <c r="AL124" s="357"/>
    </row>
    <row r="125" spans="1:39" s="3" customFormat="1" ht="15" customHeight="1">
      <c r="A125" s="1"/>
      <c r="B125" s="511"/>
      <c r="C125" s="512"/>
      <c r="D125" s="616"/>
      <c r="E125" s="617"/>
      <c r="F125" s="617"/>
      <c r="G125" s="617"/>
      <c r="H125" s="617"/>
      <c r="I125" s="445"/>
      <c r="J125" s="446"/>
      <c r="K125" s="447"/>
      <c r="L125" s="36"/>
      <c r="M125" s="41"/>
      <c r="N125" s="28" t="s">
        <v>435</v>
      </c>
      <c r="O125" s="28"/>
      <c r="P125" s="28"/>
      <c r="Q125" s="28"/>
      <c r="R125" s="28"/>
      <c r="S125" s="5"/>
      <c r="T125" s="28"/>
      <c r="U125" s="28"/>
      <c r="V125" s="28"/>
      <c r="W125" s="611" t="s">
        <v>437</v>
      </c>
      <c r="X125" s="612"/>
      <c r="Y125" s="612"/>
      <c r="Z125" s="613"/>
      <c r="AB125" s="51"/>
      <c r="AC125" s="337"/>
      <c r="AD125" s="337"/>
      <c r="AE125" s="337"/>
      <c r="AF125" s="337"/>
      <c r="AG125" s="337"/>
      <c r="AH125" s="357"/>
      <c r="AI125" s="357"/>
      <c r="AJ125" s="339"/>
      <c r="AK125" s="339"/>
      <c r="AL125" s="339"/>
      <c r="AM125" s="51"/>
    </row>
    <row r="126" spans="1:39" s="3" customFormat="1" ht="15" customHeight="1">
      <c r="A126" s="1"/>
      <c r="B126" s="511"/>
      <c r="C126" s="512"/>
      <c r="D126" s="616"/>
      <c r="E126" s="617"/>
      <c r="F126" s="617"/>
      <c r="G126" s="617"/>
      <c r="H126" s="617"/>
      <c r="I126" s="445"/>
      <c r="J126" s="446"/>
      <c r="K126" s="447"/>
      <c r="L126" s="144"/>
      <c r="M126" s="145"/>
      <c r="N126" s="145" t="s">
        <v>436</v>
      </c>
      <c r="O126" s="145"/>
      <c r="P126" s="145"/>
      <c r="Q126" s="145"/>
      <c r="R126" s="145"/>
      <c r="S126" s="146"/>
      <c r="T126" s="145"/>
      <c r="U126" s="145"/>
      <c r="V126" s="145"/>
      <c r="W126" s="544" t="str">
        <f>IF(L122="○",IF(AND(M123="○",M124="○"),"都外設置ok","都外設置NG"),"")</f>
        <v/>
      </c>
      <c r="X126" s="545"/>
      <c r="Y126" s="545"/>
      <c r="Z126" s="546"/>
      <c r="AB126" s="51"/>
      <c r="AC126" s="337"/>
      <c r="AD126" s="337"/>
      <c r="AE126" s="337"/>
      <c r="AF126" s="337"/>
      <c r="AG126" s="337"/>
      <c r="AH126" s="357"/>
      <c r="AI126" s="357"/>
      <c r="AJ126" s="339"/>
      <c r="AK126" s="339"/>
      <c r="AL126" s="339"/>
      <c r="AM126" s="51"/>
    </row>
    <row r="127" spans="1:39" s="3" customFormat="1" ht="4.5" customHeight="1">
      <c r="A127" s="1"/>
      <c r="B127" s="511"/>
      <c r="C127" s="512"/>
      <c r="D127" s="616"/>
      <c r="E127" s="617"/>
      <c r="F127" s="617"/>
      <c r="G127" s="617"/>
      <c r="H127" s="617"/>
      <c r="I127" s="448"/>
      <c r="J127" s="449"/>
      <c r="K127" s="450"/>
      <c r="L127" s="106"/>
      <c r="M127" s="107"/>
      <c r="N127" s="18"/>
      <c r="O127" s="107"/>
      <c r="P127" s="107"/>
      <c r="Q127" s="107"/>
      <c r="R127" s="107"/>
      <c r="S127" s="107"/>
      <c r="T127" s="107"/>
      <c r="U127" s="107"/>
      <c r="V127" s="107"/>
      <c r="W127" s="107"/>
      <c r="X127" s="107"/>
      <c r="Y127" s="107"/>
      <c r="Z127" s="108"/>
      <c r="AB127" s="51"/>
      <c r="AC127" s="337"/>
      <c r="AD127" s="337"/>
      <c r="AE127" s="337"/>
      <c r="AF127" s="337"/>
      <c r="AG127" s="337"/>
      <c r="AH127" s="357"/>
      <c r="AI127" s="357"/>
      <c r="AJ127" s="339"/>
      <c r="AK127" s="339"/>
      <c r="AL127" s="339"/>
      <c r="AM127" s="51"/>
    </row>
    <row r="128" spans="1:39" ht="18.75" customHeight="1">
      <c r="B128" s="442" t="s">
        <v>442</v>
      </c>
      <c r="C128" s="451"/>
      <c r="D128" s="451"/>
      <c r="E128" s="451"/>
      <c r="F128" s="451"/>
      <c r="G128" s="451"/>
      <c r="H128" s="451"/>
      <c r="I128" s="12" t="s">
        <v>43</v>
      </c>
      <c r="J128" s="603"/>
      <c r="K128" s="604"/>
      <c r="L128" s="604"/>
      <c r="M128" s="604"/>
      <c r="N128" s="604"/>
      <c r="O128" s="22"/>
      <c r="P128" s="22"/>
      <c r="Q128" s="22"/>
      <c r="R128" s="22"/>
      <c r="S128" s="22"/>
      <c r="T128" s="22"/>
      <c r="U128" s="22"/>
      <c r="V128" s="22"/>
      <c r="W128" s="22"/>
      <c r="X128" s="22"/>
      <c r="Y128" s="22"/>
      <c r="Z128" s="13"/>
    </row>
    <row r="129" spans="1:39" ht="24" customHeight="1">
      <c r="B129" s="454"/>
      <c r="C129" s="455"/>
      <c r="D129" s="453"/>
      <c r="E129" s="453"/>
      <c r="F129" s="453"/>
      <c r="G129" s="453"/>
      <c r="H129" s="453"/>
      <c r="I129" s="594"/>
      <c r="J129" s="595"/>
      <c r="K129" s="595"/>
      <c r="L129" s="600"/>
      <c r="M129" s="601"/>
      <c r="N129" s="601"/>
      <c r="O129" s="601"/>
      <c r="P129" s="601"/>
      <c r="Q129" s="601"/>
      <c r="R129" s="601"/>
      <c r="S129" s="601"/>
      <c r="T129" s="601"/>
      <c r="U129" s="601"/>
      <c r="V129" s="601"/>
      <c r="W129" s="601"/>
      <c r="X129" s="601"/>
      <c r="Y129" s="601"/>
      <c r="Z129" s="602"/>
    </row>
    <row r="130" spans="1:39" ht="18" customHeight="1">
      <c r="B130" s="442" t="s">
        <v>124</v>
      </c>
      <c r="C130" s="451"/>
      <c r="D130" s="586"/>
      <c r="E130" s="585"/>
      <c r="F130" s="585"/>
      <c r="G130" s="585"/>
      <c r="H130" s="585"/>
      <c r="I130" s="585"/>
      <c r="J130" s="585"/>
      <c r="K130" s="585"/>
      <c r="L130" s="126" t="s">
        <v>125</v>
      </c>
      <c r="M130" s="585"/>
      <c r="N130" s="585"/>
      <c r="O130" s="585"/>
      <c r="P130" s="585"/>
      <c r="Q130" s="585"/>
      <c r="R130" s="126" t="s">
        <v>126</v>
      </c>
      <c r="S130" s="126"/>
      <c r="T130" s="126" t="s">
        <v>127</v>
      </c>
      <c r="U130" s="126"/>
      <c r="V130" s="126" t="s">
        <v>128</v>
      </c>
      <c r="W130" s="730"/>
      <c r="X130" s="731"/>
      <c r="Y130" s="731"/>
      <c r="Z130" s="127" t="s">
        <v>129</v>
      </c>
    </row>
    <row r="131" spans="1:39" ht="18" customHeight="1">
      <c r="B131" s="452"/>
      <c r="C131" s="453"/>
      <c r="D131" s="589"/>
      <c r="E131" s="540"/>
      <c r="F131" s="540"/>
      <c r="G131" s="540"/>
      <c r="H131" s="540"/>
      <c r="I131" s="540"/>
      <c r="J131" s="540"/>
      <c r="K131" s="540"/>
      <c r="L131" s="128" t="s">
        <v>130</v>
      </c>
      <c r="M131" s="540"/>
      <c r="N131" s="540"/>
      <c r="O131" s="540"/>
      <c r="P131" s="540"/>
      <c r="Q131" s="540"/>
      <c r="R131" s="130" t="s">
        <v>131</v>
      </c>
      <c r="S131" s="128"/>
      <c r="T131" s="128" t="s">
        <v>127</v>
      </c>
      <c r="U131" s="128"/>
      <c r="V131" s="128" t="s">
        <v>128</v>
      </c>
      <c r="W131" s="732"/>
      <c r="X131" s="733"/>
      <c r="Y131" s="733"/>
      <c r="Z131" s="129" t="s">
        <v>129</v>
      </c>
      <c r="AC131" s="337" t="s">
        <v>385</v>
      </c>
    </row>
    <row r="132" spans="1:39" ht="18" customHeight="1">
      <c r="A132" s="3"/>
      <c r="B132" s="454"/>
      <c r="C132" s="455"/>
      <c r="D132" s="583" t="s">
        <v>238</v>
      </c>
      <c r="E132" s="584"/>
      <c r="F132" s="584"/>
      <c r="G132" s="584"/>
      <c r="H132" s="584"/>
      <c r="I132" s="587"/>
      <c r="J132" s="587"/>
      <c r="K132" s="587"/>
      <c r="L132" s="587"/>
      <c r="M132" s="587"/>
      <c r="N132" s="587"/>
      <c r="O132" s="587"/>
      <c r="P132" s="587"/>
      <c r="Q132" s="587"/>
      <c r="R132" s="587"/>
      <c r="S132" s="587"/>
      <c r="T132" s="587"/>
      <c r="U132" s="587"/>
      <c r="V132" s="587"/>
      <c r="W132" s="587"/>
      <c r="X132" s="587"/>
      <c r="Y132" s="587"/>
      <c r="Z132" s="588"/>
      <c r="AC132" s="337" t="s">
        <v>386</v>
      </c>
    </row>
    <row r="133" spans="1:39" ht="9" customHeight="1">
      <c r="A133" s="3"/>
      <c r="B133" s="442" t="s">
        <v>536</v>
      </c>
      <c r="C133" s="510"/>
      <c r="D133" s="22"/>
      <c r="E133" s="22"/>
      <c r="F133" s="22"/>
      <c r="G133" s="22"/>
      <c r="H133" s="22"/>
      <c r="I133" s="22"/>
      <c r="J133" s="22"/>
      <c r="K133" s="22"/>
      <c r="L133" s="22"/>
      <c r="M133" s="22"/>
      <c r="N133" s="22"/>
      <c r="O133" s="22"/>
      <c r="P133" s="22"/>
      <c r="Q133" s="22"/>
      <c r="R133" s="22"/>
      <c r="S133" s="22"/>
      <c r="T133" s="22"/>
      <c r="U133" s="22"/>
      <c r="V133" s="22"/>
      <c r="W133" s="22"/>
      <c r="X133" s="22"/>
      <c r="Y133" s="22"/>
      <c r="Z133" s="13"/>
      <c r="AC133" s="337" t="s">
        <v>387</v>
      </c>
    </row>
    <row r="134" spans="1:39" ht="18.75" customHeight="1">
      <c r="A134" s="3"/>
      <c r="B134" s="511"/>
      <c r="C134" s="512"/>
      <c r="D134" s="391"/>
      <c r="E134" s="5" t="s">
        <v>132</v>
      </c>
      <c r="F134" s="5"/>
      <c r="G134" s="5"/>
      <c r="H134" s="28" t="s">
        <v>133</v>
      </c>
      <c r="I134" s="28"/>
      <c r="J134" s="547"/>
      <c r="K134" s="548"/>
      <c r="L134" s="28" t="s">
        <v>6</v>
      </c>
      <c r="M134" s="193"/>
      <c r="N134" s="28" t="s">
        <v>136</v>
      </c>
      <c r="O134" s="28"/>
      <c r="P134" s="28"/>
      <c r="Q134" s="28"/>
      <c r="R134" s="28"/>
      <c r="S134" s="28"/>
      <c r="T134" s="28"/>
      <c r="U134" s="28"/>
      <c r="V134" s="28"/>
      <c r="W134" s="28"/>
      <c r="X134" s="5"/>
      <c r="Y134" s="5"/>
      <c r="Z134" s="14"/>
      <c r="AC134" s="337" t="s">
        <v>388</v>
      </c>
      <c r="AE134" s="51" t="s">
        <v>412</v>
      </c>
      <c r="AF134" s="389" t="s">
        <v>533</v>
      </c>
      <c r="AG134" s="357"/>
      <c r="AH134" s="357"/>
    </row>
    <row r="135" spans="1:39" s="3" customFormat="1" ht="17.25" customHeight="1">
      <c r="B135" s="511"/>
      <c r="C135" s="512"/>
      <c r="D135" s="53"/>
      <c r="E135" s="5"/>
      <c r="F135" s="400"/>
      <c r="G135" s="5"/>
      <c r="H135" s="28" t="s">
        <v>135</v>
      </c>
      <c r="I135" s="28"/>
      <c r="J135" s="547"/>
      <c r="K135" s="548"/>
      <c r="L135" s="28" t="s">
        <v>6</v>
      </c>
      <c r="M135" s="193"/>
      <c r="N135" s="28" t="s">
        <v>136</v>
      </c>
      <c r="O135" s="28"/>
      <c r="P135" s="28" t="s">
        <v>137</v>
      </c>
      <c r="Q135" s="28"/>
      <c r="R135" s="28"/>
      <c r="S135" s="28"/>
      <c r="T135" s="28"/>
      <c r="U135" s="28"/>
      <c r="V135" s="28"/>
      <c r="W135" s="28"/>
      <c r="X135" s="5"/>
      <c r="Y135" s="5"/>
      <c r="Z135" s="14"/>
      <c r="AB135" s="51"/>
      <c r="AC135" s="337" t="s">
        <v>389</v>
      </c>
      <c r="AD135" s="337"/>
      <c r="AE135" s="337" t="s">
        <v>503</v>
      </c>
      <c r="AF135" s="337"/>
      <c r="AG135" s="337"/>
      <c r="AH135" s="357"/>
      <c r="AI135" s="357"/>
      <c r="AJ135" s="339"/>
      <c r="AK135" s="339"/>
      <c r="AL135" s="339"/>
      <c r="AM135" s="51"/>
    </row>
    <row r="136" spans="1:39" s="3" customFormat="1" ht="9" customHeight="1">
      <c r="A136" s="1"/>
      <c r="B136" s="511"/>
      <c r="C136" s="512"/>
      <c r="D136" s="53"/>
      <c r="E136" s="5"/>
      <c r="F136" s="5"/>
      <c r="G136" s="5"/>
      <c r="H136" s="5"/>
      <c r="I136" s="5"/>
      <c r="J136" s="5"/>
      <c r="K136" s="5"/>
      <c r="L136" s="5"/>
      <c r="M136" s="5"/>
      <c r="N136" s="5"/>
      <c r="O136" s="5"/>
      <c r="P136" s="5"/>
      <c r="Q136" s="5"/>
      <c r="R136" s="5"/>
      <c r="S136" s="5"/>
      <c r="T136" s="5"/>
      <c r="U136" s="5"/>
      <c r="V136" s="5"/>
      <c r="W136" s="5"/>
      <c r="X136" s="5"/>
      <c r="Y136" s="5"/>
      <c r="Z136" s="14"/>
      <c r="AB136" s="51"/>
      <c r="AC136" s="337" t="s">
        <v>390</v>
      </c>
      <c r="AD136" s="337"/>
      <c r="AE136" s="337"/>
      <c r="AF136" s="337"/>
      <c r="AG136" s="337"/>
      <c r="AH136" s="357"/>
      <c r="AI136" s="357"/>
      <c r="AJ136" s="339"/>
      <c r="AK136" s="339"/>
      <c r="AL136" s="339"/>
      <c r="AM136" s="51"/>
    </row>
    <row r="137" spans="1:39" s="3" customFormat="1" ht="18" customHeight="1">
      <c r="A137" s="1"/>
      <c r="B137" s="511"/>
      <c r="C137" s="512"/>
      <c r="D137" s="391"/>
      <c r="E137" s="5" t="s">
        <v>138</v>
      </c>
      <c r="F137" s="5"/>
      <c r="G137" s="5"/>
      <c r="H137" s="28" t="s">
        <v>141</v>
      </c>
      <c r="I137" s="38"/>
      <c r="J137" s="592"/>
      <c r="K137" s="593"/>
      <c r="L137" s="593"/>
      <c r="M137" s="593"/>
      <c r="N137" s="593"/>
      <c r="O137" s="593"/>
      <c r="P137" s="593"/>
      <c r="Q137" s="593"/>
      <c r="R137" s="593"/>
      <c r="S137" s="593"/>
      <c r="T137" s="593"/>
      <c r="U137" s="593"/>
      <c r="V137" s="593"/>
      <c r="W137" s="593"/>
      <c r="X137" s="593"/>
      <c r="Y137" s="593"/>
      <c r="Z137" s="37" t="s">
        <v>134</v>
      </c>
      <c r="AB137" s="51"/>
      <c r="AC137" s="337" t="s">
        <v>434</v>
      </c>
      <c r="AD137" s="337"/>
      <c r="AE137" s="51" t="s">
        <v>412</v>
      </c>
      <c r="AF137" s="389" t="s">
        <v>534</v>
      </c>
      <c r="AG137" s="357"/>
      <c r="AH137" s="357"/>
      <c r="AI137" s="357"/>
      <c r="AJ137" s="339"/>
      <c r="AK137" s="339"/>
      <c r="AL137" s="339"/>
      <c r="AM137" s="51"/>
    </row>
    <row r="138" spans="1:39" s="3" customFormat="1" ht="21.75" customHeight="1">
      <c r="A138" s="1"/>
      <c r="B138" s="511"/>
      <c r="C138" s="512"/>
      <c r="D138" s="5"/>
      <c r="E138" s="5"/>
      <c r="F138" s="400"/>
      <c r="G138" s="53"/>
      <c r="H138" s="28" t="s">
        <v>139</v>
      </c>
      <c r="I138" s="28"/>
      <c r="J138" s="547"/>
      <c r="K138" s="548"/>
      <c r="L138" s="28" t="s">
        <v>6</v>
      </c>
      <c r="M138" s="193"/>
      <c r="N138" s="28" t="s">
        <v>120</v>
      </c>
      <c r="O138" s="28" t="s">
        <v>140</v>
      </c>
      <c r="P138" s="28"/>
      <c r="Q138" s="590"/>
      <c r="R138" s="591"/>
      <c r="S138" s="28" t="s">
        <v>6</v>
      </c>
      <c r="T138" s="109"/>
      <c r="U138" s="28" t="s">
        <v>120</v>
      </c>
      <c r="V138" s="28" t="s">
        <v>134</v>
      </c>
      <c r="W138" s="5"/>
      <c r="X138" s="5"/>
      <c r="Y138" s="5"/>
      <c r="Z138" s="14"/>
      <c r="AB138" s="51"/>
      <c r="AC138" s="337" t="s">
        <v>391</v>
      </c>
      <c r="AD138" s="337"/>
      <c r="AE138" s="337" t="s">
        <v>504</v>
      </c>
      <c r="AF138" s="337"/>
      <c r="AG138" s="337"/>
      <c r="AH138" s="357"/>
      <c r="AI138" s="357"/>
      <c r="AJ138" s="339"/>
      <c r="AK138" s="339"/>
      <c r="AL138" s="339"/>
      <c r="AM138" s="51"/>
    </row>
    <row r="139" spans="1:39" ht="21.75" customHeight="1">
      <c r="B139" s="511"/>
      <c r="C139" s="512"/>
      <c r="D139" s="5"/>
      <c r="E139" s="5"/>
      <c r="F139" s="5"/>
      <c r="G139" s="53"/>
      <c r="H139" s="28" t="s">
        <v>401</v>
      </c>
      <c r="I139" s="5"/>
      <c r="J139" s="5"/>
      <c r="K139" s="5"/>
      <c r="L139" s="547"/>
      <c r="M139" s="548"/>
      <c r="N139" s="28" t="s">
        <v>6</v>
      </c>
      <c r="O139" s="193"/>
      <c r="P139" s="28" t="s">
        <v>136</v>
      </c>
      <c r="Q139" s="28" t="s">
        <v>142</v>
      </c>
      <c r="R139" s="5"/>
      <c r="S139" s="5"/>
      <c r="T139" s="5"/>
      <c r="U139" s="5"/>
      <c r="V139" s="5"/>
      <c r="W139" s="5"/>
      <c r="X139" s="5"/>
      <c r="Y139" s="90"/>
      <c r="Z139" s="91"/>
    </row>
    <row r="140" spans="1:39" ht="4.5" customHeight="1">
      <c r="B140" s="454"/>
      <c r="C140" s="513"/>
      <c r="D140" s="18"/>
      <c r="E140" s="18"/>
      <c r="F140" s="18"/>
      <c r="G140" s="18"/>
      <c r="H140" s="18"/>
      <c r="I140" s="18"/>
      <c r="J140" s="18"/>
      <c r="K140" s="18"/>
      <c r="L140" s="18"/>
      <c r="M140" s="18"/>
      <c r="N140" s="18"/>
      <c r="O140" s="18"/>
      <c r="P140" s="18"/>
      <c r="Q140" s="18"/>
      <c r="R140" s="18"/>
      <c r="S140" s="18"/>
      <c r="T140" s="18"/>
      <c r="U140" s="18"/>
      <c r="V140" s="18"/>
      <c r="W140" s="18"/>
      <c r="X140" s="18"/>
      <c r="Y140" s="18"/>
      <c r="Z140" s="15"/>
    </row>
    <row r="141" spans="1:39" ht="17.5" customHeight="1">
      <c r="B141" s="417"/>
      <c r="C141" s="417"/>
      <c r="D141" s="5"/>
      <c r="E141" s="5"/>
      <c r="F141" s="5"/>
      <c r="G141" s="5"/>
      <c r="H141" s="5"/>
      <c r="I141" s="5"/>
      <c r="J141" s="5"/>
      <c r="K141" s="5"/>
      <c r="L141" s="5"/>
      <c r="M141" s="5"/>
      <c r="N141" s="5"/>
      <c r="O141" s="5"/>
      <c r="P141" s="5"/>
      <c r="Q141" s="5"/>
      <c r="R141" s="5"/>
      <c r="S141" s="5"/>
      <c r="T141" s="5"/>
      <c r="U141" s="5"/>
      <c r="V141" s="5"/>
      <c r="W141" s="5"/>
      <c r="X141" s="5"/>
      <c r="Y141" s="5"/>
      <c r="Z141" s="5"/>
    </row>
    <row r="142" spans="1:39" ht="17.5" customHeight="1">
      <c r="B142" s="8" t="s">
        <v>617</v>
      </c>
      <c r="C142" s="9" t="s">
        <v>616</v>
      </c>
      <c r="D142" s="148"/>
      <c r="E142" s="148"/>
      <c r="F142" s="148"/>
      <c r="G142" s="416"/>
      <c r="M142" s="5"/>
      <c r="N142" s="415"/>
      <c r="O142" s="416"/>
      <c r="S142" s="414"/>
      <c r="T142" s="5"/>
      <c r="U142" s="5"/>
      <c r="V142" s="5"/>
      <c r="W142" s="415"/>
      <c r="X142" s="416"/>
      <c r="Y142" s="5"/>
    </row>
    <row r="143" spans="1:39" ht="17.5" customHeight="1">
      <c r="B143" s="10"/>
      <c r="C143" s="1" t="s">
        <v>605</v>
      </c>
      <c r="F143" s="5"/>
      <c r="G143" s="416"/>
      <c r="M143" s="5"/>
      <c r="N143" s="415"/>
      <c r="O143" s="416"/>
      <c r="S143" s="414"/>
      <c r="T143" s="5"/>
      <c r="U143" s="5"/>
      <c r="V143" s="5"/>
      <c r="W143" s="415"/>
      <c r="X143" s="416"/>
      <c r="Y143" s="5"/>
    </row>
    <row r="144" spans="1:39" ht="17.5" customHeight="1">
      <c r="B144" s="428"/>
      <c r="C144" s="428"/>
      <c r="D144" s="748" t="s">
        <v>608</v>
      </c>
      <c r="E144" s="748"/>
      <c r="F144" s="748"/>
      <c r="G144" s="748"/>
      <c r="H144" s="748"/>
      <c r="I144" s="748"/>
      <c r="J144" s="748"/>
      <c r="K144" s="748"/>
      <c r="L144" s="750" t="s">
        <v>609</v>
      </c>
      <c r="M144" s="750"/>
      <c r="N144" s="750"/>
      <c r="O144" s="749" t="s">
        <v>610</v>
      </c>
      <c r="P144" s="749"/>
      <c r="Q144" s="749"/>
      <c r="R144" s="752" t="s">
        <v>615</v>
      </c>
      <c r="S144" s="752"/>
      <c r="T144" s="752"/>
      <c r="U144" s="752"/>
      <c r="V144" s="752"/>
      <c r="W144" s="752"/>
      <c r="X144" s="752"/>
      <c r="Y144" s="752"/>
      <c r="Z144" s="752"/>
    </row>
    <row r="145" spans="1:43" ht="17.5" customHeight="1">
      <c r="B145" s="429"/>
      <c r="C145" s="429"/>
      <c r="D145" s="418" t="s">
        <v>606</v>
      </c>
      <c r="E145" s="105"/>
      <c r="F145" s="753" t="s">
        <v>607</v>
      </c>
      <c r="G145" s="753"/>
      <c r="H145" s="753"/>
      <c r="I145" s="753"/>
      <c r="J145" s="753"/>
      <c r="K145" s="753"/>
      <c r="L145" s="429"/>
      <c r="M145" s="429"/>
      <c r="N145" s="429"/>
      <c r="O145" s="751"/>
      <c r="P145" s="751"/>
      <c r="Q145" s="751"/>
      <c r="R145" s="429"/>
      <c r="S145" s="429"/>
      <c r="T145" s="429"/>
      <c r="U145" s="429"/>
      <c r="V145" s="429"/>
      <c r="W145" s="429"/>
      <c r="X145" s="429"/>
      <c r="Y145" s="429"/>
      <c r="Z145" s="429"/>
    </row>
    <row r="146" spans="1:43" ht="17.5" customHeight="1">
      <c r="B146" s="429"/>
      <c r="C146" s="429"/>
      <c r="D146" s="418" t="s">
        <v>611</v>
      </c>
      <c r="E146" s="105"/>
      <c r="F146" s="753" t="s">
        <v>612</v>
      </c>
      <c r="G146" s="753"/>
      <c r="H146" s="753"/>
      <c r="I146" s="753"/>
      <c r="J146" s="753"/>
      <c r="K146" s="753"/>
      <c r="L146" s="429"/>
      <c r="M146" s="429"/>
      <c r="N146" s="429"/>
      <c r="O146" s="751"/>
      <c r="P146" s="751"/>
      <c r="Q146" s="751"/>
      <c r="R146" s="429"/>
      <c r="S146" s="429"/>
      <c r="T146" s="429"/>
      <c r="U146" s="429"/>
      <c r="V146" s="429"/>
      <c r="W146" s="429"/>
      <c r="X146" s="429"/>
      <c r="Y146" s="429"/>
      <c r="Z146" s="429"/>
    </row>
    <row r="147" spans="1:43" ht="14.25" customHeight="1">
      <c r="B147" s="429"/>
      <c r="C147" s="429"/>
      <c r="D147" s="418" t="s">
        <v>613</v>
      </c>
      <c r="E147" s="105"/>
      <c r="F147" s="754" t="s">
        <v>614</v>
      </c>
      <c r="G147" s="754"/>
      <c r="H147" s="754"/>
      <c r="I147" s="754"/>
      <c r="J147" s="754"/>
      <c r="K147" s="754"/>
      <c r="L147" s="751"/>
      <c r="M147" s="751"/>
      <c r="N147" s="751"/>
      <c r="O147" s="751"/>
      <c r="P147" s="751"/>
      <c r="Q147" s="751"/>
      <c r="R147" s="429"/>
      <c r="S147" s="429"/>
      <c r="T147" s="429"/>
      <c r="U147" s="429"/>
      <c r="V147" s="429"/>
      <c r="W147" s="429"/>
      <c r="X147" s="429"/>
      <c r="Y147" s="429"/>
      <c r="Z147" s="429"/>
    </row>
    <row r="148" spans="1:43" ht="14.25" customHeight="1">
      <c r="B148" s="35"/>
      <c r="C148" s="35"/>
      <c r="D148" s="35" t="s">
        <v>237</v>
      </c>
      <c r="E148" s="35"/>
      <c r="F148" s="35"/>
      <c r="G148" s="35"/>
      <c r="H148" s="35"/>
      <c r="I148" s="35"/>
      <c r="J148" s="35"/>
      <c r="K148" s="35"/>
      <c r="L148" s="35"/>
      <c r="M148" s="35"/>
      <c r="N148" s="35"/>
      <c r="O148" s="35"/>
      <c r="P148" s="35"/>
      <c r="Q148" s="35"/>
      <c r="R148" s="35"/>
      <c r="S148" s="35"/>
      <c r="T148" s="35"/>
      <c r="U148" s="35"/>
      <c r="V148" s="35"/>
      <c r="W148" s="35"/>
      <c r="X148" s="35"/>
      <c r="Y148" s="35"/>
      <c r="Z148" s="35"/>
    </row>
    <row r="149" spans="1:43" ht="14.25" customHeight="1">
      <c r="B149" s="35"/>
      <c r="C149" s="3" t="s">
        <v>507</v>
      </c>
      <c r="D149" s="35"/>
      <c r="E149" s="35"/>
      <c r="F149" s="35"/>
      <c r="G149" s="35"/>
      <c r="H149" s="35"/>
      <c r="I149" s="35"/>
      <c r="J149" s="35"/>
      <c r="K149" s="35"/>
      <c r="L149" s="35"/>
      <c r="M149" s="35"/>
      <c r="N149" s="35"/>
      <c r="O149" s="35"/>
      <c r="P149" s="35"/>
      <c r="Q149" s="35"/>
      <c r="R149" s="35"/>
      <c r="S149" s="35"/>
      <c r="T149" s="35"/>
      <c r="U149" s="35"/>
      <c r="V149" s="35"/>
      <c r="W149" s="35"/>
      <c r="X149" s="35"/>
      <c r="Y149" s="35"/>
      <c r="Z149" s="35"/>
    </row>
    <row r="150" spans="1:43" ht="18.75" customHeight="1">
      <c r="AH150" s="358"/>
      <c r="AI150" s="358"/>
    </row>
    <row r="151" spans="1:43" s="35" customFormat="1" ht="23.25" hidden="1" customHeight="1">
      <c r="A151" s="1"/>
      <c r="B151" s="1"/>
      <c r="C151" s="1" t="s">
        <v>601</v>
      </c>
      <c r="D151" s="1"/>
      <c r="E151" s="1"/>
      <c r="F151" s="1"/>
      <c r="G151" s="1"/>
      <c r="H151" s="1"/>
      <c r="I151" s="1"/>
      <c r="J151" s="1"/>
      <c r="K151" s="1"/>
      <c r="L151" s="1"/>
      <c r="M151" s="1"/>
      <c r="N151" s="1"/>
      <c r="O151" s="1"/>
      <c r="P151" s="1"/>
      <c r="Q151" s="1"/>
      <c r="R151" s="1"/>
      <c r="S151" s="1"/>
      <c r="T151" s="1"/>
      <c r="U151" s="1"/>
      <c r="V151" s="1"/>
      <c r="W151" s="1"/>
      <c r="X151" s="1"/>
      <c r="Y151" s="1"/>
      <c r="Z151" s="1"/>
      <c r="AB151" s="65"/>
      <c r="AC151" s="337"/>
      <c r="AD151" s="337"/>
      <c r="AE151" s="337"/>
      <c r="AF151" s="337"/>
      <c r="AG151" s="337"/>
      <c r="AH151" s="339"/>
      <c r="AI151" s="339"/>
      <c r="AJ151" s="339"/>
      <c r="AK151" s="339"/>
      <c r="AL151" s="339"/>
      <c r="AM151" s="65"/>
    </row>
    <row r="152" spans="1:43" s="35" customFormat="1" ht="23.2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B152" s="65"/>
      <c r="AC152" s="337"/>
      <c r="AD152" s="337"/>
      <c r="AE152" s="337"/>
      <c r="AF152" s="337"/>
      <c r="AG152" s="337"/>
      <c r="AH152" s="339"/>
      <c r="AI152" s="339"/>
      <c r="AJ152" s="339"/>
      <c r="AK152" s="339"/>
      <c r="AL152" s="339"/>
      <c r="AM152" s="65"/>
    </row>
    <row r="153" spans="1:43" ht="23.25" customHeight="1"/>
    <row r="154" spans="1:43" s="336" customFormat="1" ht="20.25" customHeight="1">
      <c r="B154" s="336" t="s">
        <v>523</v>
      </c>
      <c r="AC154" s="359"/>
      <c r="AD154" s="359"/>
      <c r="AE154" s="359"/>
      <c r="AF154" s="359"/>
      <c r="AG154" s="359"/>
      <c r="AH154" s="360"/>
      <c r="AI154" s="359"/>
      <c r="AJ154" s="359"/>
      <c r="AK154" s="359"/>
      <c r="AL154" s="359"/>
    </row>
    <row r="155" spans="1:43" s="365" customFormat="1" ht="20.25" customHeight="1">
      <c r="C155" s="365" t="s">
        <v>524</v>
      </c>
      <c r="AC155" s="366"/>
      <c r="AD155" s="366"/>
      <c r="AE155" s="366"/>
      <c r="AF155" s="366"/>
      <c r="AG155" s="366"/>
      <c r="AH155" s="367"/>
      <c r="AI155" s="366"/>
      <c r="AJ155" s="366"/>
      <c r="AK155" s="366"/>
      <c r="AL155" s="366"/>
    </row>
    <row r="156" spans="1:43" s="336" customFormat="1" ht="20.25" customHeight="1" thickBot="1">
      <c r="AC156" s="359"/>
      <c r="AD156" s="359"/>
      <c r="AE156" s="359"/>
      <c r="AF156" s="359"/>
      <c r="AG156" s="359"/>
      <c r="AH156" s="360"/>
      <c r="AI156" s="359"/>
      <c r="AJ156" s="359"/>
      <c r="AK156" s="359"/>
      <c r="AL156" s="359"/>
    </row>
    <row r="157" spans="1:43" ht="17" thickBot="1">
      <c r="B157" s="99" t="e">
        <f>VLOOKUP(#REF!,B158:C268,2,FALSE)</f>
        <v>#REF!</v>
      </c>
      <c r="C157" s="100"/>
      <c r="D157" s="101" t="e">
        <f>IF(AND(B157="製造業・その他",W28&lt;=20),"小規模企業者","×")</f>
        <v>#REF!</v>
      </c>
      <c r="E157" s="101" t="e">
        <f>IF(AND(B157="商業・サービス業",W28&lt;=5),"小規模企業者","×")</f>
        <v>#REF!</v>
      </c>
      <c r="J157" s="86" t="s">
        <v>394</v>
      </c>
      <c r="AB157" s="124" t="e">
        <f>VLOOKUP(#REF!,AC158:AD268,2,FALSE)</f>
        <v>#REF!</v>
      </c>
    </row>
    <row r="158" spans="1:43" ht="17" thickBot="1">
      <c r="B158" s="97">
        <v>38</v>
      </c>
      <c r="C158" s="98" t="s">
        <v>408</v>
      </c>
      <c r="D158" s="65"/>
      <c r="E158" s="65"/>
      <c r="K158" s="85"/>
      <c r="T158" s="77" t="s">
        <v>242</v>
      </c>
      <c r="AB158" s="123" t="s">
        <v>264</v>
      </c>
      <c r="AC158" s="361" t="s">
        <v>409</v>
      </c>
      <c r="AD158" s="362" t="s">
        <v>242</v>
      </c>
      <c r="AE158" s="363"/>
      <c r="AF158" s="363"/>
      <c r="AJ158" s="405" t="b">
        <v>0</v>
      </c>
      <c r="AK158" s="401" t="b">
        <v>0</v>
      </c>
      <c r="AL158" s="65"/>
      <c r="AN158" s="63"/>
      <c r="AO158" s="63"/>
      <c r="AP158" s="63"/>
      <c r="AQ158" s="63"/>
    </row>
    <row r="159" spans="1:43" ht="17" thickBot="1">
      <c r="B159" s="92">
        <v>39</v>
      </c>
      <c r="C159" s="93" t="s">
        <v>408</v>
      </c>
      <c r="D159" s="65"/>
      <c r="E159" s="65"/>
      <c r="J159" s="84" t="s">
        <v>263</v>
      </c>
      <c r="K159" s="85" t="s">
        <v>264</v>
      </c>
      <c r="T159" s="77" t="s">
        <v>243</v>
      </c>
      <c r="AB159" s="123" t="s">
        <v>266</v>
      </c>
      <c r="AC159" s="364" t="s">
        <v>426</v>
      </c>
      <c r="AD159" s="362" t="s">
        <v>242</v>
      </c>
      <c r="AE159" s="363"/>
      <c r="AF159" s="363"/>
      <c r="AJ159" s="402" t="s">
        <v>522</v>
      </c>
      <c r="AK159" s="403"/>
      <c r="AL159" s="403"/>
      <c r="AM159" s="335"/>
      <c r="AN159" s="335"/>
      <c r="AO159" s="335"/>
      <c r="AP159" s="404"/>
      <c r="AQ159" s="63"/>
    </row>
    <row r="160" spans="1:43" ht="16.5">
      <c r="B160" s="94">
        <v>411</v>
      </c>
      <c r="C160" s="93" t="s">
        <v>408</v>
      </c>
      <c r="D160" s="65"/>
      <c r="E160" s="65"/>
      <c r="J160" s="84" t="s">
        <v>265</v>
      </c>
      <c r="K160" s="85" t="s">
        <v>266</v>
      </c>
      <c r="T160" s="77" t="s">
        <v>244</v>
      </c>
      <c r="AB160" s="123" t="s">
        <v>267</v>
      </c>
      <c r="AC160" s="364" t="s">
        <v>382</v>
      </c>
      <c r="AD160" s="362" t="s">
        <v>243</v>
      </c>
      <c r="AE160" s="363"/>
      <c r="AF160" s="363"/>
    </row>
    <row r="161" spans="2:32" ht="16.5">
      <c r="B161" s="94">
        <v>412</v>
      </c>
      <c r="C161" s="93" t="s">
        <v>408</v>
      </c>
      <c r="D161" s="65"/>
      <c r="E161" s="65"/>
      <c r="J161" s="84" t="s">
        <v>382</v>
      </c>
      <c r="K161" s="85" t="s">
        <v>267</v>
      </c>
      <c r="T161" s="77" t="s">
        <v>245</v>
      </c>
      <c r="AB161" s="123" t="s">
        <v>269</v>
      </c>
      <c r="AC161" s="364" t="s">
        <v>427</v>
      </c>
      <c r="AD161" s="362" t="s">
        <v>243</v>
      </c>
      <c r="AE161" s="363"/>
      <c r="AF161" s="363"/>
    </row>
    <row r="162" spans="2:32" ht="16.5">
      <c r="B162" s="94">
        <v>415</v>
      </c>
      <c r="C162" s="93" t="s">
        <v>408</v>
      </c>
      <c r="D162" s="65"/>
      <c r="E162" s="65"/>
      <c r="J162" s="84" t="s">
        <v>268</v>
      </c>
      <c r="K162" s="85" t="s">
        <v>269</v>
      </c>
      <c r="T162" s="77" t="s">
        <v>246</v>
      </c>
      <c r="AB162" s="123" t="s">
        <v>271</v>
      </c>
      <c r="AC162" s="364" t="s">
        <v>428</v>
      </c>
      <c r="AD162" s="362" t="s">
        <v>244</v>
      </c>
      <c r="AE162" s="363"/>
      <c r="AF162" s="363"/>
    </row>
    <row r="163" spans="2:32" ht="16.5">
      <c r="B163" s="95">
        <v>416</v>
      </c>
      <c r="C163" s="93" t="s">
        <v>408</v>
      </c>
      <c r="D163" s="65"/>
      <c r="E163" s="65"/>
      <c r="J163" s="84" t="s">
        <v>270</v>
      </c>
      <c r="K163" s="85" t="s">
        <v>271</v>
      </c>
      <c r="T163" s="77" t="s">
        <v>247</v>
      </c>
      <c r="AB163" s="123" t="s">
        <v>273</v>
      </c>
      <c r="AC163" s="364" t="s">
        <v>429</v>
      </c>
      <c r="AD163" s="362" t="s">
        <v>245</v>
      </c>
      <c r="AE163" s="363"/>
      <c r="AF163" s="363"/>
    </row>
    <row r="164" spans="2:32" ht="16.5">
      <c r="B164" s="96">
        <v>50</v>
      </c>
      <c r="C164" s="93" t="s">
        <v>408</v>
      </c>
      <c r="D164" s="65"/>
      <c r="E164" s="65"/>
      <c r="J164" s="84" t="s">
        <v>272</v>
      </c>
      <c r="K164" s="85" t="s">
        <v>273</v>
      </c>
      <c r="T164" s="77" t="s">
        <v>248</v>
      </c>
      <c r="AB164" s="123" t="s">
        <v>275</v>
      </c>
      <c r="AC164" s="364" t="s">
        <v>430</v>
      </c>
      <c r="AD164" s="362" t="s">
        <v>245</v>
      </c>
      <c r="AE164" s="363"/>
      <c r="AF164" s="363"/>
    </row>
    <row r="165" spans="2:32" ht="16.5">
      <c r="B165" s="96">
        <v>51</v>
      </c>
      <c r="C165" s="93" t="s">
        <v>408</v>
      </c>
      <c r="D165" s="65"/>
      <c r="E165" s="65"/>
      <c r="J165" s="84" t="s">
        <v>274</v>
      </c>
      <c r="K165" s="85" t="s">
        <v>275</v>
      </c>
      <c r="T165" s="77" t="s">
        <v>249</v>
      </c>
      <c r="AB165" s="123" t="s">
        <v>277</v>
      </c>
      <c r="AC165" s="364" t="s">
        <v>431</v>
      </c>
      <c r="AD165" s="362" t="s">
        <v>245</v>
      </c>
      <c r="AE165" s="363"/>
      <c r="AF165" s="363"/>
    </row>
    <row r="166" spans="2:32" ht="16.5">
      <c r="B166" s="96">
        <v>52</v>
      </c>
      <c r="C166" s="93" t="s">
        <v>408</v>
      </c>
      <c r="D166" s="65"/>
      <c r="E166" s="65"/>
      <c r="J166" s="84" t="s">
        <v>276</v>
      </c>
      <c r="K166" s="85" t="s">
        <v>277</v>
      </c>
      <c r="T166" s="77" t="s">
        <v>250</v>
      </c>
      <c r="AB166" s="123" t="s">
        <v>279</v>
      </c>
      <c r="AC166" s="364" t="s">
        <v>432</v>
      </c>
      <c r="AD166" s="362" t="s">
        <v>246</v>
      </c>
      <c r="AE166" s="363"/>
      <c r="AF166" s="363"/>
    </row>
    <row r="167" spans="2:32" ht="16.5">
      <c r="B167" s="96">
        <v>53</v>
      </c>
      <c r="C167" s="93" t="s">
        <v>408</v>
      </c>
      <c r="D167" s="65"/>
      <c r="E167" s="65"/>
      <c r="J167" s="84" t="s">
        <v>278</v>
      </c>
      <c r="K167" s="85" t="s">
        <v>279</v>
      </c>
      <c r="T167" s="77" t="s">
        <v>251</v>
      </c>
      <c r="AB167" s="123" t="s">
        <v>280</v>
      </c>
      <c r="AC167" s="364">
        <v>10</v>
      </c>
      <c r="AD167" s="362" t="s">
        <v>246</v>
      </c>
      <c r="AE167" s="363"/>
      <c r="AF167" s="363"/>
    </row>
    <row r="168" spans="2:32" ht="16.5">
      <c r="B168" s="96">
        <v>54</v>
      </c>
      <c r="C168" s="93" t="s">
        <v>408</v>
      </c>
      <c r="D168" s="65"/>
      <c r="E168" s="65"/>
      <c r="J168" s="84">
        <v>10</v>
      </c>
      <c r="K168" s="85" t="s">
        <v>280</v>
      </c>
      <c r="T168" s="77" t="s">
        <v>252</v>
      </c>
      <c r="AB168" s="123" t="s">
        <v>281</v>
      </c>
      <c r="AC168" s="364">
        <v>11</v>
      </c>
      <c r="AD168" s="362" t="s">
        <v>246</v>
      </c>
      <c r="AE168" s="363"/>
      <c r="AF168" s="363"/>
    </row>
    <row r="169" spans="2:32" ht="16.5">
      <c r="B169" s="96">
        <v>55</v>
      </c>
      <c r="C169" s="93" t="s">
        <v>408</v>
      </c>
      <c r="D169" s="65"/>
      <c r="E169" s="65"/>
      <c r="J169" s="84">
        <v>11</v>
      </c>
      <c r="K169" s="85" t="s">
        <v>281</v>
      </c>
      <c r="T169" s="77" t="s">
        <v>253</v>
      </c>
      <c r="AB169" s="123" t="s">
        <v>282</v>
      </c>
      <c r="AC169" s="364">
        <v>12</v>
      </c>
      <c r="AD169" s="362" t="s">
        <v>246</v>
      </c>
      <c r="AE169" s="363"/>
      <c r="AF169" s="363"/>
    </row>
    <row r="170" spans="2:32" ht="16.5">
      <c r="B170" s="96">
        <v>56</v>
      </c>
      <c r="C170" s="93" t="s">
        <v>408</v>
      </c>
      <c r="D170" s="65"/>
      <c r="E170" s="65"/>
      <c r="J170" s="84">
        <v>12</v>
      </c>
      <c r="K170" s="85" t="s">
        <v>282</v>
      </c>
      <c r="T170" s="77" t="s">
        <v>254</v>
      </c>
      <c r="AB170" s="123" t="s">
        <v>283</v>
      </c>
      <c r="AC170" s="364">
        <v>13</v>
      </c>
      <c r="AD170" s="362" t="s">
        <v>246</v>
      </c>
      <c r="AE170" s="363"/>
      <c r="AF170" s="363"/>
    </row>
    <row r="171" spans="2:32" ht="16.5">
      <c r="B171" s="96">
        <v>57</v>
      </c>
      <c r="C171" s="93" t="s">
        <v>408</v>
      </c>
      <c r="D171" s="65"/>
      <c r="E171" s="65"/>
      <c r="J171" s="84">
        <v>13</v>
      </c>
      <c r="K171" s="85" t="s">
        <v>283</v>
      </c>
      <c r="T171" s="77" t="s">
        <v>255</v>
      </c>
      <c r="AB171" s="123" t="s">
        <v>284</v>
      </c>
      <c r="AC171" s="364">
        <v>14</v>
      </c>
      <c r="AD171" s="362" t="s">
        <v>246</v>
      </c>
      <c r="AE171" s="363"/>
      <c r="AF171" s="363"/>
    </row>
    <row r="172" spans="2:32" ht="16.5">
      <c r="B172" s="96">
        <v>58</v>
      </c>
      <c r="C172" s="93" t="s">
        <v>408</v>
      </c>
      <c r="D172" s="65"/>
      <c r="E172" s="65"/>
      <c r="J172" s="84">
        <v>14</v>
      </c>
      <c r="K172" s="85" t="s">
        <v>284</v>
      </c>
      <c r="T172" s="77" t="s">
        <v>256</v>
      </c>
      <c r="AB172" s="123" t="s">
        <v>285</v>
      </c>
      <c r="AC172" s="364">
        <v>15</v>
      </c>
      <c r="AD172" s="362" t="s">
        <v>246</v>
      </c>
      <c r="AE172" s="363"/>
      <c r="AF172" s="363"/>
    </row>
    <row r="173" spans="2:32" ht="16.5">
      <c r="B173" s="96">
        <v>59</v>
      </c>
      <c r="C173" s="93" t="s">
        <v>408</v>
      </c>
      <c r="D173" s="65"/>
      <c r="E173" s="65"/>
      <c r="J173" s="84">
        <v>15</v>
      </c>
      <c r="K173" s="85" t="s">
        <v>285</v>
      </c>
      <c r="T173" s="77" t="s">
        <v>257</v>
      </c>
      <c r="AB173" s="123" t="s">
        <v>286</v>
      </c>
      <c r="AC173" s="364">
        <v>16</v>
      </c>
      <c r="AD173" s="362" t="s">
        <v>246</v>
      </c>
      <c r="AE173" s="363"/>
      <c r="AF173" s="363"/>
    </row>
    <row r="174" spans="2:32" ht="16.5">
      <c r="B174" s="96">
        <v>60</v>
      </c>
      <c r="C174" s="93" t="s">
        <v>408</v>
      </c>
      <c r="D174" s="65"/>
      <c r="E174" s="65"/>
      <c r="J174" s="84">
        <v>16</v>
      </c>
      <c r="K174" s="85" t="s">
        <v>286</v>
      </c>
      <c r="T174" s="77" t="s">
        <v>258</v>
      </c>
      <c r="AB174" s="123" t="s">
        <v>287</v>
      </c>
      <c r="AC174" s="364">
        <v>17</v>
      </c>
      <c r="AD174" s="362" t="s">
        <v>246</v>
      </c>
      <c r="AE174" s="363"/>
      <c r="AF174" s="363"/>
    </row>
    <row r="175" spans="2:32" ht="16.5">
      <c r="B175" s="96">
        <v>61</v>
      </c>
      <c r="C175" s="93" t="s">
        <v>408</v>
      </c>
      <c r="D175" s="65"/>
      <c r="E175" s="65"/>
      <c r="J175" s="84">
        <v>17</v>
      </c>
      <c r="K175" s="85" t="s">
        <v>287</v>
      </c>
      <c r="T175" s="77" t="s">
        <v>259</v>
      </c>
      <c r="AB175" s="123" t="s">
        <v>288</v>
      </c>
      <c r="AC175" s="364">
        <v>18</v>
      </c>
      <c r="AD175" s="362" t="s">
        <v>246</v>
      </c>
      <c r="AE175" s="363"/>
      <c r="AF175" s="363"/>
    </row>
    <row r="176" spans="2:32" ht="16.5">
      <c r="B176" s="95">
        <v>693</v>
      </c>
      <c r="C176" s="93" t="s">
        <v>408</v>
      </c>
      <c r="D176" s="65"/>
      <c r="E176" s="65"/>
      <c r="J176" s="84">
        <v>18</v>
      </c>
      <c r="K176" s="85" t="s">
        <v>288</v>
      </c>
      <c r="T176" s="77" t="s">
        <v>260</v>
      </c>
      <c r="AB176" s="123" t="s">
        <v>289</v>
      </c>
      <c r="AC176" s="364">
        <v>19</v>
      </c>
      <c r="AD176" s="362" t="s">
        <v>246</v>
      </c>
      <c r="AE176" s="363"/>
      <c r="AF176" s="363"/>
    </row>
    <row r="177" spans="2:32" ht="16.5">
      <c r="B177" s="96">
        <v>70</v>
      </c>
      <c r="C177" s="93" t="s">
        <v>408</v>
      </c>
      <c r="D177" s="65"/>
      <c r="E177" s="65"/>
      <c r="J177" s="84">
        <v>19</v>
      </c>
      <c r="K177" s="85" t="s">
        <v>289</v>
      </c>
      <c r="T177" s="77" t="s">
        <v>261</v>
      </c>
      <c r="AB177" s="123" t="s">
        <v>290</v>
      </c>
      <c r="AC177" s="364">
        <v>20</v>
      </c>
      <c r="AD177" s="362" t="s">
        <v>246</v>
      </c>
      <c r="AE177" s="363"/>
      <c r="AF177" s="363"/>
    </row>
    <row r="178" spans="2:32" ht="16.5">
      <c r="B178" s="96">
        <v>71</v>
      </c>
      <c r="C178" s="93" t="s">
        <v>408</v>
      </c>
      <c r="D178" s="65"/>
      <c r="E178" s="65"/>
      <c r="J178" s="84">
        <v>20</v>
      </c>
      <c r="K178" s="85" t="s">
        <v>290</v>
      </c>
      <c r="AB178" s="123" t="s">
        <v>291</v>
      </c>
      <c r="AC178" s="364">
        <v>21</v>
      </c>
      <c r="AD178" s="362" t="s">
        <v>246</v>
      </c>
      <c r="AE178" s="363"/>
      <c r="AF178" s="363"/>
    </row>
    <row r="179" spans="2:32" ht="16.5">
      <c r="B179" s="96">
        <v>72</v>
      </c>
      <c r="C179" s="93" t="s">
        <v>408</v>
      </c>
      <c r="D179" s="65"/>
      <c r="E179" s="65"/>
      <c r="J179" s="84">
        <v>21</v>
      </c>
      <c r="K179" s="85" t="s">
        <v>291</v>
      </c>
      <c r="AB179" s="123" t="s">
        <v>292</v>
      </c>
      <c r="AC179" s="364">
        <v>22</v>
      </c>
      <c r="AD179" s="362" t="s">
        <v>246</v>
      </c>
      <c r="AE179" s="363"/>
      <c r="AF179" s="363"/>
    </row>
    <row r="180" spans="2:32" ht="16.5">
      <c r="B180" s="96">
        <v>73</v>
      </c>
      <c r="C180" s="93" t="s">
        <v>408</v>
      </c>
      <c r="D180" s="65"/>
      <c r="E180" s="65"/>
      <c r="J180" s="84">
        <v>22</v>
      </c>
      <c r="K180" s="85" t="s">
        <v>292</v>
      </c>
      <c r="AB180" s="123" t="s">
        <v>293</v>
      </c>
      <c r="AC180" s="364">
        <v>23</v>
      </c>
      <c r="AD180" s="362" t="s">
        <v>246</v>
      </c>
      <c r="AE180" s="363"/>
      <c r="AF180" s="363"/>
    </row>
    <row r="181" spans="2:32" ht="16.5">
      <c r="B181" s="96">
        <v>74</v>
      </c>
      <c r="C181" s="93" t="s">
        <v>408</v>
      </c>
      <c r="D181" s="65"/>
      <c r="E181" s="65"/>
      <c r="J181" s="84">
        <v>23</v>
      </c>
      <c r="K181" s="85" t="s">
        <v>293</v>
      </c>
      <c r="AB181" s="123" t="s">
        <v>294</v>
      </c>
      <c r="AC181" s="364">
        <v>24</v>
      </c>
      <c r="AD181" s="362" t="s">
        <v>246</v>
      </c>
      <c r="AE181" s="363"/>
      <c r="AF181" s="363"/>
    </row>
    <row r="182" spans="2:32" ht="16.5">
      <c r="B182" s="96">
        <v>75</v>
      </c>
      <c r="C182" s="93" t="s">
        <v>408</v>
      </c>
      <c r="D182" s="65"/>
      <c r="E182" s="65"/>
      <c r="J182" s="84">
        <v>24</v>
      </c>
      <c r="K182" s="85" t="s">
        <v>294</v>
      </c>
      <c r="AB182" s="123" t="s">
        <v>295</v>
      </c>
      <c r="AC182" s="364">
        <v>25</v>
      </c>
      <c r="AD182" s="362" t="s">
        <v>246</v>
      </c>
      <c r="AE182" s="363"/>
      <c r="AF182" s="363"/>
    </row>
    <row r="183" spans="2:32" ht="16.5">
      <c r="B183" s="96">
        <v>76</v>
      </c>
      <c r="C183" s="93" t="s">
        <v>408</v>
      </c>
      <c r="D183" s="65"/>
      <c r="E183" s="65"/>
      <c r="J183" s="88">
        <v>25</v>
      </c>
      <c r="K183" s="87" t="s">
        <v>295</v>
      </c>
      <c r="AB183" s="123" t="s">
        <v>296</v>
      </c>
      <c r="AC183" s="364">
        <v>26</v>
      </c>
      <c r="AD183" s="362" t="s">
        <v>246</v>
      </c>
      <c r="AE183" s="363"/>
      <c r="AF183" s="363"/>
    </row>
    <row r="184" spans="2:32" ht="16.5">
      <c r="B184" s="96">
        <v>77</v>
      </c>
      <c r="C184" s="93" t="s">
        <v>408</v>
      </c>
      <c r="D184" s="65"/>
      <c r="E184" s="65"/>
      <c r="J184" s="84">
        <v>26</v>
      </c>
      <c r="K184" s="85" t="s">
        <v>296</v>
      </c>
      <c r="AB184" s="123" t="s">
        <v>297</v>
      </c>
      <c r="AC184" s="364">
        <v>27</v>
      </c>
      <c r="AD184" s="362" t="s">
        <v>246</v>
      </c>
      <c r="AE184" s="363"/>
      <c r="AF184" s="363"/>
    </row>
    <row r="185" spans="2:32" ht="16.5">
      <c r="B185" s="96">
        <v>78</v>
      </c>
      <c r="C185" s="93" t="s">
        <v>408</v>
      </c>
      <c r="D185" s="65"/>
      <c r="E185" s="65"/>
      <c r="J185" s="84">
        <v>27</v>
      </c>
      <c r="K185" s="85" t="s">
        <v>297</v>
      </c>
      <c r="AB185" s="123" t="s">
        <v>433</v>
      </c>
      <c r="AC185" s="364">
        <v>28</v>
      </c>
      <c r="AD185" s="362" t="s">
        <v>246</v>
      </c>
      <c r="AE185" s="363"/>
      <c r="AF185" s="363"/>
    </row>
    <row r="186" spans="2:32" ht="16.5">
      <c r="B186" s="96">
        <v>79</v>
      </c>
      <c r="C186" s="93" t="s">
        <v>408</v>
      </c>
      <c r="D186" s="65"/>
      <c r="E186" s="65"/>
      <c r="J186" s="84">
        <v>28</v>
      </c>
      <c r="K186" s="85" t="s">
        <v>298</v>
      </c>
      <c r="AB186" s="123" t="s">
        <v>299</v>
      </c>
      <c r="AC186" s="364">
        <v>29</v>
      </c>
      <c r="AD186" s="362" t="s">
        <v>246</v>
      </c>
      <c r="AE186" s="363"/>
      <c r="AF186" s="363"/>
    </row>
    <row r="187" spans="2:32" ht="16.5">
      <c r="B187" s="96">
        <v>80</v>
      </c>
      <c r="C187" s="93" t="s">
        <v>408</v>
      </c>
      <c r="D187" s="65"/>
      <c r="E187" s="65"/>
      <c r="J187" s="84">
        <v>29</v>
      </c>
      <c r="K187" s="85" t="s">
        <v>299</v>
      </c>
      <c r="AB187" s="123" t="s">
        <v>300</v>
      </c>
      <c r="AC187" s="364">
        <v>30</v>
      </c>
      <c r="AD187" s="362" t="s">
        <v>246</v>
      </c>
      <c r="AE187" s="363"/>
      <c r="AF187" s="363"/>
    </row>
    <row r="188" spans="2:32" ht="16.5">
      <c r="B188" s="96">
        <v>81</v>
      </c>
      <c r="C188" s="93" t="s">
        <v>408</v>
      </c>
      <c r="D188" s="65"/>
      <c r="E188" s="65"/>
      <c r="J188" s="84">
        <v>30</v>
      </c>
      <c r="K188" s="85" t="s">
        <v>300</v>
      </c>
      <c r="AB188" s="123" t="s">
        <v>301</v>
      </c>
      <c r="AC188" s="364">
        <v>31</v>
      </c>
      <c r="AD188" s="362" t="s">
        <v>246</v>
      </c>
      <c r="AE188" s="363"/>
      <c r="AF188" s="363"/>
    </row>
    <row r="189" spans="2:32" ht="16.5">
      <c r="B189" s="96">
        <v>82</v>
      </c>
      <c r="C189" s="93" t="s">
        <v>408</v>
      </c>
      <c r="D189" s="65"/>
      <c r="E189" s="65"/>
      <c r="J189" s="84">
        <v>31</v>
      </c>
      <c r="K189" s="85" t="s">
        <v>301</v>
      </c>
      <c r="AB189" s="123" t="s">
        <v>302</v>
      </c>
      <c r="AC189" s="364">
        <v>32</v>
      </c>
      <c r="AD189" s="362" t="s">
        <v>246</v>
      </c>
      <c r="AE189" s="363"/>
      <c r="AF189" s="363"/>
    </row>
    <row r="190" spans="2:32" ht="16.5">
      <c r="B190" s="96">
        <v>83</v>
      </c>
      <c r="C190" s="93" t="s">
        <v>408</v>
      </c>
      <c r="D190" s="65"/>
      <c r="E190" s="65"/>
      <c r="J190" s="84">
        <v>32</v>
      </c>
      <c r="K190" s="85" t="s">
        <v>302</v>
      </c>
      <c r="AB190" s="123" t="s">
        <v>303</v>
      </c>
      <c r="AC190" s="364">
        <v>33</v>
      </c>
      <c r="AD190" s="362" t="s">
        <v>247</v>
      </c>
      <c r="AE190" s="363"/>
      <c r="AF190" s="363"/>
    </row>
    <row r="191" spans="2:32" ht="16.5">
      <c r="B191" s="96">
        <v>84</v>
      </c>
      <c r="C191" s="93" t="s">
        <v>408</v>
      </c>
      <c r="D191" s="65"/>
      <c r="E191" s="65"/>
      <c r="J191" s="84">
        <v>33</v>
      </c>
      <c r="K191" s="85" t="s">
        <v>303</v>
      </c>
      <c r="AB191" s="123" t="s">
        <v>304</v>
      </c>
      <c r="AC191" s="364">
        <v>34</v>
      </c>
      <c r="AD191" s="362" t="s">
        <v>247</v>
      </c>
      <c r="AE191" s="363"/>
      <c r="AF191" s="363"/>
    </row>
    <row r="192" spans="2:32" ht="16.5">
      <c r="B192" s="96">
        <v>85</v>
      </c>
      <c r="C192" s="93" t="s">
        <v>408</v>
      </c>
      <c r="D192" s="65"/>
      <c r="E192" s="65"/>
      <c r="J192" s="84">
        <v>34</v>
      </c>
      <c r="K192" s="85" t="s">
        <v>304</v>
      </c>
      <c r="AB192" s="123" t="s">
        <v>305</v>
      </c>
      <c r="AC192" s="364">
        <v>35</v>
      </c>
      <c r="AD192" s="362" t="s">
        <v>247</v>
      </c>
      <c r="AE192" s="363"/>
      <c r="AF192" s="363"/>
    </row>
    <row r="193" spans="2:32" ht="16.5">
      <c r="B193" s="96">
        <v>86</v>
      </c>
      <c r="C193" s="93" t="s">
        <v>408</v>
      </c>
      <c r="D193" s="65"/>
      <c r="E193" s="65"/>
      <c r="J193" s="84">
        <v>35</v>
      </c>
      <c r="K193" s="85" t="s">
        <v>305</v>
      </c>
      <c r="AB193" s="123" t="s">
        <v>306</v>
      </c>
      <c r="AC193" s="364">
        <v>36</v>
      </c>
      <c r="AD193" s="362" t="s">
        <v>247</v>
      </c>
      <c r="AE193" s="363"/>
      <c r="AF193" s="363"/>
    </row>
    <row r="194" spans="2:32" ht="16.5">
      <c r="B194" s="96">
        <v>87</v>
      </c>
      <c r="C194" s="93" t="s">
        <v>408</v>
      </c>
      <c r="D194" s="65"/>
      <c r="E194" s="65"/>
      <c r="J194" s="84">
        <v>36</v>
      </c>
      <c r="K194" s="85" t="s">
        <v>306</v>
      </c>
      <c r="AB194" s="123" t="s">
        <v>307</v>
      </c>
      <c r="AC194" s="364">
        <v>37</v>
      </c>
      <c r="AD194" s="362" t="s">
        <v>248</v>
      </c>
      <c r="AE194" s="363"/>
      <c r="AF194" s="363"/>
    </row>
    <row r="195" spans="2:32" ht="16.5">
      <c r="B195" s="96">
        <v>88</v>
      </c>
      <c r="C195" s="93" t="s">
        <v>408</v>
      </c>
      <c r="D195" s="65"/>
      <c r="E195" s="65"/>
      <c r="J195" s="84">
        <v>37</v>
      </c>
      <c r="K195" s="85" t="s">
        <v>307</v>
      </c>
      <c r="AB195" s="123" t="s">
        <v>308</v>
      </c>
      <c r="AC195" s="364">
        <v>38</v>
      </c>
      <c r="AD195" s="362" t="s">
        <v>248</v>
      </c>
      <c r="AE195" s="363"/>
      <c r="AF195" s="363"/>
    </row>
    <row r="196" spans="2:32" ht="16.5">
      <c r="B196" s="96">
        <v>89</v>
      </c>
      <c r="C196" s="93" t="s">
        <v>408</v>
      </c>
      <c r="D196" s="65"/>
      <c r="E196" s="65"/>
      <c r="J196" s="84">
        <v>38</v>
      </c>
      <c r="K196" s="85" t="s">
        <v>308</v>
      </c>
      <c r="AB196" s="123" t="s">
        <v>309</v>
      </c>
      <c r="AC196" s="364">
        <v>39</v>
      </c>
      <c r="AD196" s="362" t="s">
        <v>248</v>
      </c>
      <c r="AE196" s="363"/>
      <c r="AF196" s="363"/>
    </row>
    <row r="197" spans="2:32" ht="16.5">
      <c r="B197" s="96">
        <v>90</v>
      </c>
      <c r="C197" s="93" t="s">
        <v>408</v>
      </c>
      <c r="D197" s="65"/>
      <c r="E197" s="65"/>
      <c r="J197" s="84">
        <v>39</v>
      </c>
      <c r="K197" s="85" t="s">
        <v>309</v>
      </c>
      <c r="AB197" s="123" t="s">
        <v>310</v>
      </c>
      <c r="AC197" s="364">
        <v>40</v>
      </c>
      <c r="AD197" s="362" t="s">
        <v>248</v>
      </c>
      <c r="AE197" s="363"/>
      <c r="AF197" s="363"/>
    </row>
    <row r="198" spans="2:32" ht="16.5">
      <c r="B198" s="96">
        <v>91</v>
      </c>
      <c r="C198" s="93" t="s">
        <v>408</v>
      </c>
      <c r="D198" s="65"/>
      <c r="E198" s="65"/>
      <c r="J198" s="84">
        <v>40</v>
      </c>
      <c r="K198" s="85" t="s">
        <v>310</v>
      </c>
      <c r="AB198" s="123" t="s">
        <v>311</v>
      </c>
      <c r="AC198" s="364">
        <v>41</v>
      </c>
      <c r="AD198" s="362" t="s">
        <v>248</v>
      </c>
      <c r="AE198" s="363"/>
      <c r="AF198" s="363"/>
    </row>
    <row r="199" spans="2:32" ht="16.5">
      <c r="B199" s="96">
        <v>92</v>
      </c>
      <c r="C199" s="93" t="s">
        <v>408</v>
      </c>
      <c r="D199" s="65"/>
      <c r="E199" s="65"/>
      <c r="J199" s="84">
        <v>41</v>
      </c>
      <c r="K199" s="85" t="s">
        <v>311</v>
      </c>
      <c r="AB199" s="123" t="s">
        <v>312</v>
      </c>
      <c r="AC199" s="364">
        <v>410</v>
      </c>
      <c r="AD199" s="362" t="s">
        <v>248</v>
      </c>
      <c r="AE199" s="363"/>
      <c r="AF199" s="363"/>
    </row>
    <row r="200" spans="2:32" ht="16.5">
      <c r="B200" s="96">
        <v>93</v>
      </c>
      <c r="C200" s="93" t="s">
        <v>408</v>
      </c>
      <c r="D200" s="65"/>
      <c r="E200" s="65"/>
      <c r="J200" s="89">
        <v>410</v>
      </c>
      <c r="K200" s="85" t="s">
        <v>312</v>
      </c>
      <c r="AB200" s="123" t="s">
        <v>313</v>
      </c>
      <c r="AC200" s="364">
        <v>411</v>
      </c>
      <c r="AD200" s="362" t="s">
        <v>248</v>
      </c>
      <c r="AE200" s="363"/>
      <c r="AF200" s="363"/>
    </row>
    <row r="201" spans="2:32" ht="16.5">
      <c r="B201" s="96">
        <v>94</v>
      </c>
      <c r="C201" s="93" t="s">
        <v>408</v>
      </c>
      <c r="D201" s="65"/>
      <c r="E201" s="65"/>
      <c r="J201" s="89">
        <v>411</v>
      </c>
      <c r="K201" s="85" t="s">
        <v>313</v>
      </c>
      <c r="AB201" s="123" t="s">
        <v>314</v>
      </c>
      <c r="AC201" s="364">
        <v>412</v>
      </c>
      <c r="AD201" s="362" t="s">
        <v>248</v>
      </c>
      <c r="AE201" s="363"/>
      <c r="AF201" s="363"/>
    </row>
    <row r="202" spans="2:32" ht="16.5">
      <c r="B202" s="96">
        <v>95</v>
      </c>
      <c r="C202" s="93" t="s">
        <v>408</v>
      </c>
      <c r="D202" s="65"/>
      <c r="E202" s="65"/>
      <c r="J202" s="89">
        <v>412</v>
      </c>
      <c r="K202" s="85" t="s">
        <v>314</v>
      </c>
      <c r="AB202" s="123" t="s">
        <v>315</v>
      </c>
      <c r="AC202" s="364">
        <v>413</v>
      </c>
      <c r="AD202" s="362" t="s">
        <v>248</v>
      </c>
      <c r="AE202" s="363"/>
      <c r="AF202" s="363"/>
    </row>
    <row r="203" spans="2:32" ht="16.5">
      <c r="B203" s="96">
        <v>96</v>
      </c>
      <c r="C203" s="93" t="s">
        <v>408</v>
      </c>
      <c r="D203" s="65"/>
      <c r="E203" s="65"/>
      <c r="J203" s="89">
        <v>413</v>
      </c>
      <c r="K203" s="85" t="s">
        <v>315</v>
      </c>
      <c r="AB203" s="123" t="s">
        <v>316</v>
      </c>
      <c r="AC203" s="364">
        <v>414</v>
      </c>
      <c r="AD203" s="362" t="s">
        <v>248</v>
      </c>
      <c r="AE203" s="363"/>
      <c r="AF203" s="363"/>
    </row>
    <row r="204" spans="2:32" ht="16.5">
      <c r="B204" s="92" t="s">
        <v>409</v>
      </c>
      <c r="C204" s="93" t="s">
        <v>410</v>
      </c>
      <c r="D204" s="65"/>
      <c r="E204" s="65"/>
      <c r="J204" s="89">
        <v>414</v>
      </c>
      <c r="K204" s="85" t="s">
        <v>316</v>
      </c>
      <c r="AB204" s="123" t="s">
        <v>317</v>
      </c>
      <c r="AC204" s="364">
        <v>415</v>
      </c>
      <c r="AD204" s="362" t="s">
        <v>248</v>
      </c>
      <c r="AE204" s="363"/>
      <c r="AF204" s="363"/>
    </row>
    <row r="205" spans="2:32" ht="16.5">
      <c r="B205" s="92" t="s">
        <v>265</v>
      </c>
      <c r="C205" s="93" t="s">
        <v>410</v>
      </c>
      <c r="D205" s="65"/>
      <c r="E205" s="65"/>
      <c r="J205" s="89">
        <v>415</v>
      </c>
      <c r="K205" s="85" t="s">
        <v>317</v>
      </c>
      <c r="AB205" s="123" t="s">
        <v>318</v>
      </c>
      <c r="AC205" s="364">
        <v>416</v>
      </c>
      <c r="AD205" s="362" t="s">
        <v>248</v>
      </c>
      <c r="AE205" s="363"/>
      <c r="AF205" s="363"/>
    </row>
    <row r="206" spans="2:32" ht="16.5">
      <c r="B206" s="92" t="s">
        <v>382</v>
      </c>
      <c r="C206" s="93" t="s">
        <v>410</v>
      </c>
      <c r="D206" s="65"/>
      <c r="E206" s="65"/>
      <c r="J206" s="83">
        <v>416</v>
      </c>
      <c r="K206" s="65" t="s">
        <v>318</v>
      </c>
      <c r="AB206" s="123" t="s">
        <v>319</v>
      </c>
      <c r="AC206" s="364">
        <v>42</v>
      </c>
      <c r="AD206" s="362" t="s">
        <v>249</v>
      </c>
      <c r="AE206" s="363"/>
      <c r="AF206" s="363"/>
    </row>
    <row r="207" spans="2:32" ht="16.5">
      <c r="B207" s="92" t="s">
        <v>268</v>
      </c>
      <c r="C207" s="93" t="s">
        <v>410</v>
      </c>
      <c r="D207" s="65"/>
      <c r="E207" s="65"/>
      <c r="J207" s="68">
        <v>42</v>
      </c>
      <c r="K207" s="65" t="s">
        <v>319</v>
      </c>
      <c r="AB207" s="123" t="s">
        <v>320</v>
      </c>
      <c r="AC207" s="364">
        <v>43</v>
      </c>
      <c r="AD207" s="362" t="s">
        <v>249</v>
      </c>
      <c r="AE207" s="363"/>
      <c r="AF207" s="363"/>
    </row>
    <row r="208" spans="2:32" ht="16.5">
      <c r="B208" s="92" t="s">
        <v>270</v>
      </c>
      <c r="C208" s="93" t="s">
        <v>410</v>
      </c>
      <c r="D208" s="65"/>
      <c r="E208" s="65"/>
      <c r="J208" s="80">
        <v>43</v>
      </c>
      <c r="K208" s="81" t="s">
        <v>320</v>
      </c>
      <c r="AB208" s="123" t="s">
        <v>321</v>
      </c>
      <c r="AC208" s="364">
        <v>44</v>
      </c>
      <c r="AD208" s="362" t="s">
        <v>249</v>
      </c>
      <c r="AE208" s="363"/>
      <c r="AF208" s="363"/>
    </row>
    <row r="209" spans="2:32" ht="16.5">
      <c r="B209" s="92" t="s">
        <v>272</v>
      </c>
      <c r="C209" s="93" t="s">
        <v>410</v>
      </c>
      <c r="D209" s="65"/>
      <c r="E209" s="65"/>
      <c r="J209" s="68">
        <v>44</v>
      </c>
      <c r="K209" s="65" t="s">
        <v>321</v>
      </c>
      <c r="AB209" s="123" t="s">
        <v>322</v>
      </c>
      <c r="AC209" s="364">
        <v>45</v>
      </c>
      <c r="AD209" s="362" t="s">
        <v>249</v>
      </c>
      <c r="AE209" s="363"/>
      <c r="AF209" s="363"/>
    </row>
    <row r="210" spans="2:32" ht="16.5">
      <c r="B210" s="92" t="s">
        <v>274</v>
      </c>
      <c r="C210" s="93" t="s">
        <v>410</v>
      </c>
      <c r="D210" s="65"/>
      <c r="E210" s="65"/>
      <c r="J210" s="68">
        <v>45</v>
      </c>
      <c r="K210" s="65" t="s">
        <v>322</v>
      </c>
      <c r="AB210" s="123" t="s">
        <v>323</v>
      </c>
      <c r="AC210" s="364">
        <v>46</v>
      </c>
      <c r="AD210" s="362" t="s">
        <v>249</v>
      </c>
      <c r="AE210" s="363"/>
      <c r="AF210" s="363"/>
    </row>
    <row r="211" spans="2:32" ht="16.5">
      <c r="B211" s="92" t="s">
        <v>276</v>
      </c>
      <c r="C211" s="93" t="s">
        <v>410</v>
      </c>
      <c r="D211" s="65"/>
      <c r="E211" s="65"/>
      <c r="J211" s="68">
        <v>46</v>
      </c>
      <c r="K211" s="65" t="s">
        <v>323</v>
      </c>
      <c r="AB211" s="123" t="s">
        <v>324</v>
      </c>
      <c r="AC211" s="364">
        <v>47</v>
      </c>
      <c r="AD211" s="362" t="s">
        <v>249</v>
      </c>
      <c r="AE211" s="363"/>
      <c r="AF211" s="363"/>
    </row>
    <row r="212" spans="2:32" ht="16.5">
      <c r="B212" s="92" t="s">
        <v>278</v>
      </c>
      <c r="C212" s="93" t="s">
        <v>410</v>
      </c>
      <c r="D212" s="65"/>
      <c r="E212" s="65"/>
      <c r="J212" s="68">
        <v>47</v>
      </c>
      <c r="K212" s="65" t="s">
        <v>324</v>
      </c>
      <c r="AB212" s="123" t="s">
        <v>325</v>
      </c>
      <c r="AC212" s="364">
        <v>48</v>
      </c>
      <c r="AD212" s="362" t="s">
        <v>249</v>
      </c>
      <c r="AE212" s="363"/>
      <c r="AF212" s="363"/>
    </row>
    <row r="213" spans="2:32" ht="16.5">
      <c r="B213" s="92">
        <v>10</v>
      </c>
      <c r="C213" s="93" t="s">
        <v>410</v>
      </c>
      <c r="D213" s="65"/>
      <c r="E213" s="65"/>
      <c r="J213" s="68">
        <v>48</v>
      </c>
      <c r="K213" s="65" t="s">
        <v>325</v>
      </c>
      <c r="AB213" s="123" t="s">
        <v>326</v>
      </c>
      <c r="AC213" s="364">
        <v>49</v>
      </c>
      <c r="AD213" s="362" t="s">
        <v>249</v>
      </c>
      <c r="AE213" s="363"/>
      <c r="AF213" s="363"/>
    </row>
    <row r="214" spans="2:32" ht="16.5">
      <c r="B214" s="92">
        <v>11</v>
      </c>
      <c r="C214" s="93" t="s">
        <v>410</v>
      </c>
      <c r="D214" s="65"/>
      <c r="E214" s="65"/>
      <c r="J214" s="68">
        <v>49</v>
      </c>
      <c r="K214" s="65" t="s">
        <v>326</v>
      </c>
      <c r="AB214" s="123" t="s">
        <v>327</v>
      </c>
      <c r="AC214" s="364">
        <v>50</v>
      </c>
      <c r="AD214" s="362" t="s">
        <v>250</v>
      </c>
      <c r="AE214" s="363"/>
      <c r="AF214" s="363"/>
    </row>
    <row r="215" spans="2:32" ht="16.5">
      <c r="B215" s="92">
        <v>12</v>
      </c>
      <c r="C215" s="93" t="s">
        <v>410</v>
      </c>
      <c r="D215" s="65"/>
      <c r="E215" s="65"/>
      <c r="J215" s="68">
        <v>50</v>
      </c>
      <c r="K215" s="65" t="s">
        <v>327</v>
      </c>
      <c r="AB215" s="123" t="s">
        <v>328</v>
      </c>
      <c r="AC215" s="364">
        <v>51</v>
      </c>
      <c r="AD215" s="362" t="s">
        <v>250</v>
      </c>
      <c r="AE215" s="363"/>
      <c r="AF215" s="363"/>
    </row>
    <row r="216" spans="2:32" ht="16.5">
      <c r="B216" s="92">
        <v>13</v>
      </c>
      <c r="C216" s="93" t="s">
        <v>410</v>
      </c>
      <c r="D216" s="65"/>
      <c r="E216" s="65"/>
      <c r="J216" s="68">
        <v>51</v>
      </c>
      <c r="K216" s="65" t="s">
        <v>328</v>
      </c>
      <c r="AB216" s="123" t="s">
        <v>329</v>
      </c>
      <c r="AC216" s="364">
        <v>52</v>
      </c>
      <c r="AD216" s="362" t="s">
        <v>250</v>
      </c>
      <c r="AE216" s="363"/>
      <c r="AF216" s="363"/>
    </row>
    <row r="217" spans="2:32" ht="16.5">
      <c r="B217" s="92">
        <v>14</v>
      </c>
      <c r="C217" s="93" t="s">
        <v>410</v>
      </c>
      <c r="D217" s="65"/>
      <c r="E217" s="65"/>
      <c r="J217" s="68">
        <v>52</v>
      </c>
      <c r="K217" s="65" t="s">
        <v>329</v>
      </c>
      <c r="AB217" s="123" t="s">
        <v>330</v>
      </c>
      <c r="AC217" s="364">
        <v>53</v>
      </c>
      <c r="AD217" s="362" t="s">
        <v>250</v>
      </c>
      <c r="AE217" s="363"/>
      <c r="AF217" s="363"/>
    </row>
    <row r="218" spans="2:32" ht="16.5">
      <c r="B218" s="92">
        <v>15</v>
      </c>
      <c r="C218" s="93" t="s">
        <v>410</v>
      </c>
      <c r="D218" s="65"/>
      <c r="E218" s="65"/>
      <c r="J218" s="68">
        <v>53</v>
      </c>
      <c r="K218" s="65" t="s">
        <v>330</v>
      </c>
      <c r="AB218" s="123" t="s">
        <v>331</v>
      </c>
      <c r="AC218" s="364">
        <v>54</v>
      </c>
      <c r="AD218" s="362" t="s">
        <v>250</v>
      </c>
      <c r="AE218" s="363"/>
      <c r="AF218" s="363"/>
    </row>
    <row r="219" spans="2:32" ht="16.5">
      <c r="B219" s="92">
        <v>16</v>
      </c>
      <c r="C219" s="93" t="s">
        <v>410</v>
      </c>
      <c r="D219" s="65"/>
      <c r="E219" s="65"/>
      <c r="J219" s="68">
        <v>54</v>
      </c>
      <c r="K219" s="65" t="s">
        <v>331</v>
      </c>
      <c r="AB219" s="123" t="s">
        <v>332</v>
      </c>
      <c r="AC219" s="364">
        <v>55</v>
      </c>
      <c r="AD219" s="362" t="s">
        <v>250</v>
      </c>
      <c r="AE219" s="363"/>
      <c r="AF219" s="363"/>
    </row>
    <row r="220" spans="2:32" ht="16.5">
      <c r="B220" s="92">
        <v>17</v>
      </c>
      <c r="C220" s="93" t="s">
        <v>410</v>
      </c>
      <c r="D220" s="65"/>
      <c r="E220" s="65"/>
      <c r="J220" s="68">
        <v>55</v>
      </c>
      <c r="K220" s="65" t="s">
        <v>332</v>
      </c>
      <c r="AB220" s="123" t="s">
        <v>333</v>
      </c>
      <c r="AC220" s="364">
        <v>56</v>
      </c>
      <c r="AD220" s="362" t="s">
        <v>250</v>
      </c>
      <c r="AE220" s="363"/>
      <c r="AF220" s="363"/>
    </row>
    <row r="221" spans="2:32" ht="16.5">
      <c r="B221" s="92">
        <v>18</v>
      </c>
      <c r="C221" s="93" t="s">
        <v>410</v>
      </c>
      <c r="D221" s="65"/>
      <c r="E221" s="65"/>
      <c r="J221" s="68">
        <v>56</v>
      </c>
      <c r="K221" s="65" t="s">
        <v>333</v>
      </c>
      <c r="AB221" s="123" t="s">
        <v>334</v>
      </c>
      <c r="AC221" s="364">
        <v>57</v>
      </c>
      <c r="AD221" s="362" t="s">
        <v>250</v>
      </c>
      <c r="AE221" s="363"/>
      <c r="AF221" s="363"/>
    </row>
    <row r="222" spans="2:32" ht="16.5">
      <c r="B222" s="92">
        <v>19</v>
      </c>
      <c r="C222" s="93" t="s">
        <v>410</v>
      </c>
      <c r="D222" s="65"/>
      <c r="E222" s="65"/>
      <c r="J222" s="68">
        <v>57</v>
      </c>
      <c r="K222" s="65" t="s">
        <v>334</v>
      </c>
      <c r="AB222" s="123" t="s">
        <v>335</v>
      </c>
      <c r="AC222" s="364">
        <v>58</v>
      </c>
      <c r="AD222" s="362" t="s">
        <v>250</v>
      </c>
      <c r="AE222" s="363"/>
      <c r="AF222" s="363"/>
    </row>
    <row r="223" spans="2:32" ht="16.5">
      <c r="B223" s="92">
        <v>20</v>
      </c>
      <c r="C223" s="93" t="s">
        <v>410</v>
      </c>
      <c r="D223" s="65"/>
      <c r="E223" s="65"/>
      <c r="J223" s="68">
        <v>58</v>
      </c>
      <c r="K223" s="65" t="s">
        <v>335</v>
      </c>
      <c r="AB223" s="123" t="s">
        <v>336</v>
      </c>
      <c r="AC223" s="364">
        <v>59</v>
      </c>
      <c r="AD223" s="362" t="s">
        <v>250</v>
      </c>
      <c r="AE223" s="363"/>
      <c r="AF223" s="363"/>
    </row>
    <row r="224" spans="2:32" ht="16.5">
      <c r="B224" s="92">
        <v>21</v>
      </c>
      <c r="C224" s="93" t="s">
        <v>410</v>
      </c>
      <c r="D224" s="65"/>
      <c r="E224" s="65"/>
      <c r="J224" s="68">
        <v>59</v>
      </c>
      <c r="K224" s="65" t="s">
        <v>336</v>
      </c>
      <c r="AB224" s="123" t="s">
        <v>337</v>
      </c>
      <c r="AC224" s="364">
        <v>60</v>
      </c>
      <c r="AD224" s="362" t="s">
        <v>250</v>
      </c>
      <c r="AE224" s="363"/>
      <c r="AF224" s="363"/>
    </row>
    <row r="225" spans="2:32" ht="16.5">
      <c r="B225" s="92">
        <v>22</v>
      </c>
      <c r="C225" s="93" t="s">
        <v>410</v>
      </c>
      <c r="D225" s="65"/>
      <c r="E225" s="65"/>
      <c r="J225" s="68">
        <v>60</v>
      </c>
      <c r="K225" s="65" t="s">
        <v>337</v>
      </c>
      <c r="AB225" s="123" t="s">
        <v>338</v>
      </c>
      <c r="AC225" s="364">
        <v>61</v>
      </c>
      <c r="AD225" s="362" t="s">
        <v>250</v>
      </c>
      <c r="AE225" s="363"/>
      <c r="AF225" s="363"/>
    </row>
    <row r="226" spans="2:32" ht="16.5">
      <c r="B226" s="92">
        <v>23</v>
      </c>
      <c r="C226" s="93" t="s">
        <v>410</v>
      </c>
      <c r="D226" s="65"/>
      <c r="E226" s="65"/>
      <c r="J226" s="68">
        <v>61</v>
      </c>
      <c r="K226" s="65" t="s">
        <v>338</v>
      </c>
      <c r="AB226" s="123" t="s">
        <v>339</v>
      </c>
      <c r="AC226" s="364">
        <v>62</v>
      </c>
      <c r="AD226" s="362" t="s">
        <v>251</v>
      </c>
      <c r="AE226" s="363"/>
      <c r="AF226" s="363"/>
    </row>
    <row r="227" spans="2:32" ht="16.5">
      <c r="B227" s="92">
        <v>24</v>
      </c>
      <c r="C227" s="93" t="s">
        <v>410</v>
      </c>
      <c r="D227" s="65"/>
      <c r="E227" s="65"/>
      <c r="J227" s="68">
        <v>62</v>
      </c>
      <c r="K227" s="65" t="s">
        <v>339</v>
      </c>
      <c r="AB227" s="123" t="s">
        <v>340</v>
      </c>
      <c r="AC227" s="364">
        <v>63</v>
      </c>
      <c r="AD227" s="362" t="s">
        <v>251</v>
      </c>
      <c r="AE227" s="363"/>
      <c r="AF227" s="363"/>
    </row>
    <row r="228" spans="2:32" ht="16.5">
      <c r="B228" s="92">
        <v>25</v>
      </c>
      <c r="C228" s="93" t="s">
        <v>410</v>
      </c>
      <c r="D228" s="65"/>
      <c r="E228" s="65"/>
      <c r="J228" s="68">
        <v>63</v>
      </c>
      <c r="K228" s="65" t="s">
        <v>340</v>
      </c>
      <c r="AB228" s="123" t="s">
        <v>341</v>
      </c>
      <c r="AC228" s="364">
        <v>64</v>
      </c>
      <c r="AD228" s="362" t="s">
        <v>251</v>
      </c>
      <c r="AE228" s="363"/>
      <c r="AF228" s="363"/>
    </row>
    <row r="229" spans="2:32" ht="16.5">
      <c r="B229" s="92">
        <v>26</v>
      </c>
      <c r="C229" s="93" t="s">
        <v>410</v>
      </c>
      <c r="D229" s="65"/>
      <c r="E229" s="65"/>
      <c r="J229" s="68">
        <v>64</v>
      </c>
      <c r="K229" s="65" t="s">
        <v>341</v>
      </c>
      <c r="AB229" s="123" t="s">
        <v>342</v>
      </c>
      <c r="AC229" s="364">
        <v>65</v>
      </c>
      <c r="AD229" s="362" t="s">
        <v>251</v>
      </c>
      <c r="AE229" s="363"/>
      <c r="AF229" s="363"/>
    </row>
    <row r="230" spans="2:32" ht="16.5">
      <c r="B230" s="92">
        <v>27</v>
      </c>
      <c r="C230" s="93" t="s">
        <v>410</v>
      </c>
      <c r="D230" s="65"/>
      <c r="E230" s="65"/>
      <c r="J230" s="68">
        <v>65</v>
      </c>
      <c r="K230" s="65" t="s">
        <v>342</v>
      </c>
      <c r="AB230" s="123" t="s">
        <v>343</v>
      </c>
      <c r="AC230" s="364">
        <v>66</v>
      </c>
      <c r="AD230" s="362" t="s">
        <v>251</v>
      </c>
      <c r="AE230" s="363"/>
      <c r="AF230" s="363"/>
    </row>
    <row r="231" spans="2:32" ht="16.5">
      <c r="B231" s="92">
        <v>28</v>
      </c>
      <c r="C231" s="93" t="s">
        <v>410</v>
      </c>
      <c r="D231" s="65"/>
      <c r="E231" s="65"/>
      <c r="J231" s="68">
        <v>66</v>
      </c>
      <c r="K231" s="65" t="s">
        <v>343</v>
      </c>
      <c r="AB231" s="123" t="s">
        <v>344</v>
      </c>
      <c r="AC231" s="364">
        <v>67</v>
      </c>
      <c r="AD231" s="362" t="s">
        <v>251</v>
      </c>
      <c r="AE231" s="363"/>
      <c r="AF231" s="363"/>
    </row>
    <row r="232" spans="2:32" ht="16.5">
      <c r="B232" s="92">
        <v>29</v>
      </c>
      <c r="C232" s="93" t="s">
        <v>410</v>
      </c>
      <c r="D232" s="65"/>
      <c r="E232" s="65"/>
      <c r="J232" s="68">
        <v>67</v>
      </c>
      <c r="K232" s="65" t="s">
        <v>344</v>
      </c>
      <c r="AB232" s="123" t="s">
        <v>345</v>
      </c>
      <c r="AC232" s="364">
        <v>68</v>
      </c>
      <c r="AD232" s="362" t="s">
        <v>252</v>
      </c>
      <c r="AE232" s="363"/>
      <c r="AF232" s="363"/>
    </row>
    <row r="233" spans="2:32" ht="16.5">
      <c r="B233" s="92">
        <v>30</v>
      </c>
      <c r="C233" s="93" t="s">
        <v>410</v>
      </c>
      <c r="D233" s="65"/>
      <c r="E233" s="65"/>
      <c r="J233" s="68">
        <v>68</v>
      </c>
      <c r="K233" s="65" t="s">
        <v>345</v>
      </c>
      <c r="AB233" s="123" t="s">
        <v>346</v>
      </c>
      <c r="AC233" s="364">
        <v>69</v>
      </c>
      <c r="AD233" s="362" t="s">
        <v>252</v>
      </c>
      <c r="AE233" s="363"/>
      <c r="AF233" s="363"/>
    </row>
    <row r="234" spans="2:32" ht="16.5">
      <c r="B234" s="92">
        <v>31</v>
      </c>
      <c r="C234" s="93" t="s">
        <v>410</v>
      </c>
      <c r="D234" s="65"/>
      <c r="E234" s="65"/>
      <c r="J234" s="68">
        <v>69</v>
      </c>
      <c r="K234" s="65" t="s">
        <v>346</v>
      </c>
      <c r="AB234" s="123" t="s">
        <v>347</v>
      </c>
      <c r="AC234" s="364">
        <v>690</v>
      </c>
      <c r="AD234" s="362" t="s">
        <v>252</v>
      </c>
      <c r="AE234" s="363"/>
      <c r="AF234" s="363"/>
    </row>
    <row r="235" spans="2:32" ht="16.5">
      <c r="B235" s="92">
        <v>32</v>
      </c>
      <c r="C235" s="93" t="s">
        <v>410</v>
      </c>
      <c r="D235" s="65"/>
      <c r="E235" s="65"/>
      <c r="J235" s="83">
        <v>690</v>
      </c>
      <c r="K235" s="65" t="s">
        <v>347</v>
      </c>
      <c r="AB235" s="123" t="s">
        <v>348</v>
      </c>
      <c r="AC235" s="364">
        <v>691</v>
      </c>
      <c r="AD235" s="362" t="s">
        <v>252</v>
      </c>
      <c r="AE235" s="363"/>
      <c r="AF235" s="363"/>
    </row>
    <row r="236" spans="2:32" ht="16.5">
      <c r="B236" s="92">
        <v>33</v>
      </c>
      <c r="C236" s="93" t="s">
        <v>410</v>
      </c>
      <c r="D236" s="65"/>
      <c r="E236" s="65"/>
      <c r="J236" s="83">
        <v>691</v>
      </c>
      <c r="K236" s="65" t="s">
        <v>348</v>
      </c>
      <c r="AB236" s="123" t="s">
        <v>349</v>
      </c>
      <c r="AC236" s="364">
        <v>692</v>
      </c>
      <c r="AD236" s="362" t="s">
        <v>252</v>
      </c>
      <c r="AE236" s="363"/>
      <c r="AF236" s="363"/>
    </row>
    <row r="237" spans="2:32" ht="16.5">
      <c r="B237" s="92">
        <v>34</v>
      </c>
      <c r="C237" s="93" t="s">
        <v>410</v>
      </c>
      <c r="D237" s="65"/>
      <c r="E237" s="65"/>
      <c r="J237" s="83">
        <v>692</v>
      </c>
      <c r="K237" s="65" t="s">
        <v>349</v>
      </c>
      <c r="AB237" s="123" t="s">
        <v>350</v>
      </c>
      <c r="AC237" s="364">
        <v>693</v>
      </c>
      <c r="AD237" s="362" t="s">
        <v>252</v>
      </c>
      <c r="AE237" s="363"/>
      <c r="AF237" s="363"/>
    </row>
    <row r="238" spans="2:32" ht="16.5">
      <c r="B238" s="92">
        <v>35</v>
      </c>
      <c r="C238" s="93" t="s">
        <v>410</v>
      </c>
      <c r="D238" s="65"/>
      <c r="E238" s="65"/>
      <c r="J238" s="83">
        <v>693</v>
      </c>
      <c r="K238" s="65" t="s">
        <v>350</v>
      </c>
      <c r="AB238" s="123" t="s">
        <v>351</v>
      </c>
      <c r="AC238" s="364">
        <v>694</v>
      </c>
      <c r="AD238" s="362" t="s">
        <v>252</v>
      </c>
      <c r="AE238" s="363"/>
      <c r="AF238" s="363"/>
    </row>
    <row r="239" spans="2:32" ht="16.5">
      <c r="B239" s="92">
        <v>36</v>
      </c>
      <c r="C239" s="93" t="s">
        <v>410</v>
      </c>
      <c r="D239" s="65"/>
      <c r="E239" s="65"/>
      <c r="J239" s="83">
        <v>694</v>
      </c>
      <c r="K239" s="65" t="s">
        <v>351</v>
      </c>
      <c r="AB239" s="123" t="s">
        <v>352</v>
      </c>
      <c r="AC239" s="364">
        <v>70</v>
      </c>
      <c r="AD239" s="362" t="s">
        <v>252</v>
      </c>
      <c r="AE239" s="363"/>
      <c r="AF239" s="363"/>
    </row>
    <row r="240" spans="2:32" ht="16.5">
      <c r="B240" s="92">
        <v>37</v>
      </c>
      <c r="C240" s="93" t="s">
        <v>410</v>
      </c>
      <c r="D240" s="65"/>
      <c r="E240" s="65"/>
      <c r="J240" s="68">
        <v>70</v>
      </c>
      <c r="K240" s="65" t="s">
        <v>352</v>
      </c>
      <c r="AB240" s="123" t="s">
        <v>353</v>
      </c>
      <c r="AC240" s="364">
        <v>71</v>
      </c>
      <c r="AD240" s="362" t="s">
        <v>253</v>
      </c>
      <c r="AE240" s="363"/>
      <c r="AF240" s="363"/>
    </row>
    <row r="241" spans="2:32" ht="16.5">
      <c r="B241" s="92">
        <v>40</v>
      </c>
      <c r="C241" s="93" t="s">
        <v>410</v>
      </c>
      <c r="D241" s="65"/>
      <c r="E241" s="65"/>
      <c r="J241" s="68">
        <v>71</v>
      </c>
      <c r="K241" s="65" t="s">
        <v>353</v>
      </c>
      <c r="AB241" s="123" t="s">
        <v>354</v>
      </c>
      <c r="AC241" s="364">
        <v>72</v>
      </c>
      <c r="AD241" s="362" t="s">
        <v>253</v>
      </c>
      <c r="AE241" s="363"/>
      <c r="AF241" s="363"/>
    </row>
    <row r="242" spans="2:32" ht="16.5">
      <c r="B242" s="92">
        <v>41</v>
      </c>
      <c r="C242" s="93" t="s">
        <v>410</v>
      </c>
      <c r="D242" s="65"/>
      <c r="E242" s="65"/>
      <c r="J242" s="68">
        <v>72</v>
      </c>
      <c r="K242" s="65" t="s">
        <v>354</v>
      </c>
      <c r="AB242" s="123" t="s">
        <v>355</v>
      </c>
      <c r="AC242" s="364">
        <v>73</v>
      </c>
      <c r="AD242" s="362" t="s">
        <v>253</v>
      </c>
      <c r="AE242" s="363"/>
      <c r="AF242" s="363"/>
    </row>
    <row r="243" spans="2:32" ht="16.5">
      <c r="B243" s="94">
        <v>410</v>
      </c>
      <c r="C243" s="93" t="s">
        <v>410</v>
      </c>
      <c r="D243" s="65"/>
      <c r="E243" s="65"/>
      <c r="J243" s="68">
        <v>73</v>
      </c>
      <c r="K243" s="65" t="s">
        <v>355</v>
      </c>
      <c r="AB243" s="123" t="s">
        <v>356</v>
      </c>
      <c r="AC243" s="364">
        <v>74</v>
      </c>
      <c r="AD243" s="362" t="s">
        <v>253</v>
      </c>
      <c r="AE243" s="363"/>
      <c r="AF243" s="363"/>
    </row>
    <row r="244" spans="2:32" ht="16.5">
      <c r="B244" s="94">
        <v>413</v>
      </c>
      <c r="C244" s="93" t="s">
        <v>410</v>
      </c>
      <c r="D244" s="65"/>
      <c r="E244" s="65"/>
      <c r="J244" s="68">
        <v>74</v>
      </c>
      <c r="K244" s="65" t="s">
        <v>356</v>
      </c>
      <c r="AB244" s="123" t="s">
        <v>357</v>
      </c>
      <c r="AC244" s="364">
        <v>75</v>
      </c>
      <c r="AD244" s="362" t="s">
        <v>254</v>
      </c>
      <c r="AE244" s="363"/>
      <c r="AF244" s="363"/>
    </row>
    <row r="245" spans="2:32" ht="16.5">
      <c r="B245" s="94">
        <v>414</v>
      </c>
      <c r="C245" s="93" t="s">
        <v>410</v>
      </c>
      <c r="D245" s="65"/>
      <c r="E245" s="65"/>
      <c r="J245" s="68">
        <v>75</v>
      </c>
      <c r="K245" s="65" t="s">
        <v>357</v>
      </c>
      <c r="AB245" s="123" t="s">
        <v>358</v>
      </c>
      <c r="AC245" s="364">
        <v>76</v>
      </c>
      <c r="AD245" s="362" t="s">
        <v>254</v>
      </c>
      <c r="AE245" s="363"/>
      <c r="AF245" s="363"/>
    </row>
    <row r="246" spans="2:32" ht="16.5">
      <c r="B246" s="96">
        <v>42</v>
      </c>
      <c r="C246" s="93" t="s">
        <v>410</v>
      </c>
      <c r="D246" s="65"/>
      <c r="E246" s="65"/>
      <c r="J246" s="68">
        <v>76</v>
      </c>
      <c r="K246" s="65" t="s">
        <v>358</v>
      </c>
      <c r="AB246" s="123" t="s">
        <v>359</v>
      </c>
      <c r="AC246" s="364">
        <v>77</v>
      </c>
      <c r="AD246" s="362" t="s">
        <v>254</v>
      </c>
      <c r="AE246" s="363"/>
      <c r="AF246" s="363"/>
    </row>
    <row r="247" spans="2:32" ht="16.5">
      <c r="B247" s="96">
        <v>43</v>
      </c>
      <c r="C247" s="93" t="s">
        <v>410</v>
      </c>
      <c r="D247" s="65"/>
      <c r="E247" s="65"/>
      <c r="J247" s="68">
        <v>77</v>
      </c>
      <c r="K247" s="65" t="s">
        <v>359</v>
      </c>
      <c r="AB247" s="123" t="s">
        <v>360</v>
      </c>
      <c r="AC247" s="364">
        <v>78</v>
      </c>
      <c r="AD247" s="362" t="s">
        <v>255</v>
      </c>
      <c r="AE247" s="363"/>
      <c r="AF247" s="363"/>
    </row>
    <row r="248" spans="2:32" ht="16.5">
      <c r="B248" s="96">
        <v>44</v>
      </c>
      <c r="C248" s="93" t="s">
        <v>410</v>
      </c>
      <c r="D248" s="65"/>
      <c r="E248" s="65"/>
      <c r="J248" s="68">
        <v>78</v>
      </c>
      <c r="K248" s="65" t="s">
        <v>360</v>
      </c>
      <c r="AB248" s="123" t="s">
        <v>361</v>
      </c>
      <c r="AC248" s="364">
        <v>79</v>
      </c>
      <c r="AD248" s="362" t="s">
        <v>255</v>
      </c>
      <c r="AE248" s="363"/>
      <c r="AF248" s="363"/>
    </row>
    <row r="249" spans="2:32" ht="16.5">
      <c r="B249" s="96">
        <v>45</v>
      </c>
      <c r="C249" s="93" t="s">
        <v>410</v>
      </c>
      <c r="D249" s="65"/>
      <c r="E249" s="65"/>
      <c r="J249" s="68">
        <v>79</v>
      </c>
      <c r="K249" s="65" t="s">
        <v>361</v>
      </c>
      <c r="AB249" s="123" t="s">
        <v>362</v>
      </c>
      <c r="AC249" s="364">
        <v>80</v>
      </c>
      <c r="AD249" s="362" t="s">
        <v>255</v>
      </c>
      <c r="AE249" s="363"/>
      <c r="AF249" s="363"/>
    </row>
    <row r="250" spans="2:32" ht="16.5">
      <c r="B250" s="96">
        <v>46</v>
      </c>
      <c r="C250" s="93" t="s">
        <v>410</v>
      </c>
      <c r="D250" s="65"/>
      <c r="E250" s="65"/>
      <c r="J250" s="68">
        <v>80</v>
      </c>
      <c r="K250" s="65" t="s">
        <v>362</v>
      </c>
      <c r="AB250" s="123" t="s">
        <v>363</v>
      </c>
      <c r="AC250" s="364">
        <v>81</v>
      </c>
      <c r="AD250" s="362" t="s">
        <v>256</v>
      </c>
      <c r="AE250" s="363"/>
      <c r="AF250" s="363"/>
    </row>
    <row r="251" spans="2:32" ht="16.5">
      <c r="B251" s="96">
        <v>47</v>
      </c>
      <c r="C251" s="93" t="s">
        <v>410</v>
      </c>
      <c r="D251" s="65"/>
      <c r="E251" s="65"/>
      <c r="J251" s="68">
        <v>81</v>
      </c>
      <c r="K251" s="65" t="s">
        <v>363</v>
      </c>
      <c r="AB251" s="123" t="s">
        <v>364</v>
      </c>
      <c r="AC251" s="364">
        <v>82</v>
      </c>
      <c r="AD251" s="362" t="s">
        <v>256</v>
      </c>
      <c r="AE251" s="363"/>
      <c r="AF251" s="363"/>
    </row>
    <row r="252" spans="2:32" ht="16.5">
      <c r="B252" s="96">
        <v>48</v>
      </c>
      <c r="C252" s="93" t="s">
        <v>410</v>
      </c>
      <c r="D252" s="65"/>
      <c r="E252" s="65"/>
      <c r="J252" s="68">
        <v>82</v>
      </c>
      <c r="K252" s="65" t="s">
        <v>364</v>
      </c>
      <c r="AB252" s="123" t="s">
        <v>365</v>
      </c>
      <c r="AC252" s="364">
        <v>83</v>
      </c>
      <c r="AD252" s="362" t="s">
        <v>257</v>
      </c>
      <c r="AE252" s="363"/>
      <c r="AF252" s="363"/>
    </row>
    <row r="253" spans="2:32" ht="16.5">
      <c r="B253" s="96">
        <v>49</v>
      </c>
      <c r="C253" s="93" t="s">
        <v>410</v>
      </c>
      <c r="D253" s="65"/>
      <c r="E253" s="65"/>
      <c r="J253" s="68">
        <v>83</v>
      </c>
      <c r="K253" s="65" t="s">
        <v>365</v>
      </c>
      <c r="AB253" s="123" t="s">
        <v>366</v>
      </c>
      <c r="AC253" s="364">
        <v>84</v>
      </c>
      <c r="AD253" s="362" t="s">
        <v>257</v>
      </c>
      <c r="AE253" s="363"/>
      <c r="AF253" s="363"/>
    </row>
    <row r="254" spans="2:32" ht="16.5">
      <c r="B254" s="96">
        <v>62</v>
      </c>
      <c r="C254" s="93" t="s">
        <v>410</v>
      </c>
      <c r="D254" s="65"/>
      <c r="E254" s="65"/>
      <c r="J254" s="68">
        <v>84</v>
      </c>
      <c r="K254" s="65" t="s">
        <v>366</v>
      </c>
      <c r="AB254" s="123" t="s">
        <v>367</v>
      </c>
      <c r="AC254" s="364">
        <v>85</v>
      </c>
      <c r="AD254" s="362" t="s">
        <v>257</v>
      </c>
      <c r="AE254" s="363"/>
      <c r="AF254" s="363"/>
    </row>
    <row r="255" spans="2:32" ht="16.5">
      <c r="B255" s="96">
        <v>63</v>
      </c>
      <c r="C255" s="93" t="s">
        <v>410</v>
      </c>
      <c r="D255" s="65"/>
      <c r="E255" s="65"/>
      <c r="J255" s="68">
        <v>85</v>
      </c>
      <c r="K255" s="65" t="s">
        <v>367</v>
      </c>
      <c r="AB255" s="123" t="s">
        <v>368</v>
      </c>
      <c r="AC255" s="364">
        <v>86</v>
      </c>
      <c r="AD255" s="362" t="s">
        <v>258</v>
      </c>
      <c r="AE255" s="363"/>
      <c r="AF255" s="363"/>
    </row>
    <row r="256" spans="2:32" ht="16.5">
      <c r="B256" s="96">
        <v>64</v>
      </c>
      <c r="C256" s="93" t="s">
        <v>410</v>
      </c>
      <c r="D256" s="65"/>
      <c r="E256" s="65"/>
      <c r="J256" s="68">
        <v>86</v>
      </c>
      <c r="K256" s="65" t="s">
        <v>368</v>
      </c>
      <c r="AB256" s="123" t="s">
        <v>369</v>
      </c>
      <c r="AC256" s="364">
        <v>87</v>
      </c>
      <c r="AD256" s="362" t="s">
        <v>258</v>
      </c>
      <c r="AE256" s="363"/>
      <c r="AF256" s="363"/>
    </row>
    <row r="257" spans="2:32" ht="16.5">
      <c r="B257" s="96">
        <v>65</v>
      </c>
      <c r="C257" s="93" t="s">
        <v>410</v>
      </c>
      <c r="D257" s="65"/>
      <c r="E257" s="65"/>
      <c r="J257" s="68">
        <v>87</v>
      </c>
      <c r="K257" s="65" t="s">
        <v>369</v>
      </c>
      <c r="AB257" s="123" t="s">
        <v>370</v>
      </c>
      <c r="AC257" s="364">
        <v>88</v>
      </c>
      <c r="AD257" s="362" t="s">
        <v>259</v>
      </c>
      <c r="AE257" s="363"/>
      <c r="AF257" s="363"/>
    </row>
    <row r="258" spans="2:32" ht="16.5">
      <c r="B258" s="96">
        <v>66</v>
      </c>
      <c r="C258" s="93" t="s">
        <v>410</v>
      </c>
      <c r="D258" s="65"/>
      <c r="E258" s="65"/>
      <c r="J258" s="68">
        <v>88</v>
      </c>
      <c r="K258" s="65" t="s">
        <v>370</v>
      </c>
      <c r="AB258" s="123" t="s">
        <v>371</v>
      </c>
      <c r="AC258" s="364">
        <v>89</v>
      </c>
      <c r="AD258" s="362" t="s">
        <v>259</v>
      </c>
      <c r="AE258" s="363"/>
      <c r="AF258" s="363"/>
    </row>
    <row r="259" spans="2:32" ht="16.5">
      <c r="B259" s="96">
        <v>67</v>
      </c>
      <c r="C259" s="93" t="s">
        <v>410</v>
      </c>
      <c r="D259" s="65"/>
      <c r="E259" s="65"/>
      <c r="J259" s="68">
        <v>89</v>
      </c>
      <c r="K259" s="65" t="s">
        <v>371</v>
      </c>
      <c r="AB259" s="123" t="s">
        <v>372</v>
      </c>
      <c r="AC259" s="364">
        <v>90</v>
      </c>
      <c r="AD259" s="362" t="s">
        <v>259</v>
      </c>
      <c r="AE259" s="363"/>
      <c r="AF259" s="363"/>
    </row>
    <row r="260" spans="2:32" ht="16.5">
      <c r="B260" s="96">
        <v>68</v>
      </c>
      <c r="C260" s="93" t="s">
        <v>410</v>
      </c>
      <c r="D260" s="65"/>
      <c r="E260" s="65"/>
      <c r="J260" s="68">
        <v>90</v>
      </c>
      <c r="K260" s="65" t="s">
        <v>372</v>
      </c>
      <c r="AB260" s="123" t="s">
        <v>373</v>
      </c>
      <c r="AC260" s="364">
        <v>91</v>
      </c>
      <c r="AD260" s="362" t="s">
        <v>259</v>
      </c>
      <c r="AE260" s="363"/>
      <c r="AF260" s="363"/>
    </row>
    <row r="261" spans="2:32" ht="16.5">
      <c r="B261" s="96">
        <v>69</v>
      </c>
      <c r="C261" s="93" t="s">
        <v>410</v>
      </c>
      <c r="D261" s="65"/>
      <c r="E261" s="65"/>
      <c r="J261" s="68">
        <v>91</v>
      </c>
      <c r="K261" s="65" t="s">
        <v>373</v>
      </c>
      <c r="AB261" s="123" t="s">
        <v>374</v>
      </c>
      <c r="AC261" s="364">
        <v>92</v>
      </c>
      <c r="AD261" s="362" t="s">
        <v>259</v>
      </c>
      <c r="AE261" s="363"/>
      <c r="AF261" s="363"/>
    </row>
    <row r="262" spans="2:32" ht="16.5">
      <c r="B262" s="95">
        <v>690</v>
      </c>
      <c r="C262" s="93" t="s">
        <v>410</v>
      </c>
      <c r="D262" s="65"/>
      <c r="E262" s="65"/>
      <c r="J262" s="68">
        <v>92</v>
      </c>
      <c r="K262" s="65" t="s">
        <v>374</v>
      </c>
      <c r="AB262" s="123" t="s">
        <v>375</v>
      </c>
      <c r="AC262" s="364">
        <v>93</v>
      </c>
      <c r="AD262" s="362" t="s">
        <v>259</v>
      </c>
      <c r="AE262" s="363"/>
      <c r="AF262" s="363"/>
    </row>
    <row r="263" spans="2:32" ht="16.5">
      <c r="B263" s="95">
        <v>691</v>
      </c>
      <c r="C263" s="93" t="s">
        <v>410</v>
      </c>
      <c r="D263" s="65"/>
      <c r="E263" s="65"/>
      <c r="J263" s="68">
        <v>93</v>
      </c>
      <c r="K263" s="65" t="s">
        <v>375</v>
      </c>
      <c r="AB263" s="123" t="s">
        <v>376</v>
      </c>
      <c r="AC263" s="364">
        <v>94</v>
      </c>
      <c r="AD263" s="362" t="s">
        <v>259</v>
      </c>
      <c r="AE263" s="363"/>
      <c r="AF263" s="363"/>
    </row>
    <row r="264" spans="2:32" ht="16.5">
      <c r="B264" s="95">
        <v>692</v>
      </c>
      <c r="C264" s="93" t="s">
        <v>410</v>
      </c>
      <c r="D264" s="65"/>
      <c r="E264" s="65"/>
      <c r="J264" s="68">
        <v>94</v>
      </c>
      <c r="K264" s="65" t="s">
        <v>376</v>
      </c>
      <c r="AB264" s="123" t="s">
        <v>377</v>
      </c>
      <c r="AC264" s="364">
        <v>95</v>
      </c>
      <c r="AD264" s="362" t="s">
        <v>259</v>
      </c>
      <c r="AE264" s="363"/>
      <c r="AF264" s="363"/>
    </row>
    <row r="265" spans="2:32" ht="16.5">
      <c r="B265" s="95">
        <v>694</v>
      </c>
      <c r="C265" s="93" t="s">
        <v>410</v>
      </c>
      <c r="D265" s="65"/>
      <c r="E265" s="65"/>
      <c r="J265" s="68">
        <v>95</v>
      </c>
      <c r="K265" s="65" t="s">
        <v>377</v>
      </c>
      <c r="AB265" s="123" t="s">
        <v>378</v>
      </c>
      <c r="AC265" s="364">
        <v>96</v>
      </c>
      <c r="AD265" s="362" t="s">
        <v>259</v>
      </c>
      <c r="AE265" s="363"/>
      <c r="AF265" s="363"/>
    </row>
    <row r="266" spans="2:32" ht="16.5">
      <c r="B266" s="96">
        <v>97</v>
      </c>
      <c r="C266" s="93" t="s">
        <v>410</v>
      </c>
      <c r="D266" s="65"/>
      <c r="E266" s="65"/>
      <c r="J266" s="68">
        <v>96</v>
      </c>
      <c r="K266" s="65" t="s">
        <v>378</v>
      </c>
      <c r="AB266" s="123" t="s">
        <v>379</v>
      </c>
      <c r="AC266" s="364">
        <v>97</v>
      </c>
      <c r="AD266" s="362" t="s">
        <v>260</v>
      </c>
      <c r="AE266" s="363"/>
      <c r="AF266" s="363"/>
    </row>
    <row r="267" spans="2:32" ht="16.5">
      <c r="B267" s="96">
        <v>98</v>
      </c>
      <c r="C267" s="93" t="s">
        <v>410</v>
      </c>
      <c r="D267" s="65"/>
      <c r="E267" s="65"/>
      <c r="J267" s="68">
        <v>97</v>
      </c>
      <c r="K267" s="65" t="s">
        <v>379</v>
      </c>
      <c r="AB267" s="123" t="s">
        <v>380</v>
      </c>
      <c r="AC267" s="364">
        <v>98</v>
      </c>
      <c r="AD267" s="362" t="s">
        <v>260</v>
      </c>
      <c r="AE267" s="363"/>
      <c r="AF267" s="363"/>
    </row>
    <row r="268" spans="2:32" ht="16.5">
      <c r="B268" s="96">
        <v>99</v>
      </c>
      <c r="C268" s="93" t="s">
        <v>410</v>
      </c>
      <c r="D268" s="65"/>
      <c r="E268" s="65"/>
      <c r="J268" s="68">
        <v>98</v>
      </c>
      <c r="K268" s="65" t="s">
        <v>380</v>
      </c>
      <c r="AB268" s="123" t="s">
        <v>381</v>
      </c>
      <c r="AC268" s="364">
        <v>99</v>
      </c>
      <c r="AD268" s="362" t="s">
        <v>261</v>
      </c>
      <c r="AE268" s="363"/>
      <c r="AF268" s="363"/>
    </row>
    <row r="269" spans="2:32">
      <c r="J269" s="68">
        <v>99</v>
      </c>
      <c r="K269" s="65" t="s">
        <v>381</v>
      </c>
    </row>
  </sheetData>
  <sheetProtection sheet="1" objects="1" scenarios="1"/>
  <mergeCells count="334">
    <mergeCell ref="D144:K144"/>
    <mergeCell ref="O144:Q144"/>
    <mergeCell ref="L144:N144"/>
    <mergeCell ref="L145:N145"/>
    <mergeCell ref="L146:N146"/>
    <mergeCell ref="L147:N147"/>
    <mergeCell ref="R144:Z144"/>
    <mergeCell ref="R145:Z145"/>
    <mergeCell ref="R146:Z146"/>
    <mergeCell ref="R147:Z147"/>
    <mergeCell ref="F145:K145"/>
    <mergeCell ref="F146:K146"/>
    <mergeCell ref="F147:K147"/>
    <mergeCell ref="O145:Q145"/>
    <mergeCell ref="O146:Q146"/>
    <mergeCell ref="O147:Q147"/>
    <mergeCell ref="B16:Z16"/>
    <mergeCell ref="P13:X13"/>
    <mergeCell ref="B23:Y23"/>
    <mergeCell ref="H48:S48"/>
    <mergeCell ref="H49:S49"/>
    <mergeCell ref="W130:Y130"/>
    <mergeCell ref="W131:Y131"/>
    <mergeCell ref="Y93:Z93"/>
    <mergeCell ref="V93:X93"/>
    <mergeCell ref="V100:X100"/>
    <mergeCell ref="V101:X101"/>
    <mergeCell ref="Y94:Z94"/>
    <mergeCell ref="Y95:Z95"/>
    <mergeCell ref="F46:K46"/>
    <mergeCell ref="V43:Z44"/>
    <mergeCell ref="Y96:Z96"/>
    <mergeCell ref="Y97:Z97"/>
    <mergeCell ref="X56:Y56"/>
    <mergeCell ref="X57:Y57"/>
    <mergeCell ref="V47:Z47"/>
    <mergeCell ref="C108:D108"/>
    <mergeCell ref="P108:Q108"/>
    <mergeCell ref="B120:C127"/>
    <mergeCell ref="V116:W116"/>
    <mergeCell ref="Y98:Z98"/>
    <mergeCell ref="H96:N96"/>
    <mergeCell ref="C97:G97"/>
    <mergeCell ref="H97:N97"/>
    <mergeCell ref="J79:Q79"/>
    <mergeCell ref="O95:Q95"/>
    <mergeCell ref="O94:Q94"/>
    <mergeCell ref="V94:X94"/>
    <mergeCell ref="O93:Q93"/>
    <mergeCell ref="X87:Z87"/>
    <mergeCell ref="V95:X95"/>
    <mergeCell ref="N83:R83"/>
    <mergeCell ref="V96:X96"/>
    <mergeCell ref="V97:X97"/>
    <mergeCell ref="O87:R87"/>
    <mergeCell ref="W80:Y80"/>
    <mergeCell ref="O97:Q97"/>
    <mergeCell ref="B83:F83"/>
    <mergeCell ref="C84:F84"/>
    <mergeCell ref="C85:F85"/>
    <mergeCell ref="R94:T94"/>
    <mergeCell ref="R80:T80"/>
    <mergeCell ref="X83:Z83"/>
    <mergeCell ref="G84:J84"/>
    <mergeCell ref="W79:Y79"/>
    <mergeCell ref="R75:T75"/>
    <mergeCell ref="R76:T76"/>
    <mergeCell ref="R77:T77"/>
    <mergeCell ref="R78:T78"/>
    <mergeCell ref="R79:T79"/>
    <mergeCell ref="W75:Y75"/>
    <mergeCell ref="W76:Y76"/>
    <mergeCell ref="W77:Y77"/>
    <mergeCell ref="V49:Z49"/>
    <mergeCell ref="V48:Z48"/>
    <mergeCell ref="I51:J51"/>
    <mergeCell ref="E50:I50"/>
    <mergeCell ref="S51:U51"/>
    <mergeCell ref="O50:S50"/>
    <mergeCell ref="U50:V50"/>
    <mergeCell ref="E51:H51"/>
    <mergeCell ref="E57:F57"/>
    <mergeCell ref="X52:Y52"/>
    <mergeCell ref="X53:Y53"/>
    <mergeCell ref="X54:Y54"/>
    <mergeCell ref="B69:B72"/>
    <mergeCell ref="C72:I72"/>
    <mergeCell ref="J72:K72"/>
    <mergeCell ref="L72:T72"/>
    <mergeCell ref="S87:W87"/>
    <mergeCell ref="W78:Y78"/>
    <mergeCell ref="C80:D80"/>
    <mergeCell ref="E77:I77"/>
    <mergeCell ref="C75:D75"/>
    <mergeCell ref="G87:J87"/>
    <mergeCell ref="K87:M87"/>
    <mergeCell ref="G83:J83"/>
    <mergeCell ref="C78:D78"/>
    <mergeCell ref="E78:I78"/>
    <mergeCell ref="J78:Q78"/>
    <mergeCell ref="C77:D77"/>
    <mergeCell ref="C76:D76"/>
    <mergeCell ref="E76:I76"/>
    <mergeCell ref="J76:Q76"/>
    <mergeCell ref="J71:K71"/>
    <mergeCell ref="R74:V74"/>
    <mergeCell ref="G85:J85"/>
    <mergeCell ref="K85:M85"/>
    <mergeCell ref="G86:J86"/>
    <mergeCell ref="Q10:V10"/>
    <mergeCell ref="V114:W114"/>
    <mergeCell ref="L104:U104"/>
    <mergeCell ref="B103:Z103"/>
    <mergeCell ref="O96:Q96"/>
    <mergeCell ref="E113:H113"/>
    <mergeCell ref="C114:D114"/>
    <mergeCell ref="E114:H114"/>
    <mergeCell ref="B78:B80"/>
    <mergeCell ref="U78:V78"/>
    <mergeCell ref="B75:B77"/>
    <mergeCell ref="U75:V75"/>
    <mergeCell ref="U76:V76"/>
    <mergeCell ref="U80:V80"/>
    <mergeCell ref="U79:V79"/>
    <mergeCell ref="J77:Q77"/>
    <mergeCell ref="U77:V77"/>
    <mergeCell ref="B74:I74"/>
    <mergeCell ref="X55:Y55"/>
    <mergeCell ref="B88:J89"/>
    <mergeCell ref="W74:Z74"/>
    <mergeCell ref="R95:T95"/>
    <mergeCell ref="C96:G96"/>
    <mergeCell ref="T43:U44"/>
    <mergeCell ref="T3:Z3"/>
    <mergeCell ref="T4:V4"/>
    <mergeCell ref="T59:V59"/>
    <mergeCell ref="W60:Z60"/>
    <mergeCell ref="W61:Z61"/>
    <mergeCell ref="W62:Z62"/>
    <mergeCell ref="B52:D58"/>
    <mergeCell ref="H52:I58"/>
    <mergeCell ref="E52:G55"/>
    <mergeCell ref="C59:G59"/>
    <mergeCell ref="B48:D49"/>
    <mergeCell ref="B50:D51"/>
    <mergeCell ref="L50:N50"/>
    <mergeCell ref="L51:N51"/>
    <mergeCell ref="B45:D47"/>
    <mergeCell ref="B59:B67"/>
    <mergeCell ref="C64:G64"/>
    <mergeCell ref="T45:U47"/>
    <mergeCell ref="E47:S47"/>
    <mergeCell ref="H60:O60"/>
    <mergeCell ref="P11:Z11"/>
    <mergeCell ref="P12:Z12"/>
    <mergeCell ref="E42:L42"/>
    <mergeCell ref="O42:U42"/>
    <mergeCell ref="J34:N34"/>
    <mergeCell ref="U34:Y34"/>
    <mergeCell ref="B43:D44"/>
    <mergeCell ref="E44:S44"/>
    <mergeCell ref="B41:D41"/>
    <mergeCell ref="B42:D42"/>
    <mergeCell ref="T41:Z41"/>
    <mergeCell ref="H28:M28"/>
    <mergeCell ref="F43:K43"/>
    <mergeCell ref="N29:Z29"/>
    <mergeCell ref="E41:Q41"/>
    <mergeCell ref="V42:W42"/>
    <mergeCell ref="N40:Z40"/>
    <mergeCell ref="X58:Y58"/>
    <mergeCell ref="P62:R62"/>
    <mergeCell ref="T65:U65"/>
    <mergeCell ref="P60:R60"/>
    <mergeCell ref="P61:R61"/>
    <mergeCell ref="T60:U60"/>
    <mergeCell ref="P64:R64"/>
    <mergeCell ref="H63:O63"/>
    <mergeCell ref="T61:U61"/>
    <mergeCell ref="T62:U62"/>
    <mergeCell ref="T64:U64"/>
    <mergeCell ref="W63:Z63"/>
    <mergeCell ref="W64:Z64"/>
    <mergeCell ref="W65:Z65"/>
    <mergeCell ref="C65:O65"/>
    <mergeCell ref="P65:R65"/>
    <mergeCell ref="C63:G63"/>
    <mergeCell ref="H61:O61"/>
    <mergeCell ref="H62:O62"/>
    <mergeCell ref="H64:O64"/>
    <mergeCell ref="C62:G62"/>
    <mergeCell ref="P63:R63"/>
    <mergeCell ref="T63:U63"/>
    <mergeCell ref="I129:K129"/>
    <mergeCell ref="B102:I102"/>
    <mergeCell ref="J102:Z102"/>
    <mergeCell ref="L129:Z129"/>
    <mergeCell ref="J128:N128"/>
    <mergeCell ref="O122:Z122"/>
    <mergeCell ref="B101:Q101"/>
    <mergeCell ref="R114:T114"/>
    <mergeCell ref="C112:D112"/>
    <mergeCell ref="W125:Z125"/>
    <mergeCell ref="R115:T115"/>
    <mergeCell ref="C115:D115"/>
    <mergeCell ref="E115:H115"/>
    <mergeCell ref="V115:W115"/>
    <mergeCell ref="D120:H127"/>
    <mergeCell ref="B128:H129"/>
    <mergeCell ref="I115:L115"/>
    <mergeCell ref="D132:H132"/>
    <mergeCell ref="J134:K134"/>
    <mergeCell ref="J135:K135"/>
    <mergeCell ref="I130:K130"/>
    <mergeCell ref="M130:Q130"/>
    <mergeCell ref="D130:H130"/>
    <mergeCell ref="I132:Z132"/>
    <mergeCell ref="D131:H131"/>
    <mergeCell ref="J138:K138"/>
    <mergeCell ref="Q138:R138"/>
    <mergeCell ref="J137:Y137"/>
    <mergeCell ref="M131:Q131"/>
    <mergeCell ref="K84:M84"/>
    <mergeCell ref="O84:R84"/>
    <mergeCell ref="S84:W84"/>
    <mergeCell ref="Y99:Z99"/>
    <mergeCell ref="Y100:Z100"/>
    <mergeCell ref="Y101:Z101"/>
    <mergeCell ref="C99:G99"/>
    <mergeCell ref="O99:Q99"/>
    <mergeCell ref="I116:L116"/>
    <mergeCell ref="M116:Q116"/>
    <mergeCell ref="R116:T116"/>
    <mergeCell ref="X84:Z84"/>
    <mergeCell ref="O85:R85"/>
    <mergeCell ref="S85:W85"/>
    <mergeCell ref="X85:Z85"/>
    <mergeCell ref="O86:R86"/>
    <mergeCell ref="S86:W86"/>
    <mergeCell ref="V99:X99"/>
    <mergeCell ref="X86:Z86"/>
    <mergeCell ref="R93:U93"/>
    <mergeCell ref="K88:Z89"/>
    <mergeCell ref="I114:L114"/>
    <mergeCell ref="M114:Q114"/>
    <mergeCell ref="H99:N99"/>
    <mergeCell ref="C66:G67"/>
    <mergeCell ref="T66:U66"/>
    <mergeCell ref="W66:Z66"/>
    <mergeCell ref="W67:Z67"/>
    <mergeCell ref="E75:I75"/>
    <mergeCell ref="J75:Q75"/>
    <mergeCell ref="U72:Z72"/>
    <mergeCell ref="U69:Z69"/>
    <mergeCell ref="C70:I70"/>
    <mergeCell ref="J70:K70"/>
    <mergeCell ref="L70:T70"/>
    <mergeCell ref="U70:Z70"/>
    <mergeCell ref="C69:I69"/>
    <mergeCell ref="J69:K69"/>
    <mergeCell ref="L69:T69"/>
    <mergeCell ref="C71:I71"/>
    <mergeCell ref="R96:T96"/>
    <mergeCell ref="R101:T101"/>
    <mergeCell ref="B133:C140"/>
    <mergeCell ref="W104:X104"/>
    <mergeCell ref="W105:X105"/>
    <mergeCell ref="H104:K104"/>
    <mergeCell ref="H105:K105"/>
    <mergeCell ref="B104:G105"/>
    <mergeCell ref="L105:U105"/>
    <mergeCell ref="V112:Z112"/>
    <mergeCell ref="R113:T113"/>
    <mergeCell ref="V113:W113"/>
    <mergeCell ref="I113:L113"/>
    <mergeCell ref="M113:Q113"/>
    <mergeCell ref="I112:L112"/>
    <mergeCell ref="M112:Q112"/>
    <mergeCell ref="R112:U112"/>
    <mergeCell ref="I131:K131"/>
    <mergeCell ref="C116:D116"/>
    <mergeCell ref="E116:H116"/>
    <mergeCell ref="R99:T99"/>
    <mergeCell ref="W126:Z126"/>
    <mergeCell ref="L139:M139"/>
    <mergeCell ref="M115:Q115"/>
    <mergeCell ref="T1:Z1"/>
    <mergeCell ref="W22:Z22"/>
    <mergeCell ref="H94:N94"/>
    <mergeCell ref="C95:G95"/>
    <mergeCell ref="H95:N95"/>
    <mergeCell ref="C60:G60"/>
    <mergeCell ref="C61:G61"/>
    <mergeCell ref="H59:O59"/>
    <mergeCell ref="C86:F86"/>
    <mergeCell ref="C87:F87"/>
    <mergeCell ref="K83:M83"/>
    <mergeCell ref="J74:Q74"/>
    <mergeCell ref="L71:T71"/>
    <mergeCell ref="U71:Z71"/>
    <mergeCell ref="K86:M86"/>
    <mergeCell ref="X42:Y42"/>
    <mergeCell ref="W28:Y28"/>
    <mergeCell ref="F38:G38"/>
    <mergeCell ref="N38:O38"/>
    <mergeCell ref="W59:Z59"/>
    <mergeCell ref="H66:O66"/>
    <mergeCell ref="P67:U67"/>
    <mergeCell ref="P66:R66"/>
    <mergeCell ref="H67:O67"/>
    <mergeCell ref="B144:C144"/>
    <mergeCell ref="B145:C145"/>
    <mergeCell ref="B146:C146"/>
    <mergeCell ref="B147:C147"/>
    <mergeCell ref="R97:T97"/>
    <mergeCell ref="E80:I80"/>
    <mergeCell ref="J80:Q80"/>
    <mergeCell ref="C79:D79"/>
    <mergeCell ref="E79:I79"/>
    <mergeCell ref="S83:W83"/>
    <mergeCell ref="I120:K127"/>
    <mergeCell ref="B130:C132"/>
    <mergeCell ref="C98:G98"/>
    <mergeCell ref="H98:N98"/>
    <mergeCell ref="O98:Q98"/>
    <mergeCell ref="R98:T98"/>
    <mergeCell ref="V98:X98"/>
    <mergeCell ref="E112:H112"/>
    <mergeCell ref="C113:D113"/>
    <mergeCell ref="H93:N93"/>
    <mergeCell ref="R100:T100"/>
    <mergeCell ref="L120:Z120"/>
    <mergeCell ref="B93:G93"/>
    <mergeCell ref="C94:G94"/>
  </mergeCells>
  <phoneticPr fontId="1"/>
  <conditionalFormatting sqref="W67:Z67">
    <cfRule type="containsText" dxfId="205" priority="247" operator="containsText" text="不一致 NG">
      <formula>NOT(ISERROR(SEARCH("不一致 NG",W67)))</formula>
    </cfRule>
  </conditionalFormatting>
  <conditionalFormatting sqref="A113:A116">
    <cfRule type="containsText" dxfId="204" priority="236" operator="containsText" text="未入力">
      <formula>NOT(ISERROR(SEARCH("未入力",A113)))</formula>
    </cfRule>
    <cfRule type="containsText" dxfId="203" priority="237" operator="containsText" text="未入力">
      <formula>NOT(ISERROR(SEARCH("未入力",A113)))</formula>
    </cfRule>
    <cfRule type="containsText" dxfId="202" priority="238" operator="containsText" text="未入力">
      <formula>NOT(ISERROR(SEARCH("未入力",A113)))</formula>
    </cfRule>
  </conditionalFormatting>
  <conditionalFormatting sqref="U5">
    <cfRule type="expression" dxfId="201" priority="227">
      <formula>$U$5=""</formula>
    </cfRule>
  </conditionalFormatting>
  <conditionalFormatting sqref="W5">
    <cfRule type="expression" dxfId="200" priority="224">
      <formula>$W$5=""</formula>
    </cfRule>
  </conditionalFormatting>
  <conditionalFormatting sqref="Y5">
    <cfRule type="expression" dxfId="199" priority="223">
      <formula>$Y$5=""</formula>
    </cfRule>
  </conditionalFormatting>
  <conditionalFormatting sqref="B23">
    <cfRule type="expression" dxfId="198" priority="6">
      <formula>LEN(INDIRECT(ADDRESS(ROW(),COLUMN())))&gt;40</formula>
    </cfRule>
    <cfRule type="expression" dxfId="197" priority="222">
      <formula>$B$23=""</formula>
    </cfRule>
  </conditionalFormatting>
  <conditionalFormatting sqref="H28:M28">
    <cfRule type="expression" dxfId="196" priority="221">
      <formula>$H$28=""</formula>
    </cfRule>
  </conditionalFormatting>
  <conditionalFormatting sqref="E41:Q41">
    <cfRule type="expression" dxfId="195" priority="219">
      <formula>$E$41=""</formula>
    </cfRule>
  </conditionalFormatting>
  <conditionalFormatting sqref="T41:Z41">
    <cfRule type="expression" dxfId="194" priority="218">
      <formula>$T$41=""</formula>
    </cfRule>
  </conditionalFormatting>
  <conditionalFormatting sqref="E42:L42">
    <cfRule type="expression" dxfId="193" priority="217">
      <formula>$E$42=""</formula>
    </cfRule>
  </conditionalFormatting>
  <conditionalFormatting sqref="O42:U42">
    <cfRule type="expression" dxfId="192" priority="216">
      <formula>$O$42=""</formula>
    </cfRule>
  </conditionalFormatting>
  <conditionalFormatting sqref="X42:Y42">
    <cfRule type="expression" dxfId="191" priority="215">
      <formula>$X$42=""</formula>
    </cfRule>
  </conditionalFormatting>
  <conditionalFormatting sqref="F43:K43">
    <cfRule type="expression" dxfId="190" priority="214">
      <formula>$F$43=""</formula>
    </cfRule>
  </conditionalFormatting>
  <conditionalFormatting sqref="E44:S44">
    <cfRule type="expression" dxfId="189" priority="213">
      <formula>$E$44=""</formula>
    </cfRule>
  </conditionalFormatting>
  <conditionalFormatting sqref="V43:Z44">
    <cfRule type="expression" dxfId="188" priority="212">
      <formula>$V$43=""</formula>
    </cfRule>
  </conditionalFormatting>
  <conditionalFormatting sqref="V48:Z48">
    <cfRule type="expression" dxfId="187" priority="210">
      <formula>$V$48=""</formula>
    </cfRule>
  </conditionalFormatting>
  <conditionalFormatting sqref="V49:Z49">
    <cfRule type="expression" dxfId="186" priority="208">
      <formula>$V$49=""</formula>
    </cfRule>
  </conditionalFormatting>
  <conditionalFormatting sqref="E50:I50">
    <cfRule type="expression" dxfId="185" priority="207">
      <formula>$E$50=""</formula>
    </cfRule>
  </conditionalFormatting>
  <conditionalFormatting sqref="O50:S50">
    <cfRule type="expression" dxfId="184" priority="206">
      <formula>$O$50=""</formula>
    </cfRule>
  </conditionalFormatting>
  <conditionalFormatting sqref="U50:V50 H48:S49">
    <cfRule type="expression" dxfId="183" priority="205">
      <formula>H48=""</formula>
    </cfRule>
  </conditionalFormatting>
  <conditionalFormatting sqref="I51:J51">
    <cfRule type="expression" dxfId="182" priority="204">
      <formula>E50=""</formula>
    </cfRule>
  </conditionalFormatting>
  <conditionalFormatting sqref="S51:U51">
    <cfRule type="expression" dxfId="181" priority="203">
      <formula>S51=""</formula>
    </cfRule>
  </conditionalFormatting>
  <conditionalFormatting sqref="W51">
    <cfRule type="expression" dxfId="180" priority="202">
      <formula>W51=""</formula>
    </cfRule>
  </conditionalFormatting>
  <conditionalFormatting sqref="Y51">
    <cfRule type="expression" dxfId="179" priority="201">
      <formula>Y51=""</formula>
    </cfRule>
  </conditionalFormatting>
  <conditionalFormatting sqref="C60:G64">
    <cfRule type="expression" dxfId="178" priority="199">
      <formula>$C$60=""</formula>
    </cfRule>
  </conditionalFormatting>
  <conditionalFormatting sqref="H60:O64">
    <cfRule type="expression" dxfId="177" priority="198">
      <formula>$H$60=""</formula>
    </cfRule>
  </conditionalFormatting>
  <conditionalFormatting sqref="P60:R65">
    <cfRule type="expression" dxfId="176" priority="197">
      <formula>$P$66=0</formula>
    </cfRule>
  </conditionalFormatting>
  <conditionalFormatting sqref="T60:U65">
    <cfRule type="expression" dxfId="175" priority="116">
      <formula>$T$66=0</formula>
    </cfRule>
    <cfRule type="expression" priority="196">
      <formula>$T$60=""</formula>
    </cfRule>
  </conditionalFormatting>
  <conditionalFormatting sqref="W60:Z65">
    <cfRule type="expression" dxfId="174" priority="195">
      <formula>$W$60=""</formula>
    </cfRule>
  </conditionalFormatting>
  <conditionalFormatting sqref="C70:I72">
    <cfRule type="expression" dxfId="173" priority="194">
      <formula>$C$70=""</formula>
    </cfRule>
  </conditionalFormatting>
  <conditionalFormatting sqref="J70:K72">
    <cfRule type="expression" dxfId="172" priority="193">
      <formula>$J$70=""</formula>
    </cfRule>
  </conditionalFormatting>
  <conditionalFormatting sqref="L70:T72">
    <cfRule type="expression" dxfId="171" priority="192">
      <formula>$L$70=""</formula>
    </cfRule>
  </conditionalFormatting>
  <conditionalFormatting sqref="U70:Z72">
    <cfRule type="expression" dxfId="170" priority="191">
      <formula>$U$70=""</formula>
    </cfRule>
  </conditionalFormatting>
  <conditionalFormatting sqref="E75:I77">
    <cfRule type="expression" dxfId="169" priority="190">
      <formula>$E$75=""</formula>
    </cfRule>
  </conditionalFormatting>
  <conditionalFormatting sqref="J75:Q77">
    <cfRule type="expression" dxfId="168" priority="189">
      <formula>$J$75=""</formula>
    </cfRule>
  </conditionalFormatting>
  <conditionalFormatting sqref="R75:T77">
    <cfRule type="expression" dxfId="167" priority="188">
      <formula>$R$75=""</formula>
    </cfRule>
  </conditionalFormatting>
  <conditionalFormatting sqref="W75:Y77">
    <cfRule type="expression" dxfId="166" priority="187">
      <formula>$W$75=""</formula>
    </cfRule>
  </conditionalFormatting>
  <conditionalFormatting sqref="E78:I80">
    <cfRule type="expression" dxfId="165" priority="186">
      <formula>$E$78=""</formula>
    </cfRule>
  </conditionalFormatting>
  <conditionalFormatting sqref="J78:Q80">
    <cfRule type="expression" dxfId="164" priority="185">
      <formula>$J$78=""</formula>
    </cfRule>
  </conditionalFormatting>
  <conditionalFormatting sqref="R78:T80">
    <cfRule type="expression" dxfId="163" priority="184">
      <formula>$R$78=""</formula>
    </cfRule>
  </conditionalFormatting>
  <conditionalFormatting sqref="W78:Y80">
    <cfRule type="expression" dxfId="162" priority="183">
      <formula>$W$78=""</formula>
    </cfRule>
  </conditionalFormatting>
  <conditionalFormatting sqref="C84:F87">
    <cfRule type="expression" dxfId="161" priority="182">
      <formula>$C$84=""</formula>
    </cfRule>
  </conditionalFormatting>
  <conditionalFormatting sqref="G84:J87">
    <cfRule type="expression" dxfId="160" priority="181">
      <formula>$G$84=""</formula>
    </cfRule>
  </conditionalFormatting>
  <conditionalFormatting sqref="K84:M87">
    <cfRule type="expression" dxfId="159" priority="180">
      <formula>$K$84=""</formula>
    </cfRule>
  </conditionalFormatting>
  <conditionalFormatting sqref="O84:R87">
    <cfRule type="expression" dxfId="158" priority="179">
      <formula>$C$84=""</formula>
    </cfRule>
  </conditionalFormatting>
  <conditionalFormatting sqref="S84:W87">
    <cfRule type="expression" dxfId="157" priority="178">
      <formula>$G$84=""</formula>
    </cfRule>
  </conditionalFormatting>
  <conditionalFormatting sqref="X84:Z87">
    <cfRule type="expression" dxfId="156" priority="177">
      <formula>$K$84=""</formula>
    </cfRule>
  </conditionalFormatting>
  <conditionalFormatting sqref="C94:G99">
    <cfRule type="expression" dxfId="155" priority="176">
      <formula>$C$94=""</formula>
    </cfRule>
  </conditionalFormatting>
  <conditionalFormatting sqref="H94:N99">
    <cfRule type="expression" dxfId="154" priority="175">
      <formula>$H$94=""</formula>
    </cfRule>
  </conditionalFormatting>
  <conditionalFormatting sqref="O94:Q99">
    <cfRule type="expression" dxfId="153" priority="174">
      <formula>$O$94=""</formula>
    </cfRule>
  </conditionalFormatting>
  <conditionalFormatting sqref="R94:T100">
    <cfRule type="expression" dxfId="152" priority="173">
      <formula>$R$94=""</formula>
    </cfRule>
  </conditionalFormatting>
  <conditionalFormatting sqref="R108 E108">
    <cfRule type="expression" dxfId="151" priority="168">
      <formula>AND($E$108="",$R$108="")</formula>
    </cfRule>
  </conditionalFormatting>
  <conditionalFormatting sqref="Q10:V10">
    <cfRule type="expression" dxfId="150" priority="155">
      <formula>$F$43=""</formula>
    </cfRule>
  </conditionalFormatting>
  <conditionalFormatting sqref="P11:Z11">
    <cfRule type="expression" dxfId="149" priority="154">
      <formula>$E$44=""</formula>
    </cfRule>
  </conditionalFormatting>
  <conditionalFormatting sqref="P12:Z12">
    <cfRule type="expression" dxfId="148" priority="153">
      <formula>$E$41=""</formula>
    </cfRule>
  </conditionalFormatting>
  <conditionalFormatting sqref="W28:Y28">
    <cfRule type="expression" dxfId="147" priority="151">
      <formula>W28=0</formula>
    </cfRule>
  </conditionalFormatting>
  <conditionalFormatting sqref="N29:Z29">
    <cfRule type="expression" dxfId="146" priority="149">
      <formula>#REF!=""</formula>
    </cfRule>
  </conditionalFormatting>
  <conditionalFormatting sqref="E57:F57">
    <cfRule type="expression" dxfId="145" priority="120">
      <formula>$X$58=0</formula>
    </cfRule>
  </conditionalFormatting>
  <conditionalFormatting sqref="X58:Y58">
    <cfRule type="expression" dxfId="144" priority="119">
      <formula>$X$58=0</formula>
    </cfRule>
  </conditionalFormatting>
  <conditionalFormatting sqref="X52:Y57">
    <cfRule type="expression" dxfId="143" priority="118">
      <formula>$X$58=0</formula>
    </cfRule>
  </conditionalFormatting>
  <conditionalFormatting sqref="P66:R66">
    <cfRule type="expression" dxfId="142" priority="117">
      <formula>$P$66=0</formula>
    </cfRule>
  </conditionalFormatting>
  <conditionalFormatting sqref="T66:U66">
    <cfRule type="expression" dxfId="141" priority="115">
      <formula>$T$66=0</formula>
    </cfRule>
  </conditionalFormatting>
  <conditionalFormatting sqref="P67:U67">
    <cfRule type="expression" dxfId="140" priority="114">
      <formula>$P$67=0</formula>
    </cfRule>
  </conditionalFormatting>
  <conditionalFormatting sqref="R101:T101">
    <cfRule type="expression" dxfId="139" priority="113">
      <formula>$R$101=0</formula>
    </cfRule>
  </conditionalFormatting>
  <conditionalFormatting sqref="V101:X101">
    <cfRule type="expression" dxfId="138" priority="112">
      <formula>$R$94=""</formula>
    </cfRule>
  </conditionalFormatting>
  <conditionalFormatting sqref="V94:X100">
    <cfRule type="expression" dxfId="137" priority="111">
      <formula>$R$94=""</formula>
    </cfRule>
  </conditionalFormatting>
  <conditionalFormatting sqref="Y94:Z94">
    <cfRule type="expression" dxfId="136" priority="110">
      <formula>AND(R94&lt;&gt;"",Y94="")</formula>
    </cfRule>
  </conditionalFormatting>
  <conditionalFormatting sqref="Y95:Z95">
    <cfRule type="expression" dxfId="135" priority="109">
      <formula>AND(R95&lt;&gt;"",Y95="")</formula>
    </cfRule>
  </conditionalFormatting>
  <conditionalFormatting sqref="Y96:Z96">
    <cfRule type="expression" dxfId="134" priority="108">
      <formula>AND(R96&lt;&gt;"",Y96="")</formula>
    </cfRule>
  </conditionalFormatting>
  <conditionalFormatting sqref="Y97:Z97">
    <cfRule type="expression" dxfId="133" priority="107">
      <formula>AND(R97&lt;&gt;"",Y97="")</formula>
    </cfRule>
  </conditionalFormatting>
  <conditionalFormatting sqref="Y98:Z100">
    <cfRule type="expression" dxfId="132" priority="102">
      <formula>AND(R98&lt;&gt;"",Y98="")</formula>
    </cfRule>
  </conditionalFormatting>
  <conditionalFormatting sqref="B113:B116">
    <cfRule type="expression" dxfId="131" priority="101">
      <formula>AND($E$108="○",$B$113="")</formula>
    </cfRule>
  </conditionalFormatting>
  <conditionalFormatting sqref="C113:D116">
    <cfRule type="expression" dxfId="130" priority="100">
      <formula>AND($E$108="○",$C$113="")</formula>
    </cfRule>
  </conditionalFormatting>
  <conditionalFormatting sqref="E113:H116">
    <cfRule type="expression" dxfId="129" priority="99">
      <formula>AND($E$108="○",$E$113="")</formula>
    </cfRule>
  </conditionalFormatting>
  <conditionalFormatting sqref="M113:Q116">
    <cfRule type="expression" dxfId="128" priority="97">
      <formula>AND($E$108="○",$M$113="")</formula>
    </cfRule>
  </conditionalFormatting>
  <conditionalFormatting sqref="R113:T116">
    <cfRule type="expression" dxfId="127" priority="96">
      <formula>AND($E$108="○",$R$113="")</formula>
    </cfRule>
  </conditionalFormatting>
  <conditionalFormatting sqref="V113:W116">
    <cfRule type="expression" dxfId="126" priority="95">
      <formula>AND($E$108="○",$V$113="")</formula>
    </cfRule>
  </conditionalFormatting>
  <conditionalFormatting sqref="Y113:Y116">
    <cfRule type="expression" dxfId="125" priority="94">
      <formula>AND($E$108="○",$Y$113="")</formula>
    </cfRule>
  </conditionalFormatting>
  <conditionalFormatting sqref="W126:Z126">
    <cfRule type="containsText" dxfId="124" priority="39" operator="containsText" text="都外設置NG">
      <formula>NOT(ISERROR(SEARCH("都外設置NG",W126)))</formula>
    </cfRule>
  </conditionalFormatting>
  <conditionalFormatting sqref="D120:H127">
    <cfRule type="expression" dxfId="123" priority="38">
      <formula>D120=""</formula>
    </cfRule>
  </conditionalFormatting>
  <conditionalFormatting sqref="J128:N128">
    <cfRule type="expression" dxfId="122" priority="37">
      <formula>J128=""</formula>
    </cfRule>
  </conditionalFormatting>
  <conditionalFormatting sqref="I129:K129">
    <cfRule type="expression" dxfId="121" priority="36">
      <formula>I129=""</formula>
    </cfRule>
  </conditionalFormatting>
  <conditionalFormatting sqref="L129:Z129">
    <cfRule type="expression" dxfId="120" priority="35">
      <formula>L129=""</formula>
    </cfRule>
  </conditionalFormatting>
  <conditionalFormatting sqref="L122">
    <cfRule type="expression" dxfId="119" priority="32">
      <formula>AND(L121="",L122="")</formula>
    </cfRule>
    <cfRule type="expression" dxfId="118" priority="34">
      <formula>$L$122=TRUE</formula>
    </cfRule>
  </conditionalFormatting>
  <conditionalFormatting sqref="L121">
    <cfRule type="expression" dxfId="117" priority="33">
      <formula>AND(L121="",L122="")</formula>
    </cfRule>
  </conditionalFormatting>
  <conditionalFormatting sqref="M123">
    <cfRule type="expression" dxfId="116" priority="25">
      <formula>AND(L122="○",M123="")</formula>
    </cfRule>
  </conditionalFormatting>
  <conditionalFormatting sqref="M124">
    <cfRule type="expression" dxfId="115" priority="24">
      <formula>AND(L122="○",M124="")</formula>
    </cfRule>
  </conditionalFormatting>
  <conditionalFormatting sqref="D134">
    <cfRule type="expression" dxfId="114" priority="31">
      <formula>AND(D134="",D137="")</formula>
    </cfRule>
  </conditionalFormatting>
  <conditionalFormatting sqref="D137">
    <cfRule type="expression" dxfId="113" priority="30">
      <formula>AND(D134="",D137="")</formula>
    </cfRule>
  </conditionalFormatting>
  <conditionalFormatting sqref="P13:X13">
    <cfRule type="expression" dxfId="112" priority="14">
      <formula>$E$42=""</formula>
    </cfRule>
  </conditionalFormatting>
  <conditionalFormatting sqref="Z23">
    <cfRule type="cellIs" dxfId="111" priority="11" operator="greaterThan">
      <formula>40</formula>
    </cfRule>
  </conditionalFormatting>
  <conditionalFormatting sqref="N40:Z40">
    <cfRule type="containsText" dxfId="110" priority="2" operator="containsText" text="※ ソフトウエアＢは [ＤＸ推進] 区分のみ購入可能です／修正ください！">
      <formula>NOT(ISERROR(SEARCH("※ ソフトウエアＢは [ＤＸ推進] 区分のみ購入可能です／修正ください！",N40)))</formula>
    </cfRule>
  </conditionalFormatting>
  <conditionalFormatting sqref="Z45 V47:Z47">
    <cfRule type="expression" dxfId="109" priority="260">
      <formula>AND($AK$158=FALSE,$V$47="")</formula>
    </cfRule>
  </conditionalFormatting>
  <conditionalFormatting sqref="I113:L116">
    <cfRule type="expression" dxfId="108" priority="288">
      <formula>AND($E$108="○",#REF!="")</formula>
    </cfRule>
  </conditionalFormatting>
  <conditionalFormatting sqref="J134:K134">
    <cfRule type="expression" dxfId="107" priority="289">
      <formula>AND(D134="○",J134="",J135="")</formula>
    </cfRule>
  </conditionalFormatting>
  <conditionalFormatting sqref="M134">
    <cfRule type="expression" dxfId="106" priority="290">
      <formula>AND(D134="○",J134&lt;&gt;"",M134="")</formula>
    </cfRule>
  </conditionalFormatting>
  <conditionalFormatting sqref="J138:K138">
    <cfRule type="expression" dxfId="105" priority="291">
      <formula>AND(D137="○",J138="",L139="")</formula>
    </cfRule>
  </conditionalFormatting>
  <conditionalFormatting sqref="L139:M139">
    <cfRule type="expression" dxfId="104" priority="292">
      <formula>AND(D137="○",J138="",L139="")</formula>
    </cfRule>
    <cfRule type="expression" dxfId="103" priority="293">
      <formula>AND($F$138=TRUE,$J$138="",$L$139="")</formula>
    </cfRule>
  </conditionalFormatting>
  <conditionalFormatting sqref="M138 M135">
    <cfRule type="expression" dxfId="102" priority="294">
      <formula>AND(D134="○",J135&lt;&gt;"",M135="")</formula>
    </cfRule>
  </conditionalFormatting>
  <conditionalFormatting sqref="Q138:R138">
    <cfRule type="expression" dxfId="101" priority="295">
      <formula>AND(D137="○",J138&lt;&gt;"",Q138="")</formula>
    </cfRule>
  </conditionalFormatting>
  <conditionalFormatting sqref="J137:Y137">
    <cfRule type="expression" dxfId="100" priority="296">
      <formula>AND(D137="○",J137="")</formula>
    </cfRule>
    <cfRule type="expression" dxfId="99" priority="297">
      <formula>AND($F$138=TRUE,$J$137="")</formula>
    </cfRule>
  </conditionalFormatting>
  <conditionalFormatting sqref="J135:K135">
    <cfRule type="expression" dxfId="98" priority="298">
      <formula>AND(D134="○",J134="",J135="")</formula>
    </cfRule>
  </conditionalFormatting>
  <conditionalFormatting sqref="T138">
    <cfRule type="expression" dxfId="97" priority="300">
      <formula>AND(D137="○",J138&lt;&gt;"",T138="")</formula>
    </cfRule>
  </conditionalFormatting>
  <conditionalFormatting sqref="O139">
    <cfRule type="expression" dxfId="96" priority="301">
      <formula>AND(D137="○",L139&lt;&gt;"",O139="")</formula>
    </cfRule>
  </conditionalFormatting>
  <conditionalFormatting sqref="E47:S47">
    <cfRule type="expression" dxfId="95" priority="306">
      <formula>AND($AJ$158=FALSE,$E$47="")</formula>
    </cfRule>
  </conditionalFormatting>
  <conditionalFormatting sqref="F46:K46">
    <cfRule type="expression" dxfId="94" priority="308">
      <formula>AND($AJ$158=FALSE,$F$46="")</formula>
    </cfRule>
  </conditionalFormatting>
  <conditionalFormatting sqref="I29">
    <cfRule type="expression" dxfId="93" priority="1">
      <formula>$I$29=""</formula>
    </cfRule>
  </conditionalFormatting>
  <dataValidations xWindow="280" yWindow="649" count="32">
    <dataValidation type="textLength" imeMode="on" operator="lessThanOrEqual" allowBlank="1" showInputMessage="1" showErrorMessage="1" errorTitle="文字数超過" error="40文字以下で入力してください" promptTitle="40字以下で簡潔に分かり易テーマ名を記載してください" prompt="採択時には公表されます" sqref="Z23">
      <formula1>40</formula1>
    </dataValidation>
    <dataValidation type="list" allowBlank="1" showInputMessage="1" showErrorMessage="1" promptTitle="和暦で「年」の該当数字を選択してください" prompt="ドロップダウンリストから選択できます ▼" sqref="U5">
      <formula1>AF$1:$AF$33</formula1>
    </dataValidation>
    <dataValidation type="list" allowBlank="1" showInputMessage="1" showErrorMessage="1" promptTitle="「月」の該当数字を選択してください" prompt="ドロップダウンリストから選択できます ▼_x000a_提出日を選択してください" sqref="W5">
      <formula1>$AF$1:$AF$31</formula1>
    </dataValidation>
    <dataValidation type="list" allowBlank="1" showInputMessage="1" showErrorMessage="1" promptTitle="大企業に該当する場合は「該当」を選択してください" prompt="ドロップダウンリストから選択できます ▼" sqref="Y94:Z100">
      <formula1>$AC$104:$AC$107</formula1>
    </dataValidation>
    <dataValidation allowBlank="1" showInputMessage="1" showErrorMessage="1" promptTitle="入力不要" prompt="「６申請者の概要欄」の常用従業員数がカウントされて自動転記（自動反映されます）_x000a_" sqref="W28:Y28"/>
    <dataValidation type="list" allowBlank="1" showInputMessage="1" showErrorMessage="1" sqref="B113:B116">
      <formula1>$AC$113:$AC$115</formula1>
    </dataValidation>
    <dataValidation allowBlank="1" showInputMessage="1" showErrorMessage="1" promptTitle="入力不要" prompt="「６申請者の概要」欄から転記（自動反映）されます" sqref="Q10:V10 P13:X13 P11:Z12"/>
    <dataValidation allowBlank="1" showInputMessage="1" showErrorMessage="1" promptTitle="選択不要" prompt="業種コード（２桁）を選択すると自動反映されます" sqref="N29:Z29"/>
    <dataValidation allowBlank="1" showInputMessage="1" showErrorMessage="1" promptTitle="入力不要" prompt="「資金計画」sheetから転記（自動反映）されます。" sqref="U34:Y34 J34:N34"/>
    <dataValidation allowBlank="1" showInputMessage="1" showErrorMessage="1" promptTitle="入力不要" prompt="「機械設備計画」sheetから転記（自動反映）されます。" sqref="L144 G142:G143 F38:G39 N142:O143 N38:O39"/>
    <dataValidation allowBlank="1" showInputMessage="1" showErrorMessage="1" promptTitle="入力不要" prompt="常用従業員数の合計人数が自動計算されます。" sqref="X58:Y58 E57:F57 P66:R66"/>
    <dataValidation allowBlank="1" showInputMessage="1" showErrorMessage="1" promptTitle="入力不要" prompt="役員数の合計人数が自動計算されます。" sqref="T66:U66"/>
    <dataValidation allowBlank="1" showInputMessage="1" showErrorMessage="1" promptTitle="入力不要" prompt="常用従業員数と役員数の合計から、人数の総合計が自動計算されます。" sqref="P67:U67"/>
    <dataValidation allowBlank="1" showInputMessage="1" showErrorMessage="1" promptTitle="入力不要" prompt="常用従業員数の人数の入力結果が、自動検証されます。" sqref="W67:Z67"/>
    <dataValidation type="list" allowBlank="1" showInputMessage="1" showErrorMessage="1" promptTitle="都県を選択してください" prompt="ドロップダウンリスト ▼から選択できます " sqref="I129:K129">
      <formula1>$AC$130:$AC$138</formula1>
    </dataValidation>
    <dataValidation type="list" allowBlank="1" showInputMessage="1" showErrorMessage="1" sqref="E108">
      <formula1>$AC$107:$AC$108</formula1>
    </dataValidation>
    <dataValidation type="list" allowBlank="1" showInputMessage="1" showErrorMessage="1" sqref="R108">
      <formula1>$AD$107:$AD$108</formula1>
    </dataValidation>
    <dataValidation type="list" allowBlank="1" showInputMessage="1" showErrorMessage="1" sqref="D137">
      <formula1>$AD$137:$AE$137</formula1>
    </dataValidation>
    <dataValidation type="list" allowBlank="1" showInputMessage="1" showErrorMessage="1" sqref="D134">
      <formula1>$AD$134:$AE$134</formula1>
    </dataValidation>
    <dataValidation type="list" allowBlank="1" showInputMessage="1" showErrorMessage="1" sqref="M123">
      <formula1>$AD$123:$AE$123</formula1>
    </dataValidation>
    <dataValidation type="list" allowBlank="1" showInputMessage="1" showErrorMessage="1" sqref="M124">
      <formula1>$AD$124:$AE$124</formula1>
    </dataValidation>
    <dataValidation type="list" allowBlank="1" showInputMessage="1" showErrorMessage="1" sqref="L122">
      <formula1>$AD$122:$AE$122</formula1>
    </dataValidation>
    <dataValidation type="list" allowBlank="1" showInputMessage="1" showErrorMessage="1" sqref="L121">
      <formula1>$AD$121:$AE$121</formula1>
    </dataValidation>
    <dataValidation imeMode="on" allowBlank="1" showInputMessage="1" showErrorMessage="1" sqref="J137:Y137 V49:Z49 W60:Z65 L70:Z72 O84:Z87 J102:Z102 L104:U105 D120:H127 K88:Z89 E41:Q41 L129:Z129 H48:S48 I132:Z132 D130:Q131 E113:Q116 C94:Q99 C84:M87 E75:Q80 C70:I72 C60:O64 E47:S47 E44:S44 E42:L42"/>
    <dataValidation imeMode="fullKatakana" allowBlank="1" showInputMessage="1" showErrorMessage="1" sqref="T41:Z41 O42:U42 V48:Z48"/>
    <dataValidation imeMode="off" allowBlank="1" showInputMessage="1" showErrorMessage="1" sqref="X42:Y42 V43:Z44 V47:Z47 C113:D116 O50:Y51 X52:Y57 P60:U65 J70:K72 R75:Y80 R94:T100 W104:X105 R113:Y116 J134:M135 J138:T139 E100 J128:N128 W130:Y131 H49:S49 E50:J51 F46:K46 F43:K43"/>
    <dataValidation type="list" allowBlank="1" showInputMessage="1" showErrorMessage="1" promptTitle="「日」の該当数字を選択してください" prompt="ドロップダウンリストから選択できます ▼_x000a_提出日を選択してください" sqref="Y5">
      <formula1>$AF$1:$AF$31</formula1>
    </dataValidation>
    <dataValidation type="list" allowBlank="1" showInputMessage="1" showErrorMessage="1" promptTitle="大分類を選択ください" prompt="ドロップダウンリスト ▼から選択できます _x000a__x000a_複数の分類に該当する場合は申請者の主たる(例えば売上規模の大きい)分類を選択ください_x000a_※「日本産業分類」の最新分類に基づいて選択のこと_x000a_※募集要項の末尾に分類一覧リスト掲載" sqref="H28:M28">
      <formula1>$T$157:$T$177</formula1>
    </dataValidation>
    <dataValidation type="textLength" errorStyle="warning" imeMode="on" operator="lessThanOrEqual" allowBlank="1" showInputMessage="1" showErrorMessage="1" errorTitle="文字数超過" error="40文字以下で入力してください" promptTitle="40字以下で簡潔に分かり易テーマ名を記載してください" prompt="採択時には公表されます" sqref="B23:Y23">
      <formula1>40</formula1>
    </dataValidation>
    <dataValidation type="list" allowBlank="1" showInputMessage="1" showErrorMessage="1" promptTitle="中分類の業種ゴートを選択ください" prompt="ドロップダウンリスト ▼から選択できます_x000a_ _x000a_業種コードを選択すると「中分類名」は自動反映されます_x000a_※「日本産業分類」の最新分類に基づいて選択のこと_x000a_※募集要項の末尾に分類コードと分類名一覧リスト掲載" sqref="I29">
      <formula1>$J$159:$J$269</formula1>
    </dataValidation>
    <dataValidation type="list" allowBlank="1" showInputMessage="1" showErrorMessage="1" sqref="L145:Z147 B145:B146 B147">
      <formula1>"〇"</formula1>
    </dataValidation>
    <dataValidation imeMode="on" allowBlank="1" showInputMessage="1" showErrorMessage="1" promptTitle="上記株主に大企業や投資会社、HD会社がある場合" prompt="その企業の筆頭株主、第二位株主を記載してください" sqref="B104:G105"/>
  </dataValidations>
  <pageMargins left="0.9055118110236221" right="0.51181102362204722" top="0.55118110236220474" bottom="0.35433070866141736" header="0.31496062992125984" footer="0.11811023622047245"/>
  <pageSetup paperSize="9" orientation="portrait" useFirstPageNumber="1" r:id="rId1"/>
  <headerFooter>
    <oddFooter>&amp;C1 - &amp;P</oddFooter>
  </headerFooter>
  <rowBreaks count="2" manualBreakCount="2">
    <brk id="39" min="1" max="25" man="1"/>
    <brk id="72" min="1" max="25" man="1"/>
  </rowBreaks>
  <ignoredErrors>
    <ignoredError sqref="B22"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2060" r:id="rId4" name="Check Box 12">
              <controlPr locked="0" defaultSize="0" autoFill="0" autoLine="0" autoPict="0">
                <anchor moveWithCells="1">
                  <from>
                    <xdr:col>8</xdr:col>
                    <xdr:colOff>0</xdr:colOff>
                    <xdr:row>43</xdr:row>
                    <xdr:rowOff>603250</xdr:rowOff>
                  </from>
                  <to>
                    <xdr:col>9</xdr:col>
                    <xdr:colOff>38100</xdr:colOff>
                    <xdr:row>45</xdr:row>
                    <xdr:rowOff>19050</xdr:rowOff>
                  </to>
                </anchor>
              </controlPr>
            </control>
          </mc:Choice>
        </mc:AlternateContent>
        <mc:AlternateContent xmlns:mc="http://schemas.openxmlformats.org/markup-compatibility/2006">
          <mc:Choice Requires="x14">
            <control shapeId="2062" r:id="rId5" name="Check Box 14">
              <controlPr locked="0" defaultSize="0" autoFill="0" autoLine="0" autoPict="0">
                <anchor moveWithCells="1">
                  <from>
                    <xdr:col>24</xdr:col>
                    <xdr:colOff>203200</xdr:colOff>
                    <xdr:row>44</xdr:row>
                    <xdr:rowOff>0</xdr:rowOff>
                  </from>
                  <to>
                    <xdr:col>27</xdr:col>
                    <xdr:colOff>57150</xdr:colOff>
                    <xdr:row>44</xdr:row>
                    <xdr:rowOff>203200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3" id="{DFF63609-93C1-4EAC-A1A3-35D247A0CC19}">
            <xm:f>資金計画!M19=0</xm:f>
            <x14:dxf>
              <fill>
                <patternFill>
                  <bgColor theme="6" tint="0.59996337778862885"/>
                </patternFill>
              </fill>
            </x14:dxf>
          </x14:cfRule>
          <x14:cfRule type="expression" priority="146" id="{26F6F9B7-6FBB-48E9-9139-21A56D07DBDB}">
            <xm:f>資金計画!M19=""</xm:f>
            <x14:dxf/>
          </x14:cfRule>
          <xm:sqref>J34:N34</xm:sqref>
        </x14:conditionalFormatting>
        <x14:conditionalFormatting xmlns:xm="http://schemas.microsoft.com/office/excel/2006/main">
          <x14:cfRule type="expression" priority="42" id="{9241327E-62B3-4C8C-9C69-5B0C181B1024}">
            <xm:f>資金計画!Q19="下限額未満"</xm:f>
            <x14:dxf>
              <fill>
                <patternFill>
                  <bgColor theme="6" tint="0.59996337778862885"/>
                </patternFill>
              </fill>
            </x14:dxf>
          </x14:cfRule>
          <x14:cfRule type="expression" priority="144" id="{7250E422-164D-4B56-896B-6E5E1F4ACDBA}">
            <xm:f>資金計画!$Q$19=""</xm:f>
            <x14:dxf>
              <fill>
                <patternFill>
                  <bgColor theme="0" tint="-0.14996795556505021"/>
                </patternFill>
              </fill>
            </x14:dxf>
          </x14:cfRule>
          <xm:sqref>U34:Y34</xm:sqref>
        </x14:conditionalFormatting>
        <x14:conditionalFormatting xmlns:xm="http://schemas.microsoft.com/office/excel/2006/main">
          <x14:cfRule type="expression" priority="143" id="{DB808C6F-2855-46C0-8FA0-06EA31383D7D}">
            <xm:f>機械設備計画!$P$14=0</xm:f>
            <x14:dxf>
              <fill>
                <patternFill>
                  <bgColor theme="0" tint="-0.14996795556505021"/>
                </patternFill>
              </fill>
            </x14:dxf>
          </x14:cfRule>
          <xm:sqref>F38:G38</xm:sqref>
        </x14:conditionalFormatting>
        <x14:conditionalFormatting xmlns:xm="http://schemas.microsoft.com/office/excel/2006/main">
          <x14:cfRule type="expression" priority="141" id="{C278C779-6C13-458B-B2EA-CFBFCA6504C4}">
            <xm:f>機械設備計画!$P$15=0</xm:f>
            <x14:dxf>
              <fill>
                <patternFill>
                  <bgColor theme="0" tint="-0.14996795556505021"/>
                </patternFill>
              </fill>
            </x14:dxf>
          </x14:cfRule>
          <xm:sqref>N38:O38</xm:sqref>
        </x14:conditionalFormatting>
        <x14:conditionalFormatting xmlns:xm="http://schemas.microsoft.com/office/excel/2006/main">
          <x14:cfRule type="expression" priority="315" id="{BA9D2140-A5C0-4E0D-BD57-61F6CF1AAA2F}">
            <xm:f>機械設備計画!#REF!=0</xm:f>
            <x14:dxf>
              <fill>
                <patternFill patternType="none">
                  <bgColor auto="1"/>
                </patternFill>
              </fill>
            </x14:dxf>
          </x14:cfRule>
          <xm:sqref>W38:X39 W142:X143</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B1:AW67"/>
  <sheetViews>
    <sheetView showGridLines="0" showZeros="0" view="pageBreakPreview" zoomScaleNormal="100" zoomScaleSheetLayoutView="100" workbookViewId="0">
      <selection activeCell="C6" sqref="C6:G6"/>
    </sheetView>
  </sheetViews>
  <sheetFormatPr defaultRowHeight="18"/>
  <cols>
    <col min="1" max="1" width="0.75" customWidth="1"/>
    <col min="2" max="2" width="3.83203125" customWidth="1"/>
    <col min="3" max="15" width="3" customWidth="1"/>
    <col min="16" max="16" width="3.25" customWidth="1"/>
    <col min="17" max="23" width="3" customWidth="1"/>
    <col min="24" max="27" width="3.08203125" customWidth="1"/>
    <col min="28" max="28" width="2.83203125" customWidth="1"/>
    <col min="29" max="31" width="3.08203125" customWidth="1"/>
    <col min="32" max="32" width="3" customWidth="1"/>
    <col min="33" max="34" width="3.08203125" customWidth="1"/>
    <col min="35" max="35" width="2.83203125" customWidth="1"/>
    <col min="36" max="36" width="2.75" customWidth="1"/>
    <col min="37" max="37" width="0.58203125" customWidth="1"/>
    <col min="38" max="41" width="2.83203125" customWidth="1"/>
    <col min="42" max="42" width="0.58203125" customWidth="1"/>
    <col min="43" max="43" width="3" customWidth="1"/>
    <col min="44" max="44" width="3.75" style="168" customWidth="1"/>
    <col min="45" max="49" width="7.33203125" style="168" customWidth="1"/>
    <col min="50" max="53" width="3" customWidth="1"/>
  </cols>
  <sheetData>
    <row r="1" spans="2:49" ht="6" customHeight="1">
      <c r="AG1" s="757">
        <f>申請書!P12</f>
        <v>0</v>
      </c>
      <c r="AH1" s="757"/>
      <c r="AI1" s="757"/>
      <c r="AJ1" s="757"/>
      <c r="AK1" s="757"/>
      <c r="AL1" s="757"/>
      <c r="AM1" s="757"/>
      <c r="AN1" s="757"/>
      <c r="AO1" s="757"/>
      <c r="AP1" s="757"/>
    </row>
    <row r="2" spans="2:49" s="49" customFormat="1">
      <c r="B2" s="8" t="s">
        <v>602</v>
      </c>
      <c r="C2" s="9" t="s">
        <v>235</v>
      </c>
      <c r="D2" s="9"/>
      <c r="E2" s="9"/>
      <c r="F2" s="9"/>
      <c r="G2" s="9"/>
      <c r="H2" s="9"/>
      <c r="I2" s="9"/>
      <c r="J2" s="9"/>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R2" s="169"/>
      <c r="AS2" s="169"/>
      <c r="AT2" s="169"/>
      <c r="AU2" s="169"/>
      <c r="AV2" s="169"/>
      <c r="AW2" s="169"/>
    </row>
    <row r="3" spans="2:49" ht="17.25" customHeight="1">
      <c r="B3" s="45" t="s">
        <v>490</v>
      </c>
      <c r="C3" s="1"/>
      <c r="D3" s="1"/>
      <c r="E3" s="1"/>
      <c r="F3" s="1"/>
      <c r="G3" s="1"/>
      <c r="H3" s="1"/>
      <c r="I3" s="1"/>
      <c r="J3" s="47"/>
      <c r="K3" s="1"/>
      <c r="L3" s="1"/>
      <c r="M3" s="1"/>
      <c r="N3" s="1"/>
      <c r="O3" s="1"/>
      <c r="P3" s="1"/>
      <c r="Q3" s="1"/>
      <c r="R3" s="1"/>
      <c r="S3" s="1"/>
      <c r="T3" s="1"/>
      <c r="U3" s="1"/>
      <c r="V3" s="1"/>
      <c r="W3" s="1"/>
      <c r="X3" s="1"/>
      <c r="Y3" s="385"/>
      <c r="Z3" s="386"/>
      <c r="AA3" s="386"/>
      <c r="AB3" s="386"/>
      <c r="AC3" s="386"/>
      <c r="AD3" s="386"/>
      <c r="AE3" s="386"/>
      <c r="AF3" s="386"/>
      <c r="AG3" s="386"/>
      <c r="AH3" s="386"/>
      <c r="AI3" s="386"/>
      <c r="AJ3" s="386"/>
      <c r="AK3" s="386"/>
      <c r="AL3" s="386"/>
      <c r="AM3" s="386"/>
      <c r="AN3" s="386"/>
      <c r="AO3" s="386"/>
      <c r="AP3" s="1"/>
      <c r="AS3" s="168" t="s">
        <v>573</v>
      </c>
    </row>
    <row r="4" spans="2:49" ht="10.5" customHeight="1">
      <c r="B4" s="409"/>
      <c r="D4" s="410"/>
      <c r="E4" s="412"/>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1"/>
    </row>
    <row r="5" spans="2:49" s="43" customFormat="1" ht="42" customHeight="1">
      <c r="B5" s="104" t="s">
        <v>148</v>
      </c>
      <c r="C5" s="760" t="s">
        <v>149</v>
      </c>
      <c r="D5" s="760"/>
      <c r="E5" s="760"/>
      <c r="F5" s="760"/>
      <c r="G5" s="760"/>
      <c r="H5" s="760" t="s">
        <v>150</v>
      </c>
      <c r="I5" s="760"/>
      <c r="J5" s="760"/>
      <c r="K5" s="760"/>
      <c r="L5" s="760" t="s">
        <v>154</v>
      </c>
      <c r="M5" s="760"/>
      <c r="N5" s="760"/>
      <c r="O5" s="760"/>
      <c r="P5" s="760" t="s">
        <v>163</v>
      </c>
      <c r="Q5" s="760"/>
      <c r="R5" s="760"/>
      <c r="S5" s="760"/>
      <c r="T5" s="760" t="s">
        <v>151</v>
      </c>
      <c r="U5" s="760"/>
      <c r="V5" s="760"/>
      <c r="W5" s="760" t="s">
        <v>423</v>
      </c>
      <c r="X5" s="760"/>
      <c r="Y5" s="760"/>
      <c r="Z5" s="760"/>
      <c r="AA5" s="760" t="s">
        <v>152</v>
      </c>
      <c r="AB5" s="760"/>
      <c r="AC5" s="790" t="s">
        <v>440</v>
      </c>
      <c r="AD5" s="790"/>
      <c r="AE5" s="790"/>
      <c r="AF5" s="790"/>
      <c r="AG5" s="760" t="s">
        <v>153</v>
      </c>
      <c r="AH5" s="760"/>
      <c r="AI5" s="760"/>
      <c r="AJ5" s="760"/>
      <c r="AK5" s="760"/>
      <c r="AL5" s="760" t="s">
        <v>619</v>
      </c>
      <c r="AM5" s="760"/>
      <c r="AN5" s="760"/>
      <c r="AO5" s="760"/>
      <c r="AP5" s="119"/>
      <c r="AR5" s="170"/>
      <c r="AS5" s="411" t="s">
        <v>486</v>
      </c>
      <c r="AT5" s="172" t="s">
        <v>488</v>
      </c>
      <c r="AU5" s="172" t="s">
        <v>489</v>
      </c>
      <c r="AV5" s="172" t="s">
        <v>576</v>
      </c>
      <c r="AW5" s="172" t="s">
        <v>577</v>
      </c>
    </row>
    <row r="6" spans="2:49" ht="39" customHeight="1">
      <c r="B6" s="104">
        <v>1</v>
      </c>
      <c r="C6" s="763"/>
      <c r="D6" s="763"/>
      <c r="E6" s="763"/>
      <c r="F6" s="763"/>
      <c r="G6" s="763"/>
      <c r="H6" s="763"/>
      <c r="I6" s="763"/>
      <c r="J6" s="763"/>
      <c r="K6" s="763"/>
      <c r="L6" s="763"/>
      <c r="M6" s="763"/>
      <c r="N6" s="763"/>
      <c r="O6" s="763"/>
      <c r="P6" s="764"/>
      <c r="Q6" s="764"/>
      <c r="R6" s="764"/>
      <c r="S6" s="764"/>
      <c r="T6" s="761"/>
      <c r="U6" s="762"/>
      <c r="V6" s="40" t="s">
        <v>161</v>
      </c>
      <c r="W6" s="765"/>
      <c r="X6" s="765"/>
      <c r="Y6" s="765"/>
      <c r="Z6" s="765"/>
      <c r="AA6" s="789"/>
      <c r="AB6" s="789"/>
      <c r="AC6" s="791">
        <f t="shared" ref="AC6" si="0">W6*AA6</f>
        <v>0</v>
      </c>
      <c r="AD6" s="791"/>
      <c r="AE6" s="791"/>
      <c r="AF6" s="791"/>
      <c r="AG6" s="763"/>
      <c r="AH6" s="763"/>
      <c r="AI6" s="763"/>
      <c r="AJ6" s="763"/>
      <c r="AK6" s="763"/>
      <c r="AL6" s="788"/>
      <c r="AM6" s="788"/>
      <c r="AN6" s="788"/>
      <c r="AO6" s="788"/>
      <c r="AP6" s="1"/>
      <c r="AR6" s="171"/>
      <c r="AS6" s="173"/>
      <c r="AT6" s="174" t="str">
        <f>IF(P6="機械装置",AA6,"0")</f>
        <v>0</v>
      </c>
      <c r="AU6" s="174" t="str">
        <f>IF(P6="器具備品",AA6,"0")</f>
        <v>0</v>
      </c>
      <c r="AV6" s="174" t="str">
        <f>IF(P6="ソフトウェアＡ",AA6,"0")</f>
        <v>0</v>
      </c>
      <c r="AW6" s="174" t="str">
        <f>IF(P6="ソフトウェアＢ",AA6,"0")</f>
        <v>0</v>
      </c>
    </row>
    <row r="7" spans="2:49" ht="39" customHeight="1">
      <c r="B7" s="104">
        <v>2</v>
      </c>
      <c r="C7" s="763"/>
      <c r="D7" s="763"/>
      <c r="E7" s="763"/>
      <c r="F7" s="763"/>
      <c r="G7" s="763"/>
      <c r="H7" s="763"/>
      <c r="I7" s="763"/>
      <c r="J7" s="763"/>
      <c r="K7" s="763"/>
      <c r="L7" s="763"/>
      <c r="M7" s="763"/>
      <c r="N7" s="763"/>
      <c r="O7" s="763"/>
      <c r="P7" s="764"/>
      <c r="Q7" s="764"/>
      <c r="R7" s="764"/>
      <c r="S7" s="764"/>
      <c r="T7" s="761"/>
      <c r="U7" s="762"/>
      <c r="V7" s="40" t="s">
        <v>161</v>
      </c>
      <c r="W7" s="765"/>
      <c r="X7" s="765"/>
      <c r="Y7" s="765"/>
      <c r="Z7" s="765"/>
      <c r="AA7" s="789"/>
      <c r="AB7" s="789"/>
      <c r="AC7" s="765">
        <f t="shared" ref="AC7:AC13" si="1">W7*AA7</f>
        <v>0</v>
      </c>
      <c r="AD7" s="765"/>
      <c r="AE7" s="765"/>
      <c r="AF7" s="765"/>
      <c r="AG7" s="763"/>
      <c r="AH7" s="763"/>
      <c r="AI7" s="763"/>
      <c r="AJ7" s="763"/>
      <c r="AK7" s="763"/>
      <c r="AL7" s="788"/>
      <c r="AM7" s="788"/>
      <c r="AN7" s="788"/>
      <c r="AO7" s="788"/>
      <c r="AP7" s="1"/>
      <c r="AS7" s="175"/>
      <c r="AT7" s="174" t="str">
        <f t="shared" ref="AT7:AT13" si="2">IF(P7="機械装置",AA7,"0")</f>
        <v>0</v>
      </c>
      <c r="AU7" s="174" t="str">
        <f t="shared" ref="AU7:AU13" si="3">IF(P7="器具備品",AA7,"0")</f>
        <v>0</v>
      </c>
      <c r="AV7" s="174" t="str">
        <f t="shared" ref="AV7:AV13" si="4">IF(P7="ソフトウェアＡ",AA7,"0")</f>
        <v>0</v>
      </c>
      <c r="AW7" s="174" t="str">
        <f t="shared" ref="AW7:AW13" si="5">IF(P7="ソフトウェアＢ",AA7,"0")</f>
        <v>0</v>
      </c>
    </row>
    <row r="8" spans="2:49" ht="39" customHeight="1">
      <c r="B8" s="104">
        <v>3</v>
      </c>
      <c r="C8" s="763"/>
      <c r="D8" s="763"/>
      <c r="E8" s="763"/>
      <c r="F8" s="763"/>
      <c r="G8" s="763"/>
      <c r="H8" s="763"/>
      <c r="I8" s="763"/>
      <c r="J8" s="763"/>
      <c r="K8" s="763"/>
      <c r="L8" s="763"/>
      <c r="M8" s="763"/>
      <c r="N8" s="763"/>
      <c r="O8" s="763"/>
      <c r="P8" s="764"/>
      <c r="Q8" s="764"/>
      <c r="R8" s="764"/>
      <c r="S8" s="764"/>
      <c r="T8" s="761"/>
      <c r="U8" s="762"/>
      <c r="V8" s="40" t="s">
        <v>161</v>
      </c>
      <c r="W8" s="765"/>
      <c r="X8" s="765"/>
      <c r="Y8" s="765"/>
      <c r="Z8" s="765"/>
      <c r="AA8" s="789"/>
      <c r="AB8" s="789"/>
      <c r="AC8" s="765">
        <f t="shared" si="1"/>
        <v>0</v>
      </c>
      <c r="AD8" s="765"/>
      <c r="AE8" s="765"/>
      <c r="AF8" s="765"/>
      <c r="AG8" s="763"/>
      <c r="AH8" s="763"/>
      <c r="AI8" s="763"/>
      <c r="AJ8" s="763"/>
      <c r="AK8" s="763"/>
      <c r="AL8" s="788"/>
      <c r="AM8" s="788"/>
      <c r="AN8" s="788"/>
      <c r="AO8" s="788"/>
      <c r="AP8" s="1"/>
      <c r="AS8" s="175"/>
      <c r="AT8" s="174" t="str">
        <f t="shared" si="2"/>
        <v>0</v>
      </c>
      <c r="AU8" s="174" t="str">
        <f t="shared" si="3"/>
        <v>0</v>
      </c>
      <c r="AV8" s="174" t="str">
        <f t="shared" si="4"/>
        <v>0</v>
      </c>
      <c r="AW8" s="174" t="str">
        <f t="shared" si="5"/>
        <v>0</v>
      </c>
    </row>
    <row r="9" spans="2:49" ht="39" customHeight="1">
      <c r="B9" s="104">
        <v>4</v>
      </c>
      <c r="C9" s="763"/>
      <c r="D9" s="763"/>
      <c r="E9" s="763"/>
      <c r="F9" s="763"/>
      <c r="G9" s="763"/>
      <c r="H9" s="763"/>
      <c r="I9" s="763"/>
      <c r="J9" s="763"/>
      <c r="K9" s="763"/>
      <c r="L9" s="763"/>
      <c r="M9" s="763"/>
      <c r="N9" s="763"/>
      <c r="O9" s="763"/>
      <c r="P9" s="764"/>
      <c r="Q9" s="764"/>
      <c r="R9" s="764"/>
      <c r="S9" s="764"/>
      <c r="T9" s="761"/>
      <c r="U9" s="762"/>
      <c r="V9" s="40" t="s">
        <v>161</v>
      </c>
      <c r="W9" s="765"/>
      <c r="X9" s="765"/>
      <c r="Y9" s="765"/>
      <c r="Z9" s="765"/>
      <c r="AA9" s="789"/>
      <c r="AB9" s="789"/>
      <c r="AC9" s="765">
        <f t="shared" si="1"/>
        <v>0</v>
      </c>
      <c r="AD9" s="765"/>
      <c r="AE9" s="765"/>
      <c r="AF9" s="765"/>
      <c r="AG9" s="763"/>
      <c r="AH9" s="763"/>
      <c r="AI9" s="763"/>
      <c r="AJ9" s="763"/>
      <c r="AK9" s="763"/>
      <c r="AL9" s="788"/>
      <c r="AM9" s="788"/>
      <c r="AN9" s="788"/>
      <c r="AO9" s="788"/>
      <c r="AP9" s="1"/>
      <c r="AS9" s="175"/>
      <c r="AT9" s="174" t="str">
        <f t="shared" si="2"/>
        <v>0</v>
      </c>
      <c r="AU9" s="174" t="str">
        <f t="shared" si="3"/>
        <v>0</v>
      </c>
      <c r="AV9" s="174" t="str">
        <f t="shared" si="4"/>
        <v>0</v>
      </c>
      <c r="AW9" s="174" t="str">
        <f t="shared" si="5"/>
        <v>0</v>
      </c>
    </row>
    <row r="10" spans="2:49" ht="39" customHeight="1">
      <c r="B10" s="104">
        <v>5</v>
      </c>
      <c r="C10" s="763"/>
      <c r="D10" s="763"/>
      <c r="E10" s="763"/>
      <c r="F10" s="763"/>
      <c r="G10" s="763"/>
      <c r="H10" s="763"/>
      <c r="I10" s="763"/>
      <c r="J10" s="763"/>
      <c r="K10" s="763"/>
      <c r="L10" s="763"/>
      <c r="M10" s="763"/>
      <c r="N10" s="763"/>
      <c r="O10" s="763"/>
      <c r="P10" s="764"/>
      <c r="Q10" s="764"/>
      <c r="R10" s="764"/>
      <c r="S10" s="764"/>
      <c r="T10" s="761"/>
      <c r="U10" s="762"/>
      <c r="V10" s="40" t="s">
        <v>161</v>
      </c>
      <c r="W10" s="765"/>
      <c r="X10" s="765"/>
      <c r="Y10" s="765"/>
      <c r="Z10" s="765"/>
      <c r="AA10" s="789"/>
      <c r="AB10" s="789"/>
      <c r="AC10" s="765">
        <f t="shared" si="1"/>
        <v>0</v>
      </c>
      <c r="AD10" s="765"/>
      <c r="AE10" s="765"/>
      <c r="AF10" s="765"/>
      <c r="AG10" s="763"/>
      <c r="AH10" s="763"/>
      <c r="AI10" s="763"/>
      <c r="AJ10" s="763"/>
      <c r="AK10" s="763"/>
      <c r="AL10" s="788"/>
      <c r="AM10" s="788"/>
      <c r="AN10" s="788"/>
      <c r="AO10" s="788"/>
      <c r="AP10" s="1"/>
      <c r="AS10" s="175"/>
      <c r="AT10" s="174" t="str">
        <f t="shared" si="2"/>
        <v>0</v>
      </c>
      <c r="AU10" s="174" t="str">
        <f t="shared" si="3"/>
        <v>0</v>
      </c>
      <c r="AV10" s="174" t="str">
        <f t="shared" si="4"/>
        <v>0</v>
      </c>
      <c r="AW10" s="174" t="str">
        <f t="shared" si="5"/>
        <v>0</v>
      </c>
    </row>
    <row r="11" spans="2:49" ht="39" customHeight="1">
      <c r="B11" s="104">
        <v>6</v>
      </c>
      <c r="C11" s="763"/>
      <c r="D11" s="763"/>
      <c r="E11" s="763"/>
      <c r="F11" s="763"/>
      <c r="G11" s="763"/>
      <c r="H11" s="763"/>
      <c r="I11" s="763"/>
      <c r="J11" s="763"/>
      <c r="K11" s="763"/>
      <c r="L11" s="763"/>
      <c r="M11" s="763"/>
      <c r="N11" s="763"/>
      <c r="O11" s="763"/>
      <c r="P11" s="764"/>
      <c r="Q11" s="764"/>
      <c r="R11" s="764"/>
      <c r="S11" s="764"/>
      <c r="T11" s="761"/>
      <c r="U11" s="762"/>
      <c r="V11" s="40" t="s">
        <v>161</v>
      </c>
      <c r="W11" s="765"/>
      <c r="X11" s="765"/>
      <c r="Y11" s="765"/>
      <c r="Z11" s="765"/>
      <c r="AA11" s="789"/>
      <c r="AB11" s="789"/>
      <c r="AC11" s="765">
        <f t="shared" si="1"/>
        <v>0</v>
      </c>
      <c r="AD11" s="765"/>
      <c r="AE11" s="765"/>
      <c r="AF11" s="765"/>
      <c r="AG11" s="763"/>
      <c r="AH11" s="763"/>
      <c r="AI11" s="763"/>
      <c r="AJ11" s="763"/>
      <c r="AK11" s="763"/>
      <c r="AL11" s="788"/>
      <c r="AM11" s="788"/>
      <c r="AN11" s="788"/>
      <c r="AO11" s="788"/>
      <c r="AP11" s="1"/>
      <c r="AS11" s="175"/>
      <c r="AT11" s="174" t="str">
        <f t="shared" si="2"/>
        <v>0</v>
      </c>
      <c r="AU11" s="174" t="str">
        <f t="shared" si="3"/>
        <v>0</v>
      </c>
      <c r="AV11" s="174" t="str">
        <f t="shared" si="4"/>
        <v>0</v>
      </c>
      <c r="AW11" s="174" t="str">
        <f t="shared" si="5"/>
        <v>0</v>
      </c>
    </row>
    <row r="12" spans="2:49" ht="39" customHeight="1">
      <c r="B12" s="104">
        <v>7</v>
      </c>
      <c r="C12" s="795"/>
      <c r="D12" s="796"/>
      <c r="E12" s="796"/>
      <c r="F12" s="796"/>
      <c r="G12" s="797"/>
      <c r="H12" s="795"/>
      <c r="I12" s="796"/>
      <c r="J12" s="796"/>
      <c r="K12" s="797"/>
      <c r="L12" s="763"/>
      <c r="M12" s="763"/>
      <c r="N12" s="763"/>
      <c r="O12" s="763"/>
      <c r="P12" s="798"/>
      <c r="Q12" s="799"/>
      <c r="R12" s="799"/>
      <c r="S12" s="800"/>
      <c r="T12" s="647"/>
      <c r="U12" s="801"/>
      <c r="V12" s="40" t="s">
        <v>6</v>
      </c>
      <c r="W12" s="802"/>
      <c r="X12" s="803"/>
      <c r="Y12" s="803"/>
      <c r="Z12" s="804"/>
      <c r="AA12" s="805"/>
      <c r="AB12" s="806"/>
      <c r="AC12" s="802">
        <f t="shared" si="1"/>
        <v>0</v>
      </c>
      <c r="AD12" s="803"/>
      <c r="AE12" s="803"/>
      <c r="AF12" s="804"/>
      <c r="AG12" s="795"/>
      <c r="AH12" s="796"/>
      <c r="AI12" s="796"/>
      <c r="AJ12" s="796"/>
      <c r="AK12" s="797"/>
      <c r="AL12" s="792"/>
      <c r="AM12" s="793"/>
      <c r="AN12" s="793"/>
      <c r="AO12" s="794"/>
      <c r="AP12" s="1"/>
      <c r="AS12" s="175"/>
      <c r="AT12" s="174" t="str">
        <f t="shared" si="2"/>
        <v>0</v>
      </c>
      <c r="AU12" s="174" t="str">
        <f t="shared" si="3"/>
        <v>0</v>
      </c>
      <c r="AV12" s="174" t="str">
        <f t="shared" si="4"/>
        <v>0</v>
      </c>
      <c r="AW12" s="174" t="str">
        <f t="shared" si="5"/>
        <v>0</v>
      </c>
    </row>
    <row r="13" spans="2:49" ht="39" customHeight="1">
      <c r="B13" s="104">
        <v>8</v>
      </c>
      <c r="C13" s="763"/>
      <c r="D13" s="763"/>
      <c r="E13" s="763"/>
      <c r="F13" s="763"/>
      <c r="G13" s="763"/>
      <c r="H13" s="763"/>
      <c r="I13" s="763"/>
      <c r="J13" s="763"/>
      <c r="K13" s="763"/>
      <c r="L13" s="763"/>
      <c r="M13" s="763"/>
      <c r="N13" s="763"/>
      <c r="O13" s="763"/>
      <c r="P13" s="764"/>
      <c r="Q13" s="764"/>
      <c r="R13" s="764"/>
      <c r="S13" s="764"/>
      <c r="T13" s="761"/>
      <c r="U13" s="762"/>
      <c r="V13" s="40" t="s">
        <v>161</v>
      </c>
      <c r="W13" s="765"/>
      <c r="X13" s="765"/>
      <c r="Y13" s="765"/>
      <c r="Z13" s="765"/>
      <c r="AA13" s="789"/>
      <c r="AB13" s="789"/>
      <c r="AC13" s="765">
        <f t="shared" si="1"/>
        <v>0</v>
      </c>
      <c r="AD13" s="765"/>
      <c r="AE13" s="765"/>
      <c r="AF13" s="765"/>
      <c r="AG13" s="763"/>
      <c r="AH13" s="763"/>
      <c r="AI13" s="763"/>
      <c r="AJ13" s="763"/>
      <c r="AK13" s="763"/>
      <c r="AL13" s="788"/>
      <c r="AM13" s="788"/>
      <c r="AN13" s="788"/>
      <c r="AO13" s="788"/>
      <c r="AP13" s="1"/>
      <c r="AS13" s="175"/>
      <c r="AT13" s="174" t="str">
        <f t="shared" si="2"/>
        <v>0</v>
      </c>
      <c r="AU13" s="174" t="str">
        <f t="shared" si="3"/>
        <v>0</v>
      </c>
      <c r="AV13" s="174" t="str">
        <f t="shared" si="4"/>
        <v>0</v>
      </c>
      <c r="AW13" s="174" t="str">
        <f t="shared" si="5"/>
        <v>0</v>
      </c>
    </row>
    <row r="14" spans="2:49" ht="10.5" customHeight="1">
      <c r="B14" s="442" t="s">
        <v>162</v>
      </c>
      <c r="C14" s="778"/>
      <c r="D14" s="778"/>
      <c r="E14" s="778"/>
      <c r="F14" s="778"/>
      <c r="G14" s="778"/>
      <c r="H14" s="778"/>
      <c r="I14" s="778"/>
      <c r="J14" s="778"/>
      <c r="K14" s="779"/>
      <c r="L14" s="766" t="s">
        <v>444</v>
      </c>
      <c r="M14" s="767"/>
      <c r="N14" s="767"/>
      <c r="O14" s="768"/>
      <c r="P14" s="769">
        <f>AT14</f>
        <v>0</v>
      </c>
      <c r="Q14" s="770"/>
      <c r="R14" s="770"/>
      <c r="S14" s="771"/>
      <c r="T14" s="772"/>
      <c r="U14" s="773"/>
      <c r="V14" s="774"/>
      <c r="W14" s="782"/>
      <c r="X14" s="783"/>
      <c r="Y14" s="783"/>
      <c r="Z14" s="784"/>
      <c r="AA14" s="824">
        <f>SUM(AA6:AA13)</f>
        <v>0</v>
      </c>
      <c r="AB14" s="825"/>
      <c r="AC14" s="818">
        <f>SUM(AC6:AC13)</f>
        <v>0</v>
      </c>
      <c r="AD14" s="819"/>
      <c r="AE14" s="819"/>
      <c r="AF14" s="820"/>
      <c r="AG14" s="828"/>
      <c r="AH14" s="829"/>
      <c r="AI14" s="829"/>
      <c r="AJ14" s="829"/>
      <c r="AK14" s="830"/>
      <c r="AL14" s="828"/>
      <c r="AM14" s="829"/>
      <c r="AN14" s="829"/>
      <c r="AO14" s="830"/>
      <c r="AP14" s="1"/>
      <c r="AS14" s="814" t="s">
        <v>487</v>
      </c>
      <c r="AT14" s="755">
        <f>SUM(AT6:AT13)</f>
        <v>0</v>
      </c>
      <c r="AU14" s="755">
        <f>SUM(AU6:AU13)</f>
        <v>0</v>
      </c>
      <c r="AV14" s="755">
        <f>SUM(AV6:AV13)</f>
        <v>0</v>
      </c>
      <c r="AW14" s="755">
        <f>SUM(AW6:AW13)</f>
        <v>0</v>
      </c>
    </row>
    <row r="15" spans="2:49" ht="10.5" customHeight="1">
      <c r="B15" s="608"/>
      <c r="C15" s="780"/>
      <c r="D15" s="780"/>
      <c r="E15" s="780"/>
      <c r="F15" s="780"/>
      <c r="G15" s="780"/>
      <c r="H15" s="780"/>
      <c r="I15" s="780"/>
      <c r="J15" s="780"/>
      <c r="K15" s="781"/>
      <c r="L15" s="766" t="s">
        <v>392</v>
      </c>
      <c r="M15" s="767"/>
      <c r="N15" s="767"/>
      <c r="O15" s="768"/>
      <c r="P15" s="769">
        <f>AU14</f>
        <v>0</v>
      </c>
      <c r="Q15" s="770"/>
      <c r="R15" s="770"/>
      <c r="S15" s="771"/>
      <c r="T15" s="775"/>
      <c r="U15" s="776"/>
      <c r="V15" s="777"/>
      <c r="W15" s="785"/>
      <c r="X15" s="786"/>
      <c r="Y15" s="786"/>
      <c r="Z15" s="787"/>
      <c r="AA15" s="826"/>
      <c r="AB15" s="827"/>
      <c r="AC15" s="821"/>
      <c r="AD15" s="822"/>
      <c r="AE15" s="822"/>
      <c r="AF15" s="823"/>
      <c r="AG15" s="831"/>
      <c r="AH15" s="832"/>
      <c r="AI15" s="832"/>
      <c r="AJ15" s="832"/>
      <c r="AK15" s="833"/>
      <c r="AL15" s="831"/>
      <c r="AM15" s="832"/>
      <c r="AN15" s="832"/>
      <c r="AO15" s="833"/>
      <c r="AP15" s="1"/>
      <c r="AS15" s="815"/>
      <c r="AT15" s="756"/>
      <c r="AU15" s="756"/>
      <c r="AV15" s="756"/>
      <c r="AW15" s="756"/>
    </row>
    <row r="16" spans="2:49" s="35" customFormat="1" ht="18" customHeight="1">
      <c r="B16" s="35" t="s">
        <v>570</v>
      </c>
      <c r="AR16" s="65"/>
      <c r="AS16" s="65"/>
      <c r="AT16" s="65"/>
      <c r="AU16" s="65"/>
      <c r="AV16" s="65"/>
      <c r="AW16" s="65"/>
    </row>
    <row r="17" spans="2:49" s="35" customFormat="1" ht="14.25" customHeight="1">
      <c r="B17" s="35" t="s">
        <v>571</v>
      </c>
      <c r="C17" s="408"/>
      <c r="D17" s="65"/>
      <c r="AR17" s="65"/>
      <c r="AS17" s="65"/>
      <c r="AT17" s="65"/>
      <c r="AU17" s="65"/>
      <c r="AV17" s="65"/>
      <c r="AW17" s="65"/>
    </row>
    <row r="18" spans="2:49" s="35" customFormat="1" ht="14.25" customHeight="1">
      <c r="B18" s="35" t="s">
        <v>569</v>
      </c>
      <c r="C18" s="408"/>
      <c r="D18" s="65"/>
      <c r="AR18" s="65"/>
      <c r="AS18" s="65"/>
      <c r="AT18" s="65"/>
      <c r="AU18" s="65"/>
      <c r="AV18" s="65"/>
      <c r="AW18" s="65"/>
    </row>
    <row r="19" spans="2:49" ht="6" customHeight="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row>
    <row r="20" spans="2:49" ht="21.75" customHeight="1">
      <c r="B20" s="45" t="s">
        <v>155</v>
      </c>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row>
    <row r="21" spans="2:49" ht="12.75" customHeight="1" thickBot="1">
      <c r="B21" s="45"/>
      <c r="C21" s="1"/>
      <c r="D21" s="1"/>
      <c r="E21" s="1"/>
      <c r="F21" s="1"/>
      <c r="G21" s="1"/>
      <c r="H21" s="1"/>
      <c r="I21" s="1"/>
      <c r="J21" s="1"/>
      <c r="K21" s="1"/>
      <c r="L21" s="1"/>
      <c r="M21" s="1"/>
      <c r="N21" s="1"/>
      <c r="O21" s="1"/>
      <c r="P21" s="316" t="s">
        <v>502</v>
      </c>
      <c r="Q21" s="51" t="s">
        <v>513</v>
      </c>
      <c r="R21" s="63"/>
      <c r="S21" s="63"/>
      <c r="T21" s="63"/>
      <c r="U21" s="63"/>
      <c r="V21" s="63"/>
      <c r="W21" s="63"/>
      <c r="X21" s="63"/>
      <c r="Y21" s="63"/>
      <c r="Z21" s="63"/>
      <c r="AA21" s="63"/>
      <c r="AB21" s="63"/>
      <c r="AC21" s="63"/>
      <c r="AD21" s="63"/>
      <c r="AE21" s="63"/>
      <c r="AF21" s="63"/>
      <c r="AG21" s="63"/>
      <c r="AH21" s="63"/>
      <c r="AI21" s="63"/>
      <c r="AJ21" s="63"/>
      <c r="AK21" s="63"/>
      <c r="AL21" s="63"/>
      <c r="AM21" s="63"/>
      <c r="AN21" s="63"/>
      <c r="AO21" s="1"/>
      <c r="AP21" s="1"/>
    </row>
    <row r="22" spans="2:49" ht="18.75" customHeight="1">
      <c r="B22" s="758" t="s">
        <v>148</v>
      </c>
      <c r="C22" s="760" t="s">
        <v>149</v>
      </c>
      <c r="D22" s="760"/>
      <c r="E22" s="760"/>
      <c r="F22" s="760"/>
      <c r="G22" s="760"/>
      <c r="H22" s="760" t="s">
        <v>157</v>
      </c>
      <c r="I22" s="760"/>
      <c r="J22" s="760"/>
      <c r="K22" s="760"/>
      <c r="L22" s="760"/>
      <c r="M22" s="760"/>
      <c r="N22" s="760"/>
      <c r="O22" s="760"/>
      <c r="P22" s="847" t="s">
        <v>501</v>
      </c>
      <c r="Q22" s="837" t="s">
        <v>158</v>
      </c>
      <c r="R22" s="465"/>
      <c r="S22" s="465"/>
      <c r="T22" s="465"/>
      <c r="U22" s="465"/>
      <c r="V22" s="465"/>
      <c r="W22" s="465"/>
      <c r="X22" s="466"/>
      <c r="Y22" s="839" t="s">
        <v>159</v>
      </c>
      <c r="Z22" s="451"/>
      <c r="AA22" s="451"/>
      <c r="AB22" s="510"/>
      <c r="AC22" s="839" t="s">
        <v>438</v>
      </c>
      <c r="AD22" s="451"/>
      <c r="AE22" s="451"/>
      <c r="AF22" s="510"/>
      <c r="AG22" s="839" t="s">
        <v>439</v>
      </c>
      <c r="AH22" s="451"/>
      <c r="AI22" s="451"/>
      <c r="AJ22" s="510"/>
      <c r="AK22" s="189"/>
      <c r="AL22" s="807" t="s">
        <v>160</v>
      </c>
      <c r="AM22" s="808"/>
      <c r="AN22" s="808"/>
      <c r="AO22" s="809"/>
      <c r="AP22" s="1"/>
    </row>
    <row r="23" spans="2:49" ht="36.75" customHeight="1">
      <c r="B23" s="759"/>
      <c r="C23" s="760"/>
      <c r="D23" s="760"/>
      <c r="E23" s="760"/>
      <c r="F23" s="760"/>
      <c r="G23" s="760"/>
      <c r="H23" s="760" t="s">
        <v>156</v>
      </c>
      <c r="I23" s="760"/>
      <c r="J23" s="760"/>
      <c r="K23" s="760"/>
      <c r="L23" s="790" t="s">
        <v>500</v>
      </c>
      <c r="M23" s="790"/>
      <c r="N23" s="790"/>
      <c r="O23" s="790"/>
      <c r="P23" s="848"/>
      <c r="Q23" s="837" t="s">
        <v>156</v>
      </c>
      <c r="R23" s="465"/>
      <c r="S23" s="465"/>
      <c r="T23" s="466"/>
      <c r="U23" s="838" t="s">
        <v>500</v>
      </c>
      <c r="V23" s="737"/>
      <c r="W23" s="737"/>
      <c r="X23" s="738"/>
      <c r="Y23" s="454"/>
      <c r="Z23" s="455"/>
      <c r="AA23" s="455"/>
      <c r="AB23" s="513"/>
      <c r="AC23" s="454"/>
      <c r="AD23" s="455"/>
      <c r="AE23" s="455"/>
      <c r="AF23" s="513"/>
      <c r="AG23" s="454"/>
      <c r="AH23" s="455"/>
      <c r="AI23" s="455"/>
      <c r="AJ23" s="513"/>
      <c r="AK23" s="190"/>
      <c r="AL23" s="810"/>
      <c r="AM23" s="455"/>
      <c r="AN23" s="455"/>
      <c r="AO23" s="811"/>
      <c r="AP23" s="1"/>
    </row>
    <row r="24" spans="2:49" ht="39.75" customHeight="1" thickBot="1">
      <c r="B24" s="105">
        <v>1</v>
      </c>
      <c r="C24" s="813">
        <f>C6</f>
        <v>0</v>
      </c>
      <c r="D24" s="813"/>
      <c r="E24" s="813"/>
      <c r="F24" s="813"/>
      <c r="G24" s="813"/>
      <c r="H24" s="763"/>
      <c r="I24" s="763"/>
      <c r="J24" s="763"/>
      <c r="K24" s="763"/>
      <c r="L24" s="812">
        <f>AC6</f>
        <v>0</v>
      </c>
      <c r="M24" s="812"/>
      <c r="N24" s="812"/>
      <c r="O24" s="812"/>
      <c r="P24" s="215"/>
      <c r="Q24" s="795"/>
      <c r="R24" s="840"/>
      <c r="S24" s="840"/>
      <c r="T24" s="841"/>
      <c r="U24" s="843"/>
      <c r="V24" s="844"/>
      <c r="W24" s="844"/>
      <c r="X24" s="845"/>
      <c r="Y24" s="842"/>
      <c r="Z24" s="465"/>
      <c r="AA24" s="465"/>
      <c r="AB24" s="466"/>
      <c r="AC24" s="842"/>
      <c r="AD24" s="465"/>
      <c r="AE24" s="465"/>
      <c r="AF24" s="466"/>
      <c r="AG24" s="842"/>
      <c r="AH24" s="465"/>
      <c r="AI24" s="465"/>
      <c r="AJ24" s="466"/>
      <c r="AK24" s="191"/>
      <c r="AL24" s="834"/>
      <c r="AM24" s="835"/>
      <c r="AN24" s="835"/>
      <c r="AO24" s="836"/>
      <c r="AP24" s="1"/>
      <c r="AQ24" s="75"/>
      <c r="AR24" s="76"/>
      <c r="AS24" s="76"/>
    </row>
    <row r="25" spans="2:49" ht="39.75" customHeight="1">
      <c r="B25" s="105">
        <v>2</v>
      </c>
      <c r="C25" s="813">
        <f>C7</f>
        <v>0</v>
      </c>
      <c r="D25" s="813"/>
      <c r="E25" s="813"/>
      <c r="F25" s="813"/>
      <c r="G25" s="813"/>
      <c r="H25" s="763"/>
      <c r="I25" s="763"/>
      <c r="J25" s="763"/>
      <c r="K25" s="763"/>
      <c r="L25" s="812">
        <f>AC7</f>
        <v>0</v>
      </c>
      <c r="M25" s="812"/>
      <c r="N25" s="812"/>
      <c r="O25" s="812"/>
      <c r="P25" s="215"/>
      <c r="Q25" s="795"/>
      <c r="R25" s="840"/>
      <c r="S25" s="840"/>
      <c r="T25" s="841"/>
      <c r="U25" s="843"/>
      <c r="V25" s="844"/>
      <c r="W25" s="844"/>
      <c r="X25" s="845"/>
      <c r="Y25" s="842"/>
      <c r="Z25" s="465"/>
      <c r="AA25" s="465"/>
      <c r="AB25" s="466"/>
      <c r="AC25" s="842"/>
      <c r="AD25" s="465"/>
      <c r="AE25" s="465"/>
      <c r="AF25" s="466"/>
      <c r="AG25" s="842"/>
      <c r="AH25" s="465"/>
      <c r="AI25" s="465"/>
      <c r="AJ25" s="466"/>
      <c r="AK25" s="1"/>
      <c r="AL25" s="1"/>
      <c r="AM25" s="1"/>
      <c r="AN25" s="1"/>
      <c r="AO25" s="1"/>
      <c r="AP25" s="1"/>
    </row>
    <row r="26" spans="2:49" ht="39.75" customHeight="1">
      <c r="B26" s="105">
        <v>3</v>
      </c>
      <c r="C26" s="813">
        <f>C8</f>
        <v>0</v>
      </c>
      <c r="D26" s="813"/>
      <c r="E26" s="813"/>
      <c r="F26" s="813"/>
      <c r="G26" s="813"/>
      <c r="H26" s="763"/>
      <c r="I26" s="763"/>
      <c r="J26" s="763"/>
      <c r="K26" s="763"/>
      <c r="L26" s="812">
        <f>AC8</f>
        <v>0</v>
      </c>
      <c r="M26" s="812"/>
      <c r="N26" s="812"/>
      <c r="O26" s="812"/>
      <c r="P26" s="215"/>
      <c r="Q26" s="795"/>
      <c r="R26" s="840"/>
      <c r="S26" s="840"/>
      <c r="T26" s="841"/>
      <c r="U26" s="843"/>
      <c r="V26" s="844"/>
      <c r="W26" s="844"/>
      <c r="X26" s="845"/>
      <c r="Y26" s="842"/>
      <c r="Z26" s="465"/>
      <c r="AA26" s="465"/>
      <c r="AB26" s="466"/>
      <c r="AC26" s="842"/>
      <c r="AD26" s="465"/>
      <c r="AE26" s="465"/>
      <c r="AF26" s="466"/>
      <c r="AG26" s="842"/>
      <c r="AH26" s="465"/>
      <c r="AI26" s="465"/>
      <c r="AJ26" s="466"/>
      <c r="AK26" s="1"/>
      <c r="AL26" s="1"/>
      <c r="AM26" s="1"/>
      <c r="AN26" s="1"/>
      <c r="AO26" s="1"/>
      <c r="AP26" s="1"/>
    </row>
    <row r="27" spans="2:49" ht="39.75" customHeight="1">
      <c r="B27" s="105">
        <v>4</v>
      </c>
      <c r="C27" s="813">
        <f>C9</f>
        <v>0</v>
      </c>
      <c r="D27" s="813"/>
      <c r="E27" s="813"/>
      <c r="F27" s="813"/>
      <c r="G27" s="813"/>
      <c r="H27" s="763"/>
      <c r="I27" s="763"/>
      <c r="J27" s="763"/>
      <c r="K27" s="763"/>
      <c r="L27" s="812">
        <f>AC9</f>
        <v>0</v>
      </c>
      <c r="M27" s="812"/>
      <c r="N27" s="812"/>
      <c r="O27" s="812"/>
      <c r="P27" s="215"/>
      <c r="Q27" s="795"/>
      <c r="R27" s="840"/>
      <c r="S27" s="840"/>
      <c r="T27" s="841"/>
      <c r="U27" s="843"/>
      <c r="V27" s="844"/>
      <c r="W27" s="844"/>
      <c r="X27" s="845"/>
      <c r="Y27" s="842"/>
      <c r="Z27" s="465"/>
      <c r="AA27" s="465"/>
      <c r="AB27" s="466"/>
      <c r="AC27" s="842"/>
      <c r="AD27" s="465"/>
      <c r="AE27" s="465"/>
      <c r="AF27" s="466"/>
      <c r="AG27" s="842"/>
      <c r="AH27" s="465"/>
      <c r="AI27" s="465"/>
      <c r="AJ27" s="466"/>
      <c r="AK27" s="1"/>
      <c r="AL27" s="1"/>
      <c r="AM27" s="1"/>
      <c r="AN27" s="1"/>
      <c r="AO27" s="1"/>
      <c r="AP27" s="1"/>
    </row>
    <row r="28" spans="2:49" ht="39.75" customHeight="1">
      <c r="B28" s="105">
        <v>5</v>
      </c>
      <c r="C28" s="813">
        <f>C10</f>
        <v>0</v>
      </c>
      <c r="D28" s="813"/>
      <c r="E28" s="813"/>
      <c r="F28" s="813"/>
      <c r="G28" s="813"/>
      <c r="H28" s="763"/>
      <c r="I28" s="763"/>
      <c r="J28" s="763"/>
      <c r="K28" s="763"/>
      <c r="L28" s="812">
        <f>AC10</f>
        <v>0</v>
      </c>
      <c r="M28" s="812"/>
      <c r="N28" s="812"/>
      <c r="O28" s="812"/>
      <c r="P28" s="215"/>
      <c r="Q28" s="795"/>
      <c r="R28" s="840"/>
      <c r="S28" s="840"/>
      <c r="T28" s="841"/>
      <c r="U28" s="843"/>
      <c r="V28" s="844"/>
      <c r="W28" s="844"/>
      <c r="X28" s="845"/>
      <c r="Y28" s="842"/>
      <c r="Z28" s="465"/>
      <c r="AA28" s="465"/>
      <c r="AB28" s="466"/>
      <c r="AC28" s="842"/>
      <c r="AD28" s="465"/>
      <c r="AE28" s="465"/>
      <c r="AF28" s="466"/>
      <c r="AG28" s="842"/>
      <c r="AH28" s="465"/>
      <c r="AI28" s="465"/>
      <c r="AJ28" s="466"/>
      <c r="AK28" s="1"/>
      <c r="AL28" s="1"/>
      <c r="AM28" s="1"/>
      <c r="AN28" s="1"/>
      <c r="AO28" s="1"/>
      <c r="AP28" s="1"/>
    </row>
    <row r="29" spans="2:49" ht="39.75" customHeight="1">
      <c r="B29" s="105">
        <v>6</v>
      </c>
      <c r="C29" s="813">
        <f t="shared" ref="C29:C30" si="6">C11</f>
        <v>0</v>
      </c>
      <c r="D29" s="813"/>
      <c r="E29" s="813"/>
      <c r="F29" s="813"/>
      <c r="G29" s="813"/>
      <c r="H29" s="763"/>
      <c r="I29" s="763"/>
      <c r="J29" s="763"/>
      <c r="K29" s="763"/>
      <c r="L29" s="812">
        <f t="shared" ref="L29:L31" si="7">AC11</f>
        <v>0</v>
      </c>
      <c r="M29" s="812"/>
      <c r="N29" s="812"/>
      <c r="O29" s="812"/>
      <c r="P29" s="215"/>
      <c r="Q29" s="795"/>
      <c r="R29" s="840"/>
      <c r="S29" s="840"/>
      <c r="T29" s="841"/>
      <c r="U29" s="843"/>
      <c r="V29" s="844"/>
      <c r="W29" s="844"/>
      <c r="X29" s="845"/>
      <c r="Y29" s="842"/>
      <c r="Z29" s="465"/>
      <c r="AA29" s="465"/>
      <c r="AB29" s="466"/>
      <c r="AC29" s="842"/>
      <c r="AD29" s="465"/>
      <c r="AE29" s="465"/>
      <c r="AF29" s="466"/>
      <c r="AG29" s="842"/>
      <c r="AH29" s="465"/>
      <c r="AI29" s="465"/>
      <c r="AJ29" s="466"/>
      <c r="AK29" s="1"/>
      <c r="AL29" s="1"/>
      <c r="AM29" s="1"/>
      <c r="AN29" s="1"/>
      <c r="AO29" s="1"/>
      <c r="AP29" s="1"/>
    </row>
    <row r="30" spans="2:49" ht="39.75" customHeight="1">
      <c r="B30" s="105">
        <v>7</v>
      </c>
      <c r="C30" s="813">
        <f t="shared" si="6"/>
        <v>0</v>
      </c>
      <c r="D30" s="813"/>
      <c r="E30" s="813"/>
      <c r="F30" s="813"/>
      <c r="G30" s="813"/>
      <c r="H30" s="763"/>
      <c r="I30" s="763"/>
      <c r="J30" s="763"/>
      <c r="K30" s="763"/>
      <c r="L30" s="812">
        <f t="shared" si="7"/>
        <v>0</v>
      </c>
      <c r="M30" s="812"/>
      <c r="N30" s="812"/>
      <c r="O30" s="812"/>
      <c r="P30" s="215"/>
      <c r="Q30" s="795"/>
      <c r="R30" s="840"/>
      <c r="S30" s="840"/>
      <c r="T30" s="841"/>
      <c r="U30" s="843"/>
      <c r="V30" s="844"/>
      <c r="W30" s="844"/>
      <c r="X30" s="845"/>
      <c r="Y30" s="842"/>
      <c r="Z30" s="465"/>
      <c r="AA30" s="465"/>
      <c r="AB30" s="466"/>
      <c r="AC30" s="842"/>
      <c r="AD30" s="465"/>
      <c r="AE30" s="465"/>
      <c r="AF30" s="466"/>
      <c r="AG30" s="842"/>
      <c r="AH30" s="465"/>
      <c r="AI30" s="465"/>
      <c r="AJ30" s="466"/>
      <c r="AK30" s="1"/>
      <c r="AL30" s="1"/>
      <c r="AM30" s="1"/>
      <c r="AN30" s="1"/>
      <c r="AO30" s="1"/>
      <c r="AP30" s="1"/>
    </row>
    <row r="31" spans="2:49" ht="39.75" customHeight="1">
      <c r="B31" s="105">
        <v>8</v>
      </c>
      <c r="C31" s="813">
        <f t="shared" ref="C31" si="8">C13</f>
        <v>0</v>
      </c>
      <c r="D31" s="813"/>
      <c r="E31" s="813"/>
      <c r="F31" s="813"/>
      <c r="G31" s="813"/>
      <c r="H31" s="763"/>
      <c r="I31" s="763"/>
      <c r="J31" s="763"/>
      <c r="K31" s="763"/>
      <c r="L31" s="812">
        <f t="shared" si="7"/>
        <v>0</v>
      </c>
      <c r="M31" s="812"/>
      <c r="N31" s="812"/>
      <c r="O31" s="812"/>
      <c r="P31" s="215"/>
      <c r="Q31" s="795"/>
      <c r="R31" s="840"/>
      <c r="S31" s="840"/>
      <c r="T31" s="841"/>
      <c r="U31" s="843"/>
      <c r="V31" s="844"/>
      <c r="W31" s="844"/>
      <c r="X31" s="845"/>
      <c r="Y31" s="842"/>
      <c r="Z31" s="465"/>
      <c r="AA31" s="465"/>
      <c r="AB31" s="466"/>
      <c r="AC31" s="842"/>
      <c r="AD31" s="465"/>
      <c r="AE31" s="465"/>
      <c r="AF31" s="466"/>
      <c r="AG31" s="842"/>
      <c r="AH31" s="465"/>
      <c r="AI31" s="465"/>
      <c r="AJ31" s="466"/>
      <c r="AK31" s="1"/>
      <c r="AL31" s="1"/>
      <c r="AM31" s="1"/>
      <c r="AN31" s="1"/>
      <c r="AO31" s="1"/>
      <c r="AP31" s="1"/>
    </row>
    <row r="32" spans="2:49" ht="29.25" customHeight="1">
      <c r="B32" s="816" t="s">
        <v>164</v>
      </c>
      <c r="C32" s="846"/>
      <c r="D32" s="846"/>
      <c r="E32" s="846"/>
      <c r="F32" s="846"/>
      <c r="G32" s="846"/>
      <c r="H32" s="846"/>
      <c r="I32" s="846"/>
      <c r="J32" s="846"/>
      <c r="K32" s="846"/>
      <c r="L32" s="846"/>
      <c r="M32" s="846"/>
      <c r="N32" s="846"/>
      <c r="O32" s="846"/>
      <c r="P32" s="846"/>
      <c r="Q32" s="846"/>
      <c r="R32" s="846"/>
      <c r="S32" s="846"/>
      <c r="T32" s="846"/>
      <c r="U32" s="846"/>
      <c r="V32" s="846"/>
      <c r="W32" s="846"/>
      <c r="X32" s="846"/>
      <c r="Y32" s="846"/>
      <c r="Z32" s="846"/>
      <c r="AA32" s="846"/>
      <c r="AB32" s="846"/>
      <c r="AC32" s="846"/>
      <c r="AD32" s="846"/>
      <c r="AE32" s="846"/>
      <c r="AF32" s="846"/>
      <c r="AG32" s="846"/>
      <c r="AH32" s="846"/>
      <c r="AI32" s="846"/>
      <c r="AJ32" s="846"/>
      <c r="AK32" s="846"/>
      <c r="AL32" s="846"/>
      <c r="AM32" s="846"/>
      <c r="AN32" s="846"/>
      <c r="AO32" s="846"/>
      <c r="AP32" s="1"/>
    </row>
    <row r="33" spans="2:42" ht="39" customHeight="1">
      <c r="B33" s="816" t="s">
        <v>491</v>
      </c>
      <c r="C33" s="816"/>
      <c r="D33" s="816"/>
      <c r="E33" s="816"/>
      <c r="F33" s="816"/>
      <c r="G33" s="816"/>
      <c r="H33" s="816"/>
      <c r="I33" s="816"/>
      <c r="J33" s="816"/>
      <c r="K33" s="816"/>
      <c r="L33" s="816"/>
      <c r="M33" s="816"/>
      <c r="N33" s="816"/>
      <c r="O33" s="816"/>
      <c r="P33" s="816"/>
      <c r="Q33" s="816"/>
      <c r="R33" s="816"/>
      <c r="S33" s="816"/>
      <c r="T33" s="816"/>
      <c r="U33" s="816"/>
      <c r="V33" s="816"/>
      <c r="W33" s="816"/>
      <c r="X33" s="816"/>
      <c r="Y33" s="816"/>
      <c r="Z33" s="816"/>
      <c r="AA33" s="816"/>
      <c r="AB33" s="816"/>
      <c r="AC33" s="816"/>
      <c r="AD33" s="816"/>
      <c r="AE33" s="816"/>
      <c r="AF33" s="816"/>
      <c r="AG33" s="816"/>
      <c r="AH33" s="816"/>
      <c r="AI33" s="816"/>
      <c r="AJ33" s="817"/>
      <c r="AK33" s="817"/>
      <c r="AL33" s="817"/>
      <c r="AM33" s="817"/>
      <c r="AN33" s="817"/>
      <c r="AO33" s="817"/>
      <c r="AP33" s="1"/>
    </row>
    <row r="34" spans="2:42" ht="15" customHeight="1">
      <c r="B34" s="816" t="s">
        <v>537</v>
      </c>
      <c r="C34" s="817"/>
      <c r="D34" s="817"/>
      <c r="E34" s="817"/>
      <c r="F34" s="817"/>
      <c r="G34" s="817"/>
      <c r="H34" s="817"/>
      <c r="I34" s="817"/>
      <c r="J34" s="817"/>
      <c r="K34" s="817"/>
      <c r="L34" s="817"/>
      <c r="M34" s="817"/>
      <c r="N34" s="817"/>
      <c r="O34" s="817"/>
      <c r="P34" s="817"/>
      <c r="Q34" s="817"/>
      <c r="R34" s="817"/>
      <c r="S34" s="817"/>
      <c r="T34" s="817"/>
      <c r="U34" s="817"/>
      <c r="V34" s="817"/>
      <c r="W34" s="817"/>
      <c r="X34" s="817"/>
      <c r="Y34" s="817"/>
      <c r="Z34" s="817"/>
      <c r="AA34" s="817"/>
      <c r="AB34" s="817"/>
      <c r="AC34" s="817"/>
      <c r="AD34" s="817"/>
      <c r="AE34" s="817"/>
      <c r="AF34" s="817"/>
      <c r="AG34" s="817"/>
      <c r="AH34" s="817"/>
      <c r="AI34" s="817"/>
      <c r="AJ34" s="817"/>
      <c r="AK34" s="817"/>
      <c r="AL34" s="817"/>
      <c r="AM34" s="817"/>
      <c r="AN34" s="817"/>
      <c r="AO34" s="817"/>
      <c r="AP34" s="1"/>
    </row>
    <row r="35" spans="2:42" ht="2.25" customHeight="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row>
    <row r="40" spans="2:42" s="336" customFormat="1" ht="20.25" customHeight="1">
      <c r="B40" s="336" t="s">
        <v>523</v>
      </c>
      <c r="AD40" s="359"/>
      <c r="AE40" s="359"/>
      <c r="AF40" s="359"/>
      <c r="AG40" s="359"/>
      <c r="AH40" s="359"/>
      <c r="AI40" s="360"/>
      <c r="AJ40" s="359"/>
      <c r="AK40" s="359"/>
      <c r="AL40" s="359"/>
      <c r="AM40" s="359"/>
    </row>
    <row r="41" spans="2:42" s="365" customFormat="1" ht="20.25" customHeight="1">
      <c r="C41" s="365" t="s">
        <v>525</v>
      </c>
      <c r="AD41" s="366"/>
      <c r="AE41" s="366"/>
      <c r="AF41" s="366"/>
      <c r="AG41" s="366"/>
      <c r="AH41" s="366"/>
      <c r="AI41" s="367"/>
      <c r="AJ41" s="366"/>
      <c r="AK41" s="366"/>
      <c r="AL41" s="366"/>
      <c r="AM41" s="366"/>
    </row>
    <row r="42" spans="2:42" s="336" customFormat="1" ht="8.25" customHeight="1">
      <c r="AD42" s="359"/>
      <c r="AE42" s="359"/>
      <c r="AF42" s="359"/>
      <c r="AG42" s="359"/>
      <c r="AH42" s="359"/>
      <c r="AI42" s="360"/>
      <c r="AJ42" s="359"/>
      <c r="AK42" s="359"/>
      <c r="AL42" s="359"/>
      <c r="AM42" s="359"/>
    </row>
    <row r="43" spans="2:42" ht="8.25" customHeight="1"/>
    <row r="44" spans="2:42">
      <c r="C44" t="s">
        <v>444</v>
      </c>
      <c r="L44">
        <v>2</v>
      </c>
      <c r="O44" s="67" t="s">
        <v>393</v>
      </c>
    </row>
    <row r="45" spans="2:42">
      <c r="C45" t="s">
        <v>392</v>
      </c>
      <c r="L45">
        <v>3</v>
      </c>
      <c r="O45" s="67" t="s">
        <v>581</v>
      </c>
      <c r="T45" s="75" t="s">
        <v>512</v>
      </c>
    </row>
    <row r="46" spans="2:42">
      <c r="C46" t="s">
        <v>574</v>
      </c>
      <c r="L46">
        <v>4</v>
      </c>
      <c r="O46" s="78" t="s">
        <v>582</v>
      </c>
      <c r="T46" s="75"/>
    </row>
    <row r="47" spans="2:42">
      <c r="C47" t="s">
        <v>575</v>
      </c>
      <c r="L47">
        <v>5</v>
      </c>
      <c r="O47" s="67" t="s">
        <v>583</v>
      </c>
    </row>
    <row r="48" spans="2:42">
      <c r="L48">
        <v>6</v>
      </c>
      <c r="O48" s="67" t="s">
        <v>584</v>
      </c>
    </row>
    <row r="49" spans="12:15">
      <c r="L49">
        <v>7</v>
      </c>
      <c r="O49" s="67" t="s">
        <v>585</v>
      </c>
    </row>
    <row r="50" spans="12:15">
      <c r="L50">
        <v>8</v>
      </c>
      <c r="O50" s="67" t="s">
        <v>586</v>
      </c>
    </row>
    <row r="51" spans="12:15">
      <c r="L51">
        <v>9</v>
      </c>
      <c r="O51" s="67" t="s">
        <v>587</v>
      </c>
    </row>
    <row r="52" spans="12:15">
      <c r="L52">
        <v>10</v>
      </c>
      <c r="O52" s="67" t="s">
        <v>588</v>
      </c>
    </row>
    <row r="53" spans="12:15">
      <c r="L53">
        <v>11</v>
      </c>
      <c r="O53" s="67" t="s">
        <v>589</v>
      </c>
    </row>
    <row r="54" spans="12:15">
      <c r="L54">
        <v>12</v>
      </c>
      <c r="O54" s="67" t="s">
        <v>590</v>
      </c>
    </row>
    <row r="55" spans="12:15">
      <c r="L55">
        <v>13</v>
      </c>
      <c r="O55" s="67" t="s">
        <v>591</v>
      </c>
    </row>
    <row r="56" spans="12:15">
      <c r="L56">
        <v>14</v>
      </c>
      <c r="O56" s="67" t="s">
        <v>592</v>
      </c>
    </row>
    <row r="57" spans="12:15">
      <c r="L57">
        <v>15</v>
      </c>
      <c r="O57" s="67" t="s">
        <v>593</v>
      </c>
    </row>
    <row r="58" spans="12:15">
      <c r="L58">
        <v>16</v>
      </c>
      <c r="O58" s="67" t="s">
        <v>594</v>
      </c>
    </row>
    <row r="59" spans="12:15">
      <c r="L59">
        <v>17</v>
      </c>
      <c r="O59" s="67" t="s">
        <v>596</v>
      </c>
    </row>
    <row r="60" spans="12:15">
      <c r="L60">
        <v>18</v>
      </c>
      <c r="O60" s="67" t="s">
        <v>595</v>
      </c>
    </row>
    <row r="61" spans="12:15">
      <c r="L61">
        <v>19</v>
      </c>
      <c r="O61" s="67" t="s">
        <v>597</v>
      </c>
    </row>
    <row r="62" spans="12:15">
      <c r="L62">
        <v>20</v>
      </c>
    </row>
    <row r="63" spans="12:15">
      <c r="L63">
        <v>21</v>
      </c>
    </row>
    <row r="64" spans="12:15">
      <c r="L64">
        <v>22</v>
      </c>
    </row>
    <row r="65" spans="12:12">
      <c r="L65">
        <v>23</v>
      </c>
    </row>
    <row r="66" spans="12:12">
      <c r="L66">
        <v>24</v>
      </c>
    </row>
    <row r="67" spans="12:12">
      <c r="L67">
        <v>25</v>
      </c>
    </row>
  </sheetData>
  <sheetProtection sheet="1" objects="1" scenarios="1"/>
  <mergeCells count="188">
    <mergeCell ref="B32:AO32"/>
    <mergeCell ref="AG25:AJ25"/>
    <mergeCell ref="AG26:AJ26"/>
    <mergeCell ref="AG27:AJ27"/>
    <mergeCell ref="AG28:AJ28"/>
    <mergeCell ref="AG29:AJ29"/>
    <mergeCell ref="AG30:AJ30"/>
    <mergeCell ref="AG31:AJ31"/>
    <mergeCell ref="P22:P23"/>
    <mergeCell ref="Y25:AB25"/>
    <mergeCell ref="Y26:AB26"/>
    <mergeCell ref="Y27:AB27"/>
    <mergeCell ref="Y28:AB28"/>
    <mergeCell ref="Y29:AB29"/>
    <mergeCell ref="Y30:AB30"/>
    <mergeCell ref="Y31:AB31"/>
    <mergeCell ref="AC24:AF24"/>
    <mergeCell ref="AC25:AF25"/>
    <mergeCell ref="AC26:AF26"/>
    <mergeCell ref="AC27:AF27"/>
    <mergeCell ref="AC28:AF28"/>
    <mergeCell ref="AC29:AF29"/>
    <mergeCell ref="AC30:AF30"/>
    <mergeCell ref="AC31:AF31"/>
    <mergeCell ref="Q25:T25"/>
    <mergeCell ref="Q26:T26"/>
    <mergeCell ref="Q27:T27"/>
    <mergeCell ref="Q28:T28"/>
    <mergeCell ref="Q29:T29"/>
    <mergeCell ref="Q30:T30"/>
    <mergeCell ref="Q31:T31"/>
    <mergeCell ref="U24:X24"/>
    <mergeCell ref="U25:X25"/>
    <mergeCell ref="U26:X26"/>
    <mergeCell ref="U27:X27"/>
    <mergeCell ref="U28:X28"/>
    <mergeCell ref="U29:X29"/>
    <mergeCell ref="U30:X30"/>
    <mergeCell ref="U31:X31"/>
    <mergeCell ref="AL24:AO24"/>
    <mergeCell ref="Q22:X22"/>
    <mergeCell ref="Q23:T23"/>
    <mergeCell ref="U23:X23"/>
    <mergeCell ref="Y22:AB23"/>
    <mergeCell ref="AC22:AF23"/>
    <mergeCell ref="AG22:AJ23"/>
    <mergeCell ref="Q24:T24"/>
    <mergeCell ref="Y24:AB24"/>
    <mergeCell ref="AG24:AJ24"/>
    <mergeCell ref="AS14:AS15"/>
    <mergeCell ref="AT14:AT15"/>
    <mergeCell ref="AU14:AU15"/>
    <mergeCell ref="AV14:AV15"/>
    <mergeCell ref="B33:AO33"/>
    <mergeCell ref="B34:AO34"/>
    <mergeCell ref="AC14:AF15"/>
    <mergeCell ref="AA14:AB15"/>
    <mergeCell ref="AG14:AK15"/>
    <mergeCell ref="AL14:AO15"/>
    <mergeCell ref="C31:G31"/>
    <mergeCell ref="H31:K31"/>
    <mergeCell ref="L31:O31"/>
    <mergeCell ref="C30:G30"/>
    <mergeCell ref="H30:K30"/>
    <mergeCell ref="L30:O30"/>
    <mergeCell ref="C29:G29"/>
    <mergeCell ref="H29:K29"/>
    <mergeCell ref="L29:O29"/>
    <mergeCell ref="C28:G28"/>
    <mergeCell ref="H28:K28"/>
    <mergeCell ref="L28:O28"/>
    <mergeCell ref="C27:G27"/>
    <mergeCell ref="H27:K27"/>
    <mergeCell ref="L27:O27"/>
    <mergeCell ref="C25:G25"/>
    <mergeCell ref="C26:G26"/>
    <mergeCell ref="H26:K26"/>
    <mergeCell ref="L26:O26"/>
    <mergeCell ref="H25:K25"/>
    <mergeCell ref="L25:O25"/>
    <mergeCell ref="H24:K24"/>
    <mergeCell ref="L24:O24"/>
    <mergeCell ref="C24:G24"/>
    <mergeCell ref="H23:K23"/>
    <mergeCell ref="L23:O23"/>
    <mergeCell ref="H22:O22"/>
    <mergeCell ref="AL12:AO12"/>
    <mergeCell ref="C13:G13"/>
    <mergeCell ref="H13:K13"/>
    <mergeCell ref="L13:O13"/>
    <mergeCell ref="P13:S13"/>
    <mergeCell ref="T13:U13"/>
    <mergeCell ref="W13:Z13"/>
    <mergeCell ref="AA13:AB13"/>
    <mergeCell ref="AC13:AF13"/>
    <mergeCell ref="AG13:AK13"/>
    <mergeCell ref="AL13:AO13"/>
    <mergeCell ref="C12:G12"/>
    <mergeCell ref="H12:K12"/>
    <mergeCell ref="L12:O12"/>
    <mergeCell ref="P12:S12"/>
    <mergeCell ref="T12:U12"/>
    <mergeCell ref="W12:Z12"/>
    <mergeCell ref="AA12:AB12"/>
    <mergeCell ref="AC12:AF12"/>
    <mergeCell ref="AG12:AK12"/>
    <mergeCell ref="AL22:AO23"/>
    <mergeCell ref="AG9:AK9"/>
    <mergeCell ref="AL9:AO9"/>
    <mergeCell ref="P8:S8"/>
    <mergeCell ref="T8:U8"/>
    <mergeCell ref="AL10:AO10"/>
    <mergeCell ref="C11:G11"/>
    <mergeCell ref="H11:K11"/>
    <mergeCell ref="L11:O11"/>
    <mergeCell ref="P11:S11"/>
    <mergeCell ref="T11:U11"/>
    <mergeCell ref="W11:Z11"/>
    <mergeCell ref="AA11:AB11"/>
    <mergeCell ref="AC11:AF11"/>
    <mergeCell ref="AG11:AK11"/>
    <mergeCell ref="AL11:AO11"/>
    <mergeCell ref="C10:G10"/>
    <mergeCell ref="H10:K10"/>
    <mergeCell ref="L10:O10"/>
    <mergeCell ref="P10:S10"/>
    <mergeCell ref="T10:U10"/>
    <mergeCell ref="W10:Z10"/>
    <mergeCell ref="AA10:AB10"/>
    <mergeCell ref="AC10:AF10"/>
    <mergeCell ref="AG10:AK10"/>
    <mergeCell ref="AG5:AK5"/>
    <mergeCell ref="AL5:AO5"/>
    <mergeCell ref="C6:G6"/>
    <mergeCell ref="H6:K6"/>
    <mergeCell ref="L6:O6"/>
    <mergeCell ref="P6:S6"/>
    <mergeCell ref="W6:Z6"/>
    <mergeCell ref="AA6:AB6"/>
    <mergeCell ref="AC6:AF6"/>
    <mergeCell ref="AG6:AK6"/>
    <mergeCell ref="AL6:AO6"/>
    <mergeCell ref="C9:G9"/>
    <mergeCell ref="H9:K9"/>
    <mergeCell ref="L9:O9"/>
    <mergeCell ref="P9:S9"/>
    <mergeCell ref="T9:U9"/>
    <mergeCell ref="W9:Z9"/>
    <mergeCell ref="AA9:AB9"/>
    <mergeCell ref="AC9:AF9"/>
    <mergeCell ref="AA5:AB5"/>
    <mergeCell ref="AC5:AF5"/>
    <mergeCell ref="AA7:AB7"/>
    <mergeCell ref="AC7:AF7"/>
    <mergeCell ref="AG7:AK7"/>
    <mergeCell ref="AL7:AO7"/>
    <mergeCell ref="C8:G8"/>
    <mergeCell ref="H8:K8"/>
    <mergeCell ref="L8:O8"/>
    <mergeCell ref="W8:Z8"/>
    <mergeCell ref="AA8:AB8"/>
    <mergeCell ref="AC8:AF8"/>
    <mergeCell ref="AG8:AK8"/>
    <mergeCell ref="AL8:AO8"/>
    <mergeCell ref="AW14:AW15"/>
    <mergeCell ref="AG1:AP1"/>
    <mergeCell ref="B22:B23"/>
    <mergeCell ref="C5:G5"/>
    <mergeCell ref="H5:K5"/>
    <mergeCell ref="L5:O5"/>
    <mergeCell ref="P5:S5"/>
    <mergeCell ref="T5:V5"/>
    <mergeCell ref="W5:Z5"/>
    <mergeCell ref="T6:U6"/>
    <mergeCell ref="C7:G7"/>
    <mergeCell ref="H7:K7"/>
    <mergeCell ref="L7:O7"/>
    <mergeCell ref="P7:S7"/>
    <mergeCell ref="T7:U7"/>
    <mergeCell ref="W7:Z7"/>
    <mergeCell ref="L14:O14"/>
    <mergeCell ref="L15:O15"/>
    <mergeCell ref="P14:S14"/>
    <mergeCell ref="P15:S15"/>
    <mergeCell ref="T14:V15"/>
    <mergeCell ref="B14:K15"/>
    <mergeCell ref="W14:Z15"/>
    <mergeCell ref="C22:G23"/>
  </mergeCells>
  <phoneticPr fontId="1"/>
  <conditionalFormatting sqref="Y3:AO3">
    <cfRule type="containsText" dxfId="86" priority="36" operator="containsText" text="★助成対象経費 金額不一致NG : (申請設備)ｼｰﾄの助成対象経費とこのｼｰﾄの助成対象経費合計金額を一致させること">
      <formula>NOT(ISERROR(SEARCH("★助成対象経費 金額不一致NG : (申請設備)ｼｰﾄの助成対象経費とこのｼｰﾄの助成対象経費合計金額を一致させること",Y3)))</formula>
    </cfRule>
    <cfRule type="containsText" dxfId="85" priority="37" operator="containsText" text="★助成対象経費 金額不一致NG : (申請設備)ｼｰﾄの助成対象経費とこのｼｰﾄの助成対象経費合計金額を確認のこと">
      <formula>NOT(ISERROR(SEARCH("★助成対象経費 金額不一致NG : (申請設備)ｼｰﾄの助成対象経費とこのｼｰﾄの助成対象経費合計金額を確認のこと",Y3)))</formula>
    </cfRule>
  </conditionalFormatting>
  <conditionalFormatting sqref="C6:G13">
    <cfRule type="expression" dxfId="84" priority="35">
      <formula>$C$6=""</formula>
    </cfRule>
  </conditionalFormatting>
  <conditionalFormatting sqref="H6:K13">
    <cfRule type="expression" dxfId="83" priority="34">
      <formula>$H$6=""</formula>
    </cfRule>
  </conditionalFormatting>
  <conditionalFormatting sqref="L6:O13">
    <cfRule type="expression" dxfId="82" priority="33">
      <formula>$L$6=""</formula>
    </cfRule>
  </conditionalFormatting>
  <conditionalFormatting sqref="P6:S13">
    <cfRule type="expression" dxfId="81" priority="32">
      <formula>$P$6=""</formula>
    </cfRule>
  </conditionalFormatting>
  <conditionalFormatting sqref="T6:U13">
    <cfRule type="expression" dxfId="80" priority="31">
      <formula>$T$6=""</formula>
    </cfRule>
  </conditionalFormatting>
  <conditionalFormatting sqref="W6:Z13">
    <cfRule type="expression" dxfId="79" priority="30">
      <formula>$W$6=""</formula>
    </cfRule>
  </conditionalFormatting>
  <conditionalFormatting sqref="AA6:AB13">
    <cfRule type="expression" dxfId="78" priority="29">
      <formula>$AA$6=""</formula>
    </cfRule>
  </conditionalFormatting>
  <conditionalFormatting sqref="AG6:AK13">
    <cfRule type="expression" dxfId="77" priority="28">
      <formula>$AG$6=""</formula>
    </cfRule>
  </conditionalFormatting>
  <conditionalFormatting sqref="AL6:AO13">
    <cfRule type="expression" dxfId="76" priority="27">
      <formula>$W$6=""</formula>
    </cfRule>
  </conditionalFormatting>
  <conditionalFormatting sqref="H24:K31">
    <cfRule type="expression" dxfId="75" priority="26">
      <formula>$H$24=""</formula>
    </cfRule>
  </conditionalFormatting>
  <conditionalFormatting sqref="L24:O31">
    <cfRule type="expression" dxfId="74" priority="25">
      <formula>$L$24=0</formula>
    </cfRule>
  </conditionalFormatting>
  <conditionalFormatting sqref="Y24">
    <cfRule type="expression" dxfId="73" priority="24">
      <formula>$Y$24=""</formula>
    </cfRule>
  </conditionalFormatting>
  <conditionalFormatting sqref="AC24">
    <cfRule type="expression" dxfId="72" priority="23">
      <formula>$AC$24=""</formula>
    </cfRule>
  </conditionalFormatting>
  <conditionalFormatting sqref="AG24">
    <cfRule type="expression" dxfId="71" priority="22">
      <formula>$AG$24=""</formula>
    </cfRule>
  </conditionalFormatting>
  <conditionalFormatting sqref="AL24:AO24">
    <cfRule type="expression" dxfId="70" priority="20">
      <formula>$AL$24=""</formula>
    </cfRule>
  </conditionalFormatting>
  <conditionalFormatting sqref="AC6:AF15">
    <cfRule type="expression" dxfId="69" priority="16" stopIfTrue="1">
      <formula>$AC$6=0</formula>
    </cfRule>
  </conditionalFormatting>
  <conditionalFormatting sqref="AA14:AB15">
    <cfRule type="expression" dxfId="68" priority="14">
      <formula>AA14=0</formula>
    </cfRule>
  </conditionalFormatting>
  <conditionalFormatting sqref="P14:S14">
    <cfRule type="expression" dxfId="67" priority="13">
      <formula>P14=0</formula>
    </cfRule>
  </conditionalFormatting>
  <conditionalFormatting sqref="P15:S15">
    <cfRule type="expression" dxfId="66" priority="12">
      <formula>P15=0</formula>
    </cfRule>
  </conditionalFormatting>
  <conditionalFormatting sqref="C24:G31">
    <cfRule type="expression" dxfId="65" priority="10">
      <formula>$C$6=""</formula>
    </cfRule>
  </conditionalFormatting>
  <conditionalFormatting sqref="P24:P31">
    <cfRule type="expression" dxfId="64" priority="9">
      <formula>AND($P$24="",$Q$24="")</formula>
    </cfRule>
  </conditionalFormatting>
  <conditionalFormatting sqref="Q24:T31">
    <cfRule type="expression" dxfId="63" priority="8">
      <formula>AND($P$24="",$Q$24="")</formula>
    </cfRule>
  </conditionalFormatting>
  <conditionalFormatting sqref="U24:X31">
    <cfRule type="expression" dxfId="62" priority="5">
      <formula>AND($P$24="",$U$24="")</formula>
    </cfRule>
  </conditionalFormatting>
  <conditionalFormatting sqref="Y25:Y31">
    <cfRule type="expression" dxfId="61" priority="4">
      <formula>$Y$24=""</formula>
    </cfRule>
  </conditionalFormatting>
  <conditionalFormatting sqref="AC25:AC31">
    <cfRule type="expression" dxfId="60" priority="3">
      <formula>$AC$24=""</formula>
    </cfRule>
  </conditionalFormatting>
  <conditionalFormatting sqref="AG25:AG31">
    <cfRule type="expression" dxfId="59" priority="2">
      <formula>$AG$24=""</formula>
    </cfRule>
  </conditionalFormatting>
  <dataValidations xWindow="1279" yWindow="703" count="8">
    <dataValidation imeMode="on" allowBlank="1" showInputMessage="1" showErrorMessage="1" sqref="C6:K13 AG6:AK13 H24:K31 T24:T31"/>
    <dataValidation imeMode="off" allowBlank="1" showInputMessage="1" showErrorMessage="1" sqref="W6:AB13 U24:X31 L6:O13"/>
    <dataValidation allowBlank="1" showInputMessage="1" showErrorMessage="1" promptTitle="入力不要" prompt="上記表への入力結果が自動計算され反映されます" sqref="AA14:AF15"/>
    <dataValidation allowBlank="1" showInputMessage="1" showErrorMessage="1" promptTitle="入力不要" prompt="「（１）機械設備一覧表」の入力結果が自動反映されます" sqref="C24:G31 L24:O31"/>
    <dataValidation type="list" allowBlank="1" showInputMessage="1" showErrorMessage="1" sqref="T6:U13">
      <formula1>$L$43:$L$67</formula1>
    </dataValidation>
    <dataValidation type="list" allowBlank="1" showInputMessage="1" showErrorMessage="1" sqref="Y24:AJ31">
      <formula1>$O$43:$O$61</formula1>
    </dataValidation>
    <dataValidation type="list" allowBlank="1" showInputMessage="1" showErrorMessage="1" prompt="助成対象期間内に事業が終了するように、予定年月を選定してください" sqref="AL24:AO24">
      <formula1>$O$43:$O$61</formula1>
    </dataValidation>
    <dataValidation type="list" allowBlank="1" showInputMessage="1" showErrorMessage="1" sqref="P6:S13">
      <formula1>$C$44:$C$45</formula1>
    </dataValidation>
  </dataValidations>
  <pageMargins left="0.70866141732283472" right="0.51181102362204722" top="0.74803149606299213" bottom="0.55118110236220474" header="0.31496062992125984" footer="0.31496062992125984"/>
  <pageSetup paperSize="9" scale="97" orientation="landscape" useFirstPageNumber="1" r:id="rId1"/>
  <headerFooter>
    <oddFooter>&amp;C3 - &amp;P</oddFooter>
  </headerFooter>
  <rowBreaks count="1" manualBreakCount="1">
    <brk id="19" max="41" man="1"/>
  </rowBreaks>
  <ignoredErrors>
    <ignoredError sqref="AC7:AF13" unlockedFormula="1"/>
  </ignoredError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CFF"/>
  </sheetPr>
  <dimension ref="B1:AM215"/>
  <sheetViews>
    <sheetView showGridLines="0" view="pageBreakPreview" zoomScaleNormal="100" zoomScaleSheetLayoutView="100" workbookViewId="0">
      <selection activeCell="I10" sqref="I10:J10"/>
    </sheetView>
  </sheetViews>
  <sheetFormatPr defaultColWidth="9" defaultRowHeight="13"/>
  <cols>
    <col min="1" max="1" width="1.83203125" style="220" customWidth="1"/>
    <col min="2" max="2" width="4.5" style="221" customWidth="1"/>
    <col min="3" max="20" width="4.58203125" style="221" customWidth="1"/>
    <col min="21" max="21" width="0.83203125" style="222" customWidth="1"/>
    <col min="22" max="22" width="2.75" style="222" customWidth="1"/>
    <col min="23" max="23" width="14" style="368" customWidth="1"/>
    <col min="24" max="24" width="4.58203125" style="369" customWidth="1"/>
    <col min="25" max="25" width="10" style="369" customWidth="1"/>
    <col min="26" max="26" width="4.58203125" style="222" customWidth="1"/>
    <col min="27" max="63" width="4.58203125" style="220" customWidth="1"/>
    <col min="64" max="16384" width="9" style="220"/>
  </cols>
  <sheetData>
    <row r="1" spans="2:28" ht="6.75" customHeight="1">
      <c r="N1" s="849">
        <f>申請書!P12</f>
        <v>0</v>
      </c>
      <c r="O1" s="850"/>
      <c r="P1" s="850"/>
      <c r="Q1" s="850"/>
      <c r="R1" s="850"/>
      <c r="S1" s="850"/>
      <c r="T1" s="850"/>
      <c r="U1" s="850"/>
    </row>
    <row r="2" spans="2:28" ht="21" customHeight="1">
      <c r="B2" s="223">
        <v>13</v>
      </c>
      <c r="C2" s="224" t="s">
        <v>165</v>
      </c>
      <c r="D2" s="224"/>
      <c r="E2" s="224"/>
      <c r="F2" s="224"/>
      <c r="G2" s="224"/>
      <c r="H2" s="225"/>
      <c r="I2" s="225"/>
    </row>
    <row r="3" spans="2:28" ht="6.75" customHeight="1">
      <c r="B3" s="226"/>
      <c r="C3" s="227"/>
      <c r="D3" s="227"/>
      <c r="E3" s="227"/>
      <c r="F3" s="227"/>
      <c r="G3" s="227"/>
    </row>
    <row r="4" spans="2:28" s="232" customFormat="1">
      <c r="B4" s="233" t="s">
        <v>420</v>
      </c>
      <c r="C4" s="234" t="s">
        <v>203</v>
      </c>
      <c r="D4" s="234"/>
      <c r="E4" s="235"/>
      <c r="F4" s="235"/>
      <c r="G4" s="235"/>
      <c r="H4" s="235"/>
      <c r="I4" s="235"/>
      <c r="J4" s="235"/>
      <c r="K4" s="235"/>
      <c r="L4" s="236"/>
      <c r="M4" s="231"/>
      <c r="N4" s="231"/>
      <c r="O4" s="231"/>
      <c r="P4" s="231"/>
      <c r="Q4" s="231"/>
      <c r="R4" s="231"/>
      <c r="S4" s="231"/>
      <c r="T4" s="231"/>
      <c r="U4" s="231"/>
      <c r="W4" s="370" t="s">
        <v>546</v>
      </c>
      <c r="X4" s="371"/>
      <c r="Y4" s="371"/>
    </row>
    <row r="5" spans="2:28" s="232" customFormat="1">
      <c r="B5" s="235"/>
      <c r="C5" s="237" t="s">
        <v>396</v>
      </c>
      <c r="D5" s="237"/>
      <c r="E5" s="238"/>
      <c r="F5" s="238"/>
      <c r="G5" s="238"/>
      <c r="H5" s="238"/>
      <c r="I5" s="238"/>
      <c r="J5" s="238"/>
      <c r="K5" s="238"/>
      <c r="L5" s="239"/>
      <c r="M5" s="240"/>
      <c r="N5" s="240"/>
      <c r="O5" s="240"/>
      <c r="P5" s="240"/>
      <c r="Q5" s="240"/>
      <c r="R5" s="240"/>
      <c r="S5" s="240"/>
      <c r="T5" s="240"/>
      <c r="U5" s="231"/>
      <c r="W5" s="372" t="s">
        <v>418</v>
      </c>
      <c r="X5" s="371"/>
      <c r="Y5" s="371"/>
    </row>
    <row r="6" spans="2:28" s="232" customFormat="1">
      <c r="B6" s="235"/>
      <c r="C6" s="238" t="s">
        <v>539</v>
      </c>
      <c r="D6" s="237"/>
      <c r="E6" s="238"/>
      <c r="F6" s="238"/>
      <c r="G6" s="238"/>
      <c r="H6" s="238"/>
      <c r="I6" s="238"/>
      <c r="J6" s="238"/>
      <c r="K6" s="238"/>
      <c r="L6" s="239"/>
      <c r="M6" s="240"/>
      <c r="N6" s="240"/>
      <c r="O6" s="240"/>
      <c r="P6" s="240"/>
      <c r="Q6" s="240"/>
      <c r="R6" s="240"/>
      <c r="S6" s="240"/>
      <c r="T6" s="240"/>
      <c r="U6" s="231"/>
      <c r="W6" s="372" t="s">
        <v>419</v>
      </c>
      <c r="X6" s="371"/>
      <c r="Y6" s="371"/>
    </row>
    <row r="7" spans="2:28" s="232" customFormat="1">
      <c r="B7" s="235"/>
      <c r="C7" s="237" t="s">
        <v>210</v>
      </c>
      <c r="D7" s="237"/>
      <c r="E7" s="238"/>
      <c r="F7" s="238"/>
      <c r="G7" s="238"/>
      <c r="H7" s="238"/>
      <c r="I7" s="238"/>
      <c r="J7" s="238"/>
      <c r="K7" s="238"/>
      <c r="L7" s="239"/>
      <c r="M7" s="240"/>
      <c r="N7" s="240"/>
      <c r="O7" s="240"/>
      <c r="P7" s="240"/>
      <c r="Q7" s="240"/>
      <c r="R7" s="240"/>
      <c r="S7" s="240"/>
      <c r="T7" s="240"/>
      <c r="U7" s="231"/>
      <c r="W7" s="373"/>
      <c r="X7" s="371"/>
      <c r="Y7" s="371"/>
    </row>
    <row r="8" spans="2:28" s="232" customFormat="1">
      <c r="B8" s="235"/>
      <c r="C8" s="237" t="s">
        <v>422</v>
      </c>
      <c r="D8" s="237"/>
      <c r="E8" s="238"/>
      <c r="F8" s="238"/>
      <c r="G8" s="238"/>
      <c r="H8" s="238"/>
      <c r="I8" s="238"/>
      <c r="J8" s="238"/>
      <c r="K8" s="238"/>
      <c r="L8" s="239"/>
      <c r="M8" s="240"/>
      <c r="N8" s="240"/>
      <c r="O8" s="240"/>
      <c r="P8" s="240"/>
      <c r="Q8" s="240"/>
      <c r="R8" s="240"/>
      <c r="S8" s="240"/>
      <c r="T8" s="240"/>
      <c r="U8" s="231"/>
      <c r="W8" s="373"/>
      <c r="X8" s="371"/>
      <c r="Y8" s="371"/>
    </row>
    <row r="9" spans="2:28" s="232" customFormat="1" ht="3" customHeight="1" thickBot="1">
      <c r="B9" s="235"/>
      <c r="C9" s="237"/>
      <c r="D9" s="237"/>
      <c r="E9" s="238"/>
      <c r="F9" s="238"/>
      <c r="G9" s="238"/>
      <c r="H9" s="238"/>
      <c r="I9" s="238"/>
      <c r="J9" s="238"/>
      <c r="K9" s="238"/>
      <c r="L9" s="239"/>
      <c r="M9" s="240"/>
      <c r="N9" s="240"/>
      <c r="O9" s="240"/>
      <c r="P9" s="240"/>
      <c r="Q9" s="240"/>
      <c r="R9" s="240"/>
      <c r="S9" s="240"/>
      <c r="T9" s="240"/>
      <c r="U9" s="231"/>
      <c r="W9" s="373"/>
      <c r="X9" s="371"/>
      <c r="Y9" s="371"/>
    </row>
    <row r="10" spans="2:28" s="232" customFormat="1" ht="14" thickTop="1" thickBot="1">
      <c r="B10" s="235"/>
      <c r="C10" s="235" t="s">
        <v>395</v>
      </c>
      <c r="E10" s="235"/>
      <c r="F10" s="235"/>
      <c r="G10" s="235"/>
      <c r="H10" s="235"/>
      <c r="I10" s="929" t="s">
        <v>63</v>
      </c>
      <c r="J10" s="930"/>
      <c r="K10" s="235"/>
      <c r="L10" s="236"/>
      <c r="M10" s="231"/>
      <c r="N10" s="231"/>
      <c r="O10" s="231"/>
      <c r="P10" s="231"/>
      <c r="Q10" s="231"/>
      <c r="R10" s="231"/>
      <c r="S10" s="231"/>
      <c r="T10" s="231"/>
      <c r="U10" s="231"/>
      <c r="W10" s="373" t="s">
        <v>63</v>
      </c>
      <c r="X10" s="371"/>
      <c r="Y10" s="371"/>
    </row>
    <row r="11" spans="2:28" s="232" customFormat="1" ht="9.75" customHeight="1" thickTop="1">
      <c r="B11" s="235"/>
      <c r="C11" s="235"/>
      <c r="D11" s="235"/>
      <c r="E11" s="235"/>
      <c r="F11" s="230"/>
      <c r="H11" s="235"/>
      <c r="I11" s="235"/>
      <c r="J11" s="235"/>
      <c r="K11" s="235"/>
      <c r="L11" s="236"/>
      <c r="M11" s="231"/>
      <c r="N11" s="231"/>
      <c r="O11" s="231"/>
      <c r="P11" s="231"/>
      <c r="Q11" s="231"/>
      <c r="R11" s="231"/>
      <c r="S11" s="231"/>
      <c r="T11" s="231"/>
      <c r="U11" s="231"/>
      <c r="W11" s="373" t="s">
        <v>204</v>
      </c>
      <c r="X11" s="371"/>
      <c r="Y11" s="371"/>
    </row>
    <row r="12" spans="2:28" s="241" customFormat="1" ht="18" customHeight="1">
      <c r="B12" s="233" t="s">
        <v>202</v>
      </c>
      <c r="C12" s="242" t="s">
        <v>206</v>
      </c>
      <c r="D12" s="242"/>
      <c r="E12" s="242"/>
      <c r="F12" s="235"/>
      <c r="G12" s="235"/>
      <c r="H12" s="235"/>
      <c r="I12" s="235"/>
      <c r="J12" s="235"/>
      <c r="K12" s="235"/>
      <c r="L12" s="236"/>
      <c r="M12" s="231"/>
      <c r="N12" s="231"/>
      <c r="O12" s="231"/>
      <c r="P12" s="231"/>
      <c r="Q12" s="231"/>
      <c r="R12" s="231"/>
      <c r="S12" s="231"/>
      <c r="T12" s="231"/>
      <c r="U12" s="231"/>
      <c r="W12" s="374"/>
      <c r="X12" s="375"/>
      <c r="Y12" s="375"/>
    </row>
    <row r="13" spans="2:28" s="243" customFormat="1" ht="19.5" customHeight="1">
      <c r="B13" s="244" t="s">
        <v>166</v>
      </c>
      <c r="C13" s="245"/>
      <c r="D13" s="245"/>
      <c r="E13" s="245"/>
      <c r="F13" s="245"/>
      <c r="G13" s="245"/>
      <c r="H13" s="245"/>
      <c r="I13" s="246"/>
      <c r="J13" s="245"/>
      <c r="K13" s="245"/>
      <c r="L13" s="247"/>
      <c r="M13" s="851" t="str">
        <f>IF((機械設備計画!AC14)=M16,"(助成対象経費 金額ok)","助成対象経費 金額不一致NG : (申請設備)ｼｰﾄの助成対象経費合計金額と一致させること")</f>
        <v>(助成対象経費 金額ok)</v>
      </c>
      <c r="N13" s="852"/>
      <c r="O13" s="852"/>
      <c r="P13" s="852"/>
      <c r="Q13" s="852"/>
      <c r="R13" s="852"/>
      <c r="S13" s="247"/>
      <c r="T13" s="248" t="s">
        <v>167</v>
      </c>
      <c r="U13" s="249"/>
      <c r="W13" s="376"/>
      <c r="X13" s="377"/>
      <c r="Y13" s="378"/>
      <c r="Z13" s="295"/>
      <c r="AA13" s="295"/>
      <c r="AB13" s="295"/>
    </row>
    <row r="14" spans="2:28" s="243" customFormat="1" ht="18">
      <c r="B14" s="931" t="s">
        <v>168</v>
      </c>
      <c r="C14" s="932"/>
      <c r="D14" s="932"/>
      <c r="E14" s="932"/>
      <c r="F14" s="932"/>
      <c r="G14" s="932"/>
      <c r="H14" s="933"/>
      <c r="I14" s="891" t="s">
        <v>169</v>
      </c>
      <c r="J14" s="892"/>
      <c r="K14" s="892"/>
      <c r="L14" s="937"/>
      <c r="M14" s="931" t="s">
        <v>170</v>
      </c>
      <c r="N14" s="932"/>
      <c r="O14" s="932"/>
      <c r="P14" s="933"/>
      <c r="Q14" s="931" t="s">
        <v>171</v>
      </c>
      <c r="R14" s="932"/>
      <c r="S14" s="932"/>
      <c r="T14" s="933"/>
      <c r="U14" s="250"/>
      <c r="W14" s="376"/>
      <c r="X14" s="368"/>
      <c r="Y14" s="379"/>
      <c r="Z14" s="295"/>
      <c r="AA14" s="295"/>
      <c r="AB14" s="295"/>
    </row>
    <row r="15" spans="2:28" s="243" customFormat="1" ht="14.25" customHeight="1">
      <c r="B15" s="934"/>
      <c r="C15" s="935"/>
      <c r="D15" s="935"/>
      <c r="E15" s="935"/>
      <c r="F15" s="935"/>
      <c r="G15" s="935"/>
      <c r="H15" s="936"/>
      <c r="I15" s="251"/>
      <c r="J15" s="894" t="s">
        <v>172</v>
      </c>
      <c r="K15" s="894"/>
      <c r="L15" s="252" t="s">
        <v>173</v>
      </c>
      <c r="M15" s="251"/>
      <c r="N15" s="894" t="s">
        <v>174</v>
      </c>
      <c r="O15" s="894"/>
      <c r="P15" s="252" t="s">
        <v>175</v>
      </c>
      <c r="Q15" s="938" t="s">
        <v>176</v>
      </c>
      <c r="R15" s="939"/>
      <c r="S15" s="939"/>
      <c r="T15" s="253" t="s">
        <v>177</v>
      </c>
      <c r="U15" s="254"/>
      <c r="W15" s="376"/>
      <c r="X15" s="368"/>
      <c r="Y15" s="379"/>
      <c r="Z15" s="295"/>
      <c r="AA15" s="295"/>
      <c r="AB15" s="295"/>
    </row>
    <row r="16" spans="2:28" s="243" customFormat="1" ht="18">
      <c r="B16" s="943" t="s">
        <v>178</v>
      </c>
      <c r="C16" s="944"/>
      <c r="D16" s="944"/>
      <c r="E16" s="944"/>
      <c r="F16" s="944"/>
      <c r="G16" s="944"/>
      <c r="H16" s="255"/>
      <c r="I16" s="863">
        <f>IF(I10="該当",INT(M16*1.1),0)</f>
        <v>0</v>
      </c>
      <c r="J16" s="863"/>
      <c r="K16" s="863"/>
      <c r="L16" s="864"/>
      <c r="M16" s="854">
        <f>機械設備計画!AC14</f>
        <v>0</v>
      </c>
      <c r="N16" s="855"/>
      <c r="O16" s="855"/>
      <c r="P16" s="856"/>
      <c r="Q16" s="854">
        <f>MIN(ROUNDDOWN(M16*4/5,-3),30000000)</f>
        <v>0</v>
      </c>
      <c r="R16" s="855"/>
      <c r="S16" s="855"/>
      <c r="T16" s="856"/>
      <c r="U16" s="48"/>
      <c r="W16" s="376"/>
      <c r="X16" s="377"/>
      <c r="Y16" s="378"/>
      <c r="Z16" s="295"/>
      <c r="AA16" s="295"/>
      <c r="AB16" s="295"/>
    </row>
    <row r="17" spans="2:30" s="243" customFormat="1" ht="18">
      <c r="B17" s="945"/>
      <c r="C17" s="946"/>
      <c r="D17" s="946"/>
      <c r="E17" s="946"/>
      <c r="F17" s="946"/>
      <c r="G17" s="946"/>
      <c r="H17" s="256" t="s">
        <v>421</v>
      </c>
      <c r="I17" s="940"/>
      <c r="J17" s="941"/>
      <c r="K17" s="941"/>
      <c r="L17" s="942"/>
      <c r="M17" s="857"/>
      <c r="N17" s="858"/>
      <c r="O17" s="858"/>
      <c r="P17" s="859"/>
      <c r="Q17" s="857"/>
      <c r="R17" s="858"/>
      <c r="S17" s="858"/>
      <c r="T17" s="859"/>
      <c r="U17" s="48"/>
      <c r="W17" s="376"/>
      <c r="X17" s="377"/>
      <c r="Y17" s="378"/>
      <c r="Z17" s="295"/>
      <c r="AA17" s="295"/>
      <c r="AB17" s="295"/>
    </row>
    <row r="18" spans="2:30" s="243" customFormat="1" ht="18.5" thickBot="1">
      <c r="B18" s="947" t="s">
        <v>179</v>
      </c>
      <c r="C18" s="948"/>
      <c r="D18" s="948"/>
      <c r="E18" s="948"/>
      <c r="F18" s="948"/>
      <c r="G18" s="948"/>
      <c r="H18" s="219"/>
      <c r="I18" s="863">
        <f>I48</f>
        <v>0</v>
      </c>
      <c r="J18" s="863"/>
      <c r="K18" s="863"/>
      <c r="L18" s="864"/>
      <c r="M18" s="923"/>
      <c r="N18" s="924"/>
      <c r="O18" s="924"/>
      <c r="P18" s="925"/>
      <c r="Q18" s="926"/>
      <c r="R18" s="927"/>
      <c r="S18" s="927"/>
      <c r="T18" s="928"/>
      <c r="U18" s="48"/>
      <c r="W18" s="376"/>
      <c r="X18" s="377"/>
      <c r="Y18" s="378"/>
      <c r="Z18" s="295"/>
      <c r="AA18" s="295"/>
      <c r="AB18" s="295"/>
    </row>
    <row r="19" spans="2:30" s="243" customFormat="1" ht="22.5" customHeight="1" thickBot="1">
      <c r="B19" s="860" t="s">
        <v>181</v>
      </c>
      <c r="C19" s="861"/>
      <c r="D19" s="861"/>
      <c r="E19" s="861"/>
      <c r="F19" s="861"/>
      <c r="G19" s="861"/>
      <c r="H19" s="257"/>
      <c r="I19" s="862">
        <f>SUM(I16:L18)</f>
        <v>0</v>
      </c>
      <c r="J19" s="863"/>
      <c r="K19" s="863"/>
      <c r="L19" s="864"/>
      <c r="M19" s="865">
        <f>SUM(M16:P18)</f>
        <v>0</v>
      </c>
      <c r="N19" s="866"/>
      <c r="O19" s="866"/>
      <c r="P19" s="866"/>
      <c r="Q19" s="867" t="str">
        <f>IF(Q16&gt;=1000000,SUM(Q16:T18),"下限額未満")</f>
        <v>下限額未満</v>
      </c>
      <c r="R19" s="868"/>
      <c r="S19" s="868"/>
      <c r="T19" s="869"/>
      <c r="U19" s="48"/>
      <c r="W19" s="376"/>
      <c r="X19" s="380"/>
      <c r="Y19" s="378"/>
      <c r="Z19" s="260"/>
      <c r="AA19" s="295"/>
      <c r="AB19" s="295"/>
    </row>
    <row r="20" spans="2:30" s="258" customFormat="1" ht="15" customHeight="1">
      <c r="B20" s="259"/>
      <c r="C20" s="259"/>
      <c r="D20" s="259"/>
      <c r="E20" s="259"/>
      <c r="F20" s="260"/>
      <c r="G20" s="259"/>
      <c r="H20" s="259"/>
      <c r="I20" s="259"/>
      <c r="J20" s="261"/>
      <c r="K20" s="261"/>
      <c r="L20" s="262" t="s">
        <v>182</v>
      </c>
      <c r="M20" s="263"/>
      <c r="O20" s="263"/>
      <c r="P20" s="263"/>
      <c r="Q20" s="259"/>
      <c r="R20" s="921" t="s">
        <v>183</v>
      </c>
      <c r="S20" s="921"/>
      <c r="T20" s="921"/>
      <c r="U20" s="46"/>
      <c r="V20" s="46"/>
      <c r="W20" s="370"/>
      <c r="X20" s="370"/>
      <c r="Y20" s="370"/>
      <c r="Z20" s="46"/>
    </row>
    <row r="21" spans="2:30" s="258" customFormat="1" ht="15" customHeight="1">
      <c r="B21" s="259"/>
      <c r="C21" s="259"/>
      <c r="D21" s="259"/>
      <c r="E21" s="259"/>
      <c r="F21" s="259"/>
      <c r="G21" s="259"/>
      <c r="H21" s="259"/>
      <c r="I21" s="259"/>
      <c r="J21" s="259"/>
      <c r="K21" s="259"/>
      <c r="L21" s="259"/>
      <c r="M21" s="264"/>
      <c r="O21" s="259"/>
      <c r="P21" s="259"/>
      <c r="Q21" s="259"/>
      <c r="R21" s="918"/>
      <c r="S21" s="918"/>
      <c r="T21" s="918"/>
      <c r="U21" s="46"/>
      <c r="V21" s="46"/>
      <c r="W21" s="381"/>
      <c r="X21" s="381"/>
      <c r="Y21" s="381"/>
      <c r="Z21" s="44"/>
      <c r="AA21" s="922"/>
      <c r="AB21" s="922"/>
      <c r="AC21" s="922"/>
      <c r="AD21" s="296"/>
    </row>
    <row r="22" spans="2:30" ht="4.5" customHeight="1">
      <c r="M22" s="265"/>
      <c r="R22" s="266"/>
      <c r="S22" s="266"/>
      <c r="T22" s="266"/>
      <c r="W22" s="381"/>
      <c r="X22" s="381"/>
      <c r="Y22" s="381"/>
      <c r="Z22" s="44"/>
      <c r="AA22" s="297"/>
      <c r="AB22" s="297"/>
      <c r="AC22" s="297"/>
      <c r="AD22" s="298"/>
    </row>
    <row r="23" spans="2:30" s="258" customFormat="1" ht="29.25" customHeight="1">
      <c r="B23" s="267" t="s">
        <v>173</v>
      </c>
      <c r="C23" s="853" t="s">
        <v>510</v>
      </c>
      <c r="D23" s="853"/>
      <c r="E23" s="853"/>
      <c r="F23" s="853"/>
      <c r="G23" s="853"/>
      <c r="H23" s="853"/>
      <c r="I23" s="853"/>
      <c r="J23" s="853"/>
      <c r="K23" s="853"/>
      <c r="L23" s="853"/>
      <c r="M23" s="853"/>
      <c r="N23" s="853"/>
      <c r="O23" s="853"/>
      <c r="P23" s="853"/>
      <c r="Q23" s="853"/>
      <c r="R23" s="853"/>
      <c r="S23" s="853"/>
      <c r="T23" s="853"/>
      <c r="U23" s="46"/>
      <c r="V23" s="46"/>
      <c r="W23" s="381"/>
      <c r="X23" s="381"/>
      <c r="Y23" s="381"/>
      <c r="Z23" s="44"/>
      <c r="AA23" s="299"/>
      <c r="AB23" s="299"/>
      <c r="AC23" s="299"/>
      <c r="AD23" s="296"/>
    </row>
    <row r="24" spans="2:30" s="258" customFormat="1" ht="25.5" customHeight="1">
      <c r="B24" s="267" t="s">
        <v>175</v>
      </c>
      <c r="C24" s="853" t="s">
        <v>511</v>
      </c>
      <c r="D24" s="853"/>
      <c r="E24" s="853"/>
      <c r="F24" s="853"/>
      <c r="G24" s="853"/>
      <c r="H24" s="853"/>
      <c r="I24" s="853"/>
      <c r="J24" s="853"/>
      <c r="K24" s="853"/>
      <c r="L24" s="853"/>
      <c r="M24" s="853"/>
      <c r="N24" s="853"/>
      <c r="O24" s="853"/>
      <c r="P24" s="853"/>
      <c r="Q24" s="853"/>
      <c r="R24" s="853"/>
      <c r="S24" s="853"/>
      <c r="T24" s="853"/>
      <c r="U24" s="46"/>
      <c r="V24" s="44"/>
      <c r="W24" s="381"/>
      <c r="X24" s="381"/>
      <c r="Y24" s="381"/>
      <c r="Z24" s="44"/>
      <c r="AA24" s="299"/>
      <c r="AB24" s="299"/>
      <c r="AC24" s="299"/>
      <c r="AD24" s="296"/>
    </row>
    <row r="25" spans="2:30" s="258" customFormat="1" ht="27" customHeight="1">
      <c r="B25" s="267" t="s">
        <v>177</v>
      </c>
      <c r="C25" s="853" t="s">
        <v>578</v>
      </c>
      <c r="D25" s="853"/>
      <c r="E25" s="853"/>
      <c r="F25" s="853"/>
      <c r="G25" s="853"/>
      <c r="H25" s="853"/>
      <c r="I25" s="853"/>
      <c r="J25" s="853"/>
      <c r="K25" s="853"/>
      <c r="L25" s="853"/>
      <c r="M25" s="853"/>
      <c r="N25" s="853"/>
      <c r="O25" s="853"/>
      <c r="P25" s="853"/>
      <c r="Q25" s="853"/>
      <c r="R25" s="853"/>
      <c r="S25" s="853"/>
      <c r="T25" s="853"/>
      <c r="U25" s="46"/>
      <c r="V25" s="44"/>
      <c r="W25" s="381"/>
      <c r="X25" s="381"/>
      <c r="Y25" s="381"/>
      <c r="Z25" s="44"/>
      <c r="AA25" s="299"/>
      <c r="AB25" s="299"/>
      <c r="AC25" s="299"/>
      <c r="AD25" s="296"/>
    </row>
    <row r="26" spans="2:30" ht="13.5" customHeight="1">
      <c r="B26" s="267" t="s">
        <v>194</v>
      </c>
      <c r="C26" s="919" t="s">
        <v>548</v>
      </c>
      <c r="D26" s="920"/>
      <c r="E26" s="920"/>
      <c r="F26" s="920"/>
      <c r="G26" s="920"/>
      <c r="H26" s="920"/>
      <c r="I26" s="920"/>
      <c r="J26" s="920"/>
      <c r="K26" s="920"/>
      <c r="L26" s="920"/>
      <c r="M26" s="920"/>
      <c r="N26" s="920"/>
      <c r="O26" s="920"/>
      <c r="P26" s="920"/>
      <c r="Q26" s="920"/>
      <c r="R26" s="920"/>
      <c r="S26" s="920"/>
      <c r="T26" s="920"/>
      <c r="V26" s="44"/>
      <c r="W26" s="381"/>
      <c r="X26" s="381"/>
      <c r="Y26" s="381"/>
      <c r="Z26" s="44"/>
      <c r="AA26" s="297"/>
      <c r="AB26" s="297"/>
      <c r="AC26" s="297"/>
      <c r="AD26" s="298"/>
    </row>
    <row r="27" spans="2:30" ht="9" customHeight="1">
      <c r="B27" s="267"/>
      <c r="C27" s="268"/>
      <c r="D27" s="268"/>
      <c r="E27" s="268"/>
      <c r="F27" s="268"/>
      <c r="G27" s="268"/>
      <c r="H27" s="268"/>
      <c r="I27" s="268"/>
      <c r="J27" s="268"/>
      <c r="K27" s="268"/>
      <c r="L27" s="268"/>
      <c r="M27" s="268"/>
      <c r="N27" s="268"/>
      <c r="O27" s="268"/>
      <c r="P27" s="268"/>
      <c r="Q27" s="268"/>
      <c r="R27" s="268"/>
      <c r="S27" s="268"/>
      <c r="T27" s="268"/>
      <c r="V27" s="44"/>
      <c r="W27" s="381"/>
      <c r="X27" s="381"/>
      <c r="Y27" s="381"/>
      <c r="Z27" s="44"/>
      <c r="AA27" s="297"/>
      <c r="AB27" s="297"/>
      <c r="AC27" s="297"/>
      <c r="AD27" s="298"/>
    </row>
    <row r="28" spans="2:30" ht="21" customHeight="1">
      <c r="B28" s="269" t="s">
        <v>205</v>
      </c>
      <c r="C28" s="228" t="s">
        <v>208</v>
      </c>
      <c r="D28" s="228"/>
      <c r="E28" s="228"/>
      <c r="F28" s="264"/>
      <c r="G28" s="270"/>
      <c r="H28" s="271"/>
      <c r="I28" s="272"/>
      <c r="J28" s="271"/>
      <c r="K28" s="271"/>
      <c r="L28" s="273"/>
      <c r="M28" s="273"/>
      <c r="N28" s="273"/>
      <c r="O28" s="273"/>
      <c r="P28" s="273"/>
      <c r="Q28" s="273"/>
      <c r="R28" s="273"/>
      <c r="S28" s="273"/>
      <c r="T28" s="274" t="s">
        <v>184</v>
      </c>
      <c r="V28" s="44"/>
      <c r="W28" s="381"/>
      <c r="X28" s="381"/>
      <c r="Y28" s="381"/>
      <c r="Z28" s="44"/>
      <c r="AA28" s="297"/>
      <c r="AB28" s="297"/>
      <c r="AC28" s="297"/>
      <c r="AD28" s="298"/>
    </row>
    <row r="29" spans="2:30" ht="29.25" customHeight="1">
      <c r="B29" s="912" t="s">
        <v>540</v>
      </c>
      <c r="C29" s="913"/>
      <c r="D29" s="913"/>
      <c r="E29" s="913"/>
      <c r="F29" s="913"/>
      <c r="G29" s="913"/>
      <c r="H29" s="914"/>
      <c r="I29" s="912" t="s">
        <v>185</v>
      </c>
      <c r="J29" s="913"/>
      <c r="K29" s="913"/>
      <c r="L29" s="914"/>
      <c r="M29" s="915" t="s">
        <v>186</v>
      </c>
      <c r="N29" s="916"/>
      <c r="O29" s="916"/>
      <c r="P29" s="917"/>
      <c r="Q29" s="912" t="s">
        <v>187</v>
      </c>
      <c r="R29" s="913"/>
      <c r="S29" s="913"/>
      <c r="T29" s="914"/>
      <c r="V29" s="44"/>
      <c r="W29" s="381"/>
      <c r="X29" s="381"/>
      <c r="Y29" s="381"/>
      <c r="Z29" s="44"/>
      <c r="AA29" s="297"/>
      <c r="AB29" s="297"/>
      <c r="AC29" s="297"/>
      <c r="AD29" s="298"/>
    </row>
    <row r="30" spans="2:30" ht="20.149999999999999" customHeight="1">
      <c r="B30" s="898" t="s">
        <v>188</v>
      </c>
      <c r="C30" s="899"/>
      <c r="D30" s="899"/>
      <c r="E30" s="899"/>
      <c r="F30" s="899"/>
      <c r="G30" s="899"/>
      <c r="H30" s="900"/>
      <c r="I30" s="901"/>
      <c r="J30" s="902"/>
      <c r="K30" s="902"/>
      <c r="L30" s="903"/>
      <c r="M30" s="907"/>
      <c r="N30" s="910"/>
      <c r="O30" s="910"/>
      <c r="P30" s="911"/>
      <c r="Q30" s="907"/>
      <c r="R30" s="908"/>
      <c r="S30" s="908"/>
      <c r="T30" s="909"/>
      <c r="V30" s="44"/>
      <c r="W30" s="372" t="s">
        <v>402</v>
      </c>
      <c r="X30" s="381"/>
      <c r="Y30" s="381"/>
      <c r="Z30" s="44"/>
      <c r="AA30" s="297"/>
      <c r="AB30" s="297"/>
      <c r="AC30" s="297"/>
      <c r="AD30" s="298"/>
    </row>
    <row r="31" spans="2:30" ht="20.149999999999999" customHeight="1">
      <c r="B31" s="898" t="s">
        <v>189</v>
      </c>
      <c r="C31" s="899"/>
      <c r="D31" s="899"/>
      <c r="E31" s="899"/>
      <c r="F31" s="899"/>
      <c r="G31" s="899"/>
      <c r="H31" s="900"/>
      <c r="I31" s="901"/>
      <c r="J31" s="902"/>
      <c r="K31" s="902"/>
      <c r="L31" s="903"/>
      <c r="M31" s="907"/>
      <c r="N31" s="910"/>
      <c r="O31" s="910"/>
      <c r="P31" s="911"/>
      <c r="Q31" s="907"/>
      <c r="R31" s="908"/>
      <c r="S31" s="908"/>
      <c r="T31" s="909"/>
      <c r="V31" s="44"/>
      <c r="W31" s="380" t="s">
        <v>406</v>
      </c>
      <c r="X31" s="381"/>
      <c r="Y31" s="381"/>
      <c r="Z31" s="44"/>
      <c r="AA31" s="297"/>
      <c r="AB31" s="297"/>
      <c r="AC31" s="297"/>
      <c r="AD31" s="298"/>
    </row>
    <row r="32" spans="2:30" ht="20.149999999999999" customHeight="1">
      <c r="B32" s="898" t="s">
        <v>190</v>
      </c>
      <c r="C32" s="899"/>
      <c r="D32" s="899"/>
      <c r="E32" s="899"/>
      <c r="F32" s="899"/>
      <c r="G32" s="899"/>
      <c r="H32" s="900"/>
      <c r="I32" s="901"/>
      <c r="J32" s="902"/>
      <c r="K32" s="902"/>
      <c r="L32" s="903"/>
      <c r="M32" s="904"/>
      <c r="N32" s="905"/>
      <c r="O32" s="905"/>
      <c r="P32" s="906"/>
      <c r="Q32" s="907"/>
      <c r="R32" s="908"/>
      <c r="S32" s="908"/>
      <c r="T32" s="909"/>
      <c r="V32" s="44"/>
      <c r="W32" s="372" t="s">
        <v>403</v>
      </c>
      <c r="X32" s="381"/>
      <c r="Y32" s="381"/>
      <c r="Z32" s="44"/>
      <c r="AA32" s="297"/>
      <c r="AB32" s="297"/>
      <c r="AC32" s="297"/>
      <c r="AD32" s="298"/>
    </row>
    <row r="33" spans="2:30" ht="20.149999999999999" customHeight="1">
      <c r="B33" s="898" t="s">
        <v>191</v>
      </c>
      <c r="C33" s="899"/>
      <c r="D33" s="899"/>
      <c r="E33" s="899"/>
      <c r="F33" s="899"/>
      <c r="G33" s="899"/>
      <c r="H33" s="900"/>
      <c r="I33" s="901"/>
      <c r="J33" s="902"/>
      <c r="K33" s="902"/>
      <c r="L33" s="903"/>
      <c r="M33" s="907"/>
      <c r="N33" s="910"/>
      <c r="O33" s="910"/>
      <c r="P33" s="911"/>
      <c r="Q33" s="907"/>
      <c r="R33" s="908"/>
      <c r="S33" s="908"/>
      <c r="T33" s="909"/>
      <c r="V33" s="44"/>
      <c r="W33" s="372" t="s">
        <v>404</v>
      </c>
      <c r="X33" s="381"/>
      <c r="Y33" s="381"/>
      <c r="Z33" s="44"/>
      <c r="AA33" s="297"/>
      <c r="AB33" s="297"/>
      <c r="AC33" s="297"/>
      <c r="AD33" s="298"/>
    </row>
    <row r="34" spans="2:30" ht="20.149999999999999" customHeight="1">
      <c r="B34" s="275" t="s">
        <v>192</v>
      </c>
      <c r="C34" s="276"/>
      <c r="D34" s="276"/>
      <c r="E34" s="276"/>
      <c r="F34" s="276"/>
      <c r="G34" s="277"/>
      <c r="H34" s="219" t="s">
        <v>201</v>
      </c>
      <c r="I34" s="865">
        <f>SUM(I30:L33)</f>
        <v>0</v>
      </c>
      <c r="J34" s="866"/>
      <c r="K34" s="866"/>
      <c r="L34" s="884"/>
      <c r="M34" s="895" t="str">
        <f>IF(I19=I34,"一致 OK","不一致 NG : 助成事業に要する経費と資金調達金額とが不一致")</f>
        <v>一致 OK</v>
      </c>
      <c r="N34" s="896"/>
      <c r="O34" s="896"/>
      <c r="P34" s="896"/>
      <c r="Q34" s="896"/>
      <c r="R34" s="896"/>
      <c r="S34" s="896"/>
      <c r="T34" s="897"/>
      <c r="V34" s="44"/>
      <c r="W34" s="372" t="s">
        <v>405</v>
      </c>
      <c r="X34" s="381"/>
      <c r="Y34" s="381"/>
      <c r="Z34" s="44"/>
      <c r="AA34" s="297"/>
      <c r="AB34" s="297"/>
      <c r="AC34" s="297"/>
      <c r="AD34" s="298"/>
    </row>
    <row r="35" spans="2:30" ht="13.5" customHeight="1">
      <c r="L35" s="278"/>
      <c r="V35" s="44"/>
      <c r="W35" s="382" t="s">
        <v>407</v>
      </c>
      <c r="X35" s="381"/>
      <c r="Y35" s="381"/>
      <c r="Z35" s="44"/>
      <c r="AA35" s="297"/>
      <c r="AB35" s="297"/>
      <c r="AC35" s="297"/>
      <c r="AD35" s="298"/>
    </row>
    <row r="36" spans="2:30" s="258" customFormat="1" ht="26.25" customHeight="1">
      <c r="B36" s="267" t="s">
        <v>193</v>
      </c>
      <c r="C36" s="853" t="s">
        <v>195</v>
      </c>
      <c r="D36" s="853"/>
      <c r="E36" s="853"/>
      <c r="F36" s="853"/>
      <c r="G36" s="853"/>
      <c r="H36" s="853"/>
      <c r="I36" s="853"/>
      <c r="J36" s="853"/>
      <c r="K36" s="853"/>
      <c r="L36" s="853"/>
      <c r="M36" s="853"/>
      <c r="N36" s="853"/>
      <c r="O36" s="853"/>
      <c r="P36" s="853"/>
      <c r="Q36" s="853"/>
      <c r="R36" s="853"/>
      <c r="S36" s="853"/>
      <c r="T36" s="853"/>
      <c r="U36" s="46"/>
      <c r="V36" s="44"/>
      <c r="W36" s="381"/>
      <c r="X36" s="381"/>
      <c r="Y36" s="381"/>
      <c r="Z36" s="44"/>
      <c r="AA36" s="299"/>
      <c r="AB36" s="299"/>
      <c r="AC36" s="299"/>
      <c r="AD36" s="296"/>
    </row>
    <row r="37" spans="2:30" s="258" customFormat="1" ht="13.5" customHeight="1">
      <c r="B37" s="267" t="s">
        <v>180</v>
      </c>
      <c r="C37" s="853" t="s">
        <v>196</v>
      </c>
      <c r="D37" s="853"/>
      <c r="E37" s="853"/>
      <c r="F37" s="853"/>
      <c r="G37" s="853"/>
      <c r="H37" s="853"/>
      <c r="I37" s="853"/>
      <c r="J37" s="853"/>
      <c r="K37" s="853"/>
      <c r="L37" s="853"/>
      <c r="M37" s="853"/>
      <c r="N37" s="853"/>
      <c r="O37" s="853"/>
      <c r="P37" s="853"/>
      <c r="Q37" s="853"/>
      <c r="R37" s="853"/>
      <c r="S37" s="853"/>
      <c r="T37" s="853"/>
      <c r="U37" s="46"/>
      <c r="V37" s="44"/>
      <c r="W37" s="381"/>
      <c r="X37" s="381"/>
      <c r="Y37" s="381"/>
      <c r="Z37" s="44"/>
      <c r="AA37" s="299"/>
      <c r="AB37" s="299"/>
      <c r="AC37" s="299"/>
      <c r="AD37" s="296"/>
    </row>
    <row r="38" spans="2:30" ht="6" customHeight="1">
      <c r="B38" s="279"/>
      <c r="C38" s="268"/>
      <c r="D38" s="268"/>
      <c r="E38" s="268"/>
      <c r="F38" s="268"/>
      <c r="G38" s="268"/>
      <c r="H38" s="268"/>
      <c r="I38" s="268"/>
      <c r="J38" s="268"/>
      <c r="K38" s="268"/>
      <c r="L38" s="268"/>
      <c r="M38" s="268"/>
      <c r="N38" s="268"/>
      <c r="O38" s="268"/>
      <c r="P38" s="268"/>
      <c r="Q38" s="268"/>
      <c r="R38" s="268"/>
      <c r="S38" s="268"/>
      <c r="T38" s="268"/>
      <c r="V38" s="44"/>
      <c r="W38" s="381"/>
      <c r="X38" s="381"/>
      <c r="Y38" s="381"/>
      <c r="Z38" s="44"/>
      <c r="AA38" s="297"/>
      <c r="AB38" s="297"/>
      <c r="AC38" s="297"/>
      <c r="AD38" s="298"/>
    </row>
    <row r="39" spans="2:30" ht="21.75" customHeight="1">
      <c r="B39" s="269" t="s">
        <v>207</v>
      </c>
      <c r="C39" s="280" t="s">
        <v>499</v>
      </c>
      <c r="D39" s="280"/>
      <c r="E39" s="280"/>
      <c r="F39" s="280"/>
      <c r="G39" s="281"/>
      <c r="H39" s="281"/>
      <c r="I39" s="272"/>
      <c r="T39" s="274"/>
      <c r="V39" s="44"/>
      <c r="W39" s="381"/>
      <c r="X39" s="381"/>
      <c r="Y39" s="381"/>
      <c r="Z39" s="44"/>
      <c r="AA39" s="297"/>
      <c r="AB39" s="297"/>
      <c r="AC39" s="297"/>
      <c r="AD39" s="298"/>
    </row>
    <row r="40" spans="2:30" s="282" customFormat="1" ht="14.25" customHeight="1">
      <c r="B40" s="283"/>
      <c r="C40" s="216"/>
      <c r="D40" s="284" t="s">
        <v>497</v>
      </c>
      <c r="E40" s="285"/>
      <c r="F40" s="285"/>
      <c r="G40" s="285"/>
      <c r="H40" s="285"/>
      <c r="I40" s="286"/>
      <c r="J40" s="287"/>
      <c r="K40" s="229"/>
      <c r="L40" s="229"/>
      <c r="M40" s="229"/>
      <c r="N40" s="229"/>
      <c r="O40" s="229"/>
      <c r="P40" s="229"/>
      <c r="Q40" s="229"/>
      <c r="R40" s="229"/>
      <c r="S40" s="229"/>
      <c r="T40" s="384" t="b">
        <v>0</v>
      </c>
      <c r="U40" s="288"/>
      <c r="V40" s="300"/>
      <c r="W40" s="407" t="s">
        <v>527</v>
      </c>
      <c r="X40" s="383"/>
      <c r="Y40" s="383"/>
      <c r="Z40" s="300"/>
      <c r="AA40" s="301"/>
      <c r="AB40" s="301"/>
      <c r="AC40" s="301"/>
      <c r="AD40" s="302"/>
    </row>
    <row r="41" spans="2:30" s="282" customFormat="1" ht="14.25" customHeight="1">
      <c r="B41" s="283"/>
      <c r="C41" s="216"/>
      <c r="D41" s="284" t="s">
        <v>498</v>
      </c>
      <c r="E41" s="285"/>
      <c r="F41" s="285"/>
      <c r="G41" s="285"/>
      <c r="H41" s="285"/>
      <c r="I41" s="286"/>
      <c r="J41" s="287"/>
      <c r="K41" s="229"/>
      <c r="L41" s="229"/>
      <c r="M41" s="229"/>
      <c r="N41" s="229"/>
      <c r="O41" s="229"/>
      <c r="P41" s="229"/>
      <c r="Q41" s="229"/>
      <c r="R41" s="229"/>
      <c r="S41" s="229"/>
      <c r="T41" s="384" t="b">
        <v>0</v>
      </c>
      <c r="U41" s="288"/>
      <c r="V41" s="300"/>
      <c r="W41" s="407" t="s">
        <v>528</v>
      </c>
      <c r="X41" s="383"/>
      <c r="Y41" s="383"/>
      <c r="Z41" s="300"/>
      <c r="AA41" s="301"/>
      <c r="AB41" s="301"/>
      <c r="AC41" s="301"/>
      <c r="AD41" s="302"/>
    </row>
    <row r="42" spans="2:30" ht="16.5" customHeight="1">
      <c r="B42" s="269" t="s">
        <v>579</v>
      </c>
      <c r="C42" s="281"/>
      <c r="D42" s="280" t="s">
        <v>209</v>
      </c>
      <c r="E42" s="281"/>
      <c r="F42" s="281"/>
      <c r="G42" s="281"/>
      <c r="H42" s="281"/>
      <c r="I42" s="272"/>
      <c r="T42" s="274" t="s">
        <v>496</v>
      </c>
      <c r="V42" s="44"/>
      <c r="W42" s="381"/>
      <c r="X42" s="381"/>
      <c r="Y42" s="381"/>
      <c r="Z42" s="44"/>
      <c r="AA42" s="297"/>
      <c r="AB42" s="297"/>
      <c r="AC42" s="297"/>
      <c r="AD42" s="298"/>
    </row>
    <row r="43" spans="2:30" ht="13.5" customHeight="1">
      <c r="B43" s="885" t="s">
        <v>197</v>
      </c>
      <c r="C43" s="886"/>
      <c r="D43" s="889" t="s">
        <v>198</v>
      </c>
      <c r="E43" s="889"/>
      <c r="F43" s="889"/>
      <c r="G43" s="889"/>
      <c r="H43" s="886"/>
      <c r="I43" s="891" t="s">
        <v>169</v>
      </c>
      <c r="J43" s="892"/>
      <c r="K43" s="892"/>
      <c r="L43" s="892"/>
      <c r="M43" s="885" t="s">
        <v>199</v>
      </c>
      <c r="N43" s="889"/>
      <c r="O43" s="889"/>
      <c r="P43" s="886"/>
      <c r="Q43" s="893" t="s">
        <v>200</v>
      </c>
      <c r="R43" s="893"/>
      <c r="S43" s="893"/>
      <c r="T43" s="893"/>
      <c r="V43" s="44"/>
      <c r="W43" s="381"/>
      <c r="X43" s="381"/>
      <c r="Y43" s="381"/>
      <c r="Z43" s="44"/>
      <c r="AA43" s="297"/>
      <c r="AB43" s="297"/>
      <c r="AC43" s="297"/>
      <c r="AD43" s="298"/>
    </row>
    <row r="44" spans="2:30" ht="11.25" customHeight="1">
      <c r="B44" s="887"/>
      <c r="C44" s="888"/>
      <c r="D44" s="890"/>
      <c r="E44" s="890"/>
      <c r="F44" s="890"/>
      <c r="G44" s="890"/>
      <c r="H44" s="888"/>
      <c r="I44" s="251"/>
      <c r="J44" s="894" t="s">
        <v>172</v>
      </c>
      <c r="K44" s="894"/>
      <c r="L44" s="289"/>
      <c r="M44" s="887"/>
      <c r="N44" s="890"/>
      <c r="O44" s="890"/>
      <c r="P44" s="888"/>
      <c r="Q44" s="893"/>
      <c r="R44" s="893"/>
      <c r="S44" s="893"/>
      <c r="T44" s="893"/>
      <c r="V44" s="44"/>
      <c r="W44" s="381"/>
      <c r="X44" s="381"/>
      <c r="Y44" s="381"/>
      <c r="Z44" s="44"/>
      <c r="AA44" s="297"/>
      <c r="AB44" s="297"/>
      <c r="AC44" s="297"/>
      <c r="AD44" s="298"/>
    </row>
    <row r="45" spans="2:30" ht="18.75" customHeight="1">
      <c r="B45" s="870"/>
      <c r="C45" s="871"/>
      <c r="D45" s="870"/>
      <c r="E45" s="871"/>
      <c r="F45" s="871"/>
      <c r="G45" s="871"/>
      <c r="H45" s="872"/>
      <c r="I45" s="873"/>
      <c r="J45" s="874"/>
      <c r="K45" s="874"/>
      <c r="L45" s="874"/>
      <c r="M45" s="875"/>
      <c r="N45" s="876"/>
      <c r="O45" s="876"/>
      <c r="P45" s="877"/>
      <c r="Q45" s="879"/>
      <c r="R45" s="879"/>
      <c r="S45" s="879"/>
      <c r="T45" s="879"/>
      <c r="V45" s="44"/>
      <c r="W45" s="381"/>
      <c r="X45" s="381"/>
      <c r="Y45" s="381"/>
      <c r="Z45" s="44"/>
      <c r="AA45" s="297"/>
      <c r="AB45" s="297"/>
      <c r="AC45" s="297"/>
      <c r="AD45" s="298"/>
    </row>
    <row r="46" spans="2:30" ht="18.75" customHeight="1">
      <c r="B46" s="870"/>
      <c r="C46" s="871"/>
      <c r="D46" s="870"/>
      <c r="E46" s="871"/>
      <c r="F46" s="871"/>
      <c r="G46" s="871"/>
      <c r="H46" s="872"/>
      <c r="I46" s="873"/>
      <c r="J46" s="874"/>
      <c r="K46" s="874"/>
      <c r="L46" s="874"/>
      <c r="M46" s="875"/>
      <c r="N46" s="876"/>
      <c r="O46" s="876"/>
      <c r="P46" s="877"/>
      <c r="Q46" s="879"/>
      <c r="R46" s="879"/>
      <c r="S46" s="879"/>
      <c r="T46" s="879"/>
      <c r="V46" s="44"/>
      <c r="W46" s="381"/>
      <c r="X46" s="381"/>
      <c r="Y46" s="381"/>
      <c r="Z46" s="44"/>
      <c r="AA46" s="297"/>
      <c r="AB46" s="297"/>
      <c r="AC46" s="297"/>
      <c r="AD46" s="298"/>
    </row>
    <row r="47" spans="2:30" ht="18.75" customHeight="1">
      <c r="B47" s="870"/>
      <c r="C47" s="871"/>
      <c r="D47" s="870"/>
      <c r="E47" s="871"/>
      <c r="F47" s="871"/>
      <c r="G47" s="871"/>
      <c r="H47" s="872"/>
      <c r="I47" s="873"/>
      <c r="J47" s="874"/>
      <c r="K47" s="874"/>
      <c r="L47" s="874"/>
      <c r="M47" s="875"/>
      <c r="N47" s="876"/>
      <c r="O47" s="876"/>
      <c r="P47" s="877"/>
      <c r="Q47" s="878"/>
      <c r="R47" s="879"/>
      <c r="S47" s="879"/>
      <c r="T47" s="879"/>
      <c r="V47" s="44"/>
      <c r="W47" s="381"/>
      <c r="X47" s="381"/>
      <c r="Y47" s="381"/>
      <c r="Z47" s="44"/>
      <c r="AA47" s="297"/>
      <c r="AB47" s="297"/>
      <c r="AC47" s="297"/>
      <c r="AD47" s="298"/>
    </row>
    <row r="48" spans="2:30" ht="18.75" customHeight="1">
      <c r="B48" s="217" t="s">
        <v>192</v>
      </c>
      <c r="C48" s="218"/>
      <c r="D48" s="218"/>
      <c r="E48" s="218"/>
      <c r="F48" s="218"/>
      <c r="G48" s="218"/>
      <c r="H48" s="219" t="s">
        <v>541</v>
      </c>
      <c r="I48" s="865">
        <f>SUM(I45:L47)</f>
        <v>0</v>
      </c>
      <c r="J48" s="866"/>
      <c r="K48" s="866"/>
      <c r="L48" s="866"/>
      <c r="M48" s="880"/>
      <c r="N48" s="881"/>
      <c r="O48" s="881"/>
      <c r="P48" s="882"/>
      <c r="Q48" s="883"/>
      <c r="R48" s="883"/>
      <c r="S48" s="883"/>
      <c r="T48" s="883"/>
      <c r="V48" s="44"/>
      <c r="W48" s="381"/>
      <c r="X48" s="381"/>
      <c r="Y48" s="381"/>
      <c r="Z48" s="44"/>
      <c r="AA48" s="297"/>
      <c r="AB48" s="297"/>
      <c r="AC48" s="297"/>
      <c r="AD48" s="298"/>
    </row>
    <row r="49" spans="2:39" ht="3.75" customHeight="1">
      <c r="B49" s="290"/>
      <c r="C49" s="290"/>
      <c r="D49" s="290"/>
      <c r="E49" s="290"/>
      <c r="F49" s="290"/>
      <c r="G49" s="290"/>
      <c r="H49" s="291"/>
      <c r="I49" s="48"/>
      <c r="J49" s="48"/>
      <c r="K49" s="48"/>
      <c r="L49" s="48"/>
      <c r="M49" s="292"/>
      <c r="N49" s="293"/>
      <c r="O49" s="293"/>
      <c r="P49" s="293"/>
      <c r="Q49" s="294"/>
      <c r="R49" s="294"/>
      <c r="S49" s="294"/>
      <c r="T49" s="294"/>
      <c r="V49" s="44"/>
      <c r="W49" s="381"/>
      <c r="X49" s="381"/>
      <c r="Y49" s="381"/>
      <c r="Z49" s="44"/>
      <c r="AA49" s="297"/>
      <c r="AB49" s="297"/>
      <c r="AC49" s="297"/>
      <c r="AD49" s="298"/>
    </row>
    <row r="50" spans="2:39" ht="23.25" customHeight="1">
      <c r="B50" s="267" t="s">
        <v>542</v>
      </c>
      <c r="C50" s="853" t="s">
        <v>417</v>
      </c>
      <c r="D50" s="853"/>
      <c r="E50" s="853"/>
      <c r="F50" s="853"/>
      <c r="G50" s="853"/>
      <c r="H50" s="853"/>
      <c r="I50" s="853"/>
      <c r="J50" s="853"/>
      <c r="K50" s="853"/>
      <c r="L50" s="853"/>
      <c r="M50" s="853"/>
      <c r="N50" s="853"/>
      <c r="O50" s="853"/>
      <c r="P50" s="853"/>
      <c r="Q50" s="853"/>
      <c r="R50" s="853"/>
      <c r="S50" s="853"/>
      <c r="T50" s="853"/>
      <c r="V50" s="44"/>
      <c r="W50" s="381"/>
      <c r="X50" s="381"/>
      <c r="Y50" s="381"/>
      <c r="Z50" s="44"/>
      <c r="AA50" s="297"/>
      <c r="AB50" s="297"/>
      <c r="AC50" s="297"/>
      <c r="AD50" s="298"/>
    </row>
    <row r="51" spans="2:39" ht="4.5" customHeight="1">
      <c r="B51" s="290"/>
      <c r="C51" s="290"/>
      <c r="D51" s="290"/>
      <c r="E51" s="290"/>
      <c r="F51" s="290"/>
      <c r="G51" s="290"/>
      <c r="H51" s="290"/>
      <c r="I51" s="48"/>
      <c r="J51" s="48"/>
      <c r="K51" s="48"/>
      <c r="L51" s="48"/>
      <c r="M51" s="303"/>
      <c r="N51" s="304"/>
      <c r="O51" s="304"/>
      <c r="P51" s="304"/>
      <c r="Q51" s="304"/>
      <c r="V51" s="44"/>
      <c r="W51" s="381"/>
      <c r="X51" s="381"/>
      <c r="Y51" s="381"/>
      <c r="Z51" s="44"/>
      <c r="AA51" s="297"/>
      <c r="AB51" s="297"/>
      <c r="AC51" s="297"/>
      <c r="AD51" s="298"/>
    </row>
    <row r="52" spans="2:39" s="258" customFormat="1" ht="14.25" customHeight="1">
      <c r="U52" s="46"/>
      <c r="V52" s="44"/>
      <c r="W52" s="381"/>
      <c r="X52" s="381"/>
      <c r="Y52" s="381"/>
      <c r="Z52" s="44"/>
      <c r="AA52" s="299"/>
      <c r="AB52" s="299"/>
      <c r="AC52" s="299"/>
      <c r="AD52" s="296"/>
    </row>
    <row r="53" spans="2:39" ht="3.75" customHeight="1"/>
    <row r="54" spans="2:39" ht="6.75" customHeight="1"/>
    <row r="55" spans="2:39" ht="6.75" customHeight="1"/>
    <row r="56" spans="2:39" ht="6.75" customHeight="1"/>
    <row r="57" spans="2:39" s="336" customFormat="1" ht="6.75" customHeight="1">
      <c r="W57" s="359"/>
      <c r="X57" s="359"/>
      <c r="Y57" s="359"/>
      <c r="AD57" s="359"/>
      <c r="AE57" s="359"/>
      <c r="AF57" s="359"/>
      <c r="AG57" s="359"/>
      <c r="AH57" s="359"/>
      <c r="AI57" s="360"/>
      <c r="AJ57" s="359"/>
      <c r="AK57" s="359"/>
      <c r="AL57" s="359"/>
      <c r="AM57" s="359"/>
    </row>
    <row r="58" spans="2:39" s="336" customFormat="1" ht="20.25" customHeight="1">
      <c r="B58" s="336" t="s">
        <v>526</v>
      </c>
      <c r="W58" s="359"/>
      <c r="X58" s="359"/>
      <c r="Y58" s="359"/>
      <c r="AD58" s="359"/>
      <c r="AE58" s="359"/>
      <c r="AF58" s="359"/>
      <c r="AG58" s="359"/>
      <c r="AH58" s="359"/>
      <c r="AI58" s="360"/>
      <c r="AJ58" s="359"/>
      <c r="AK58" s="359"/>
      <c r="AL58" s="359"/>
      <c r="AM58" s="359"/>
    </row>
    <row r="59" spans="2:39" ht="20.149999999999999" customHeight="1"/>
    <row r="60" spans="2:39" ht="20.149999999999999" customHeight="1"/>
    <row r="61" spans="2:39" ht="20.149999999999999" customHeight="1"/>
    <row r="62" spans="2:39" ht="20.149999999999999" customHeight="1"/>
    <row r="63" spans="2:39" ht="20.149999999999999" customHeight="1"/>
    <row r="64" spans="2:39" ht="20.149999999999999" customHeight="1"/>
    <row r="65" ht="20.149999999999999" customHeight="1"/>
    <row r="66" ht="20.149999999999999" customHeight="1"/>
    <row r="67" ht="20.149999999999999" customHeight="1"/>
    <row r="68" ht="20.149999999999999" customHeight="1"/>
    <row r="69" ht="20.149999999999999" customHeight="1"/>
    <row r="70" ht="20.149999999999999" customHeight="1"/>
    <row r="71" ht="20.149999999999999" customHeight="1"/>
    <row r="72" ht="20.149999999999999" customHeight="1"/>
    <row r="73" ht="20.149999999999999" customHeight="1"/>
    <row r="74" ht="20.149999999999999" customHeight="1"/>
    <row r="75" ht="20.149999999999999" customHeight="1"/>
    <row r="76" ht="20.149999999999999" customHeight="1"/>
    <row r="77" ht="20.149999999999999" customHeight="1"/>
    <row r="78" ht="20.149999999999999" customHeight="1"/>
    <row r="79" ht="20.149999999999999" customHeight="1"/>
    <row r="80" ht="20.149999999999999" customHeight="1"/>
    <row r="81" ht="20.149999999999999" customHeight="1"/>
    <row r="82" ht="20.149999999999999" customHeight="1"/>
    <row r="83" ht="20.149999999999999" customHeight="1"/>
    <row r="84" ht="20.149999999999999" customHeight="1"/>
    <row r="85" ht="20.149999999999999" customHeight="1"/>
    <row r="86" ht="20.149999999999999" customHeight="1"/>
    <row r="87" ht="20.149999999999999" customHeight="1"/>
    <row r="88" ht="20.149999999999999" customHeight="1"/>
    <row r="89" ht="20.149999999999999" customHeight="1"/>
    <row r="90" ht="20.149999999999999" customHeight="1"/>
    <row r="91" ht="20.149999999999999" customHeight="1"/>
    <row r="92" ht="20.149999999999999" customHeight="1"/>
    <row r="93" ht="20.149999999999999" customHeight="1"/>
    <row r="94" ht="20.149999999999999" customHeight="1"/>
    <row r="95" ht="20.149999999999999" customHeight="1"/>
    <row r="96" ht="20.149999999999999" customHeight="1"/>
    <row r="97" ht="20.149999999999999" customHeight="1"/>
    <row r="98" ht="20.149999999999999" customHeight="1"/>
    <row r="99" ht="20.149999999999999" customHeight="1"/>
    <row r="100" ht="20.149999999999999" customHeight="1"/>
    <row r="101" ht="20.149999999999999" customHeight="1"/>
    <row r="102" ht="20.149999999999999" customHeight="1"/>
    <row r="103" ht="20.149999999999999" customHeight="1"/>
    <row r="104" ht="20.149999999999999" customHeight="1"/>
    <row r="105" ht="20.149999999999999" customHeight="1"/>
    <row r="106" ht="20.149999999999999" customHeight="1"/>
    <row r="107" ht="20.149999999999999" customHeight="1"/>
    <row r="108" ht="20.149999999999999" customHeight="1"/>
    <row r="109" ht="20.149999999999999" customHeight="1"/>
    <row r="110" ht="20.149999999999999" customHeight="1"/>
    <row r="111" ht="20.149999999999999" customHeight="1"/>
    <row r="112" ht="20.149999999999999" customHeight="1"/>
    <row r="113" ht="20.149999999999999" customHeight="1"/>
    <row r="114" ht="20.149999999999999" customHeight="1"/>
    <row r="115" ht="20.149999999999999" customHeight="1"/>
    <row r="116" ht="20.149999999999999" customHeight="1"/>
    <row r="117" ht="20.149999999999999" customHeight="1"/>
    <row r="118" ht="20.149999999999999" customHeight="1"/>
    <row r="119" ht="20.149999999999999" customHeight="1"/>
    <row r="120" ht="20.149999999999999" customHeight="1"/>
    <row r="121" ht="20.149999999999999" customHeight="1"/>
    <row r="122" ht="20.149999999999999" customHeight="1"/>
    <row r="123" ht="20.149999999999999" customHeight="1"/>
    <row r="124" ht="20.149999999999999" customHeight="1"/>
    <row r="125" ht="20.149999999999999" customHeight="1"/>
    <row r="126" ht="20.149999999999999" customHeight="1"/>
    <row r="127" ht="20.149999999999999" customHeight="1"/>
    <row r="128" ht="20.149999999999999" customHeight="1"/>
    <row r="129" ht="20.149999999999999" customHeight="1"/>
    <row r="130" ht="20.149999999999999" customHeight="1"/>
    <row r="131" ht="20.149999999999999" customHeight="1"/>
    <row r="132" ht="20.149999999999999" customHeight="1"/>
    <row r="133" ht="20.149999999999999" customHeight="1"/>
    <row r="134" ht="20.149999999999999" customHeight="1"/>
    <row r="135" ht="20.149999999999999" customHeight="1"/>
    <row r="136" ht="20.149999999999999" customHeight="1"/>
    <row r="137" ht="20.149999999999999" customHeight="1"/>
    <row r="138" ht="20.149999999999999" customHeight="1"/>
    <row r="139" ht="20.149999999999999" customHeight="1"/>
    <row r="140" ht="20.149999999999999" customHeight="1"/>
    <row r="141" ht="20.149999999999999" customHeight="1"/>
    <row r="142" ht="20.149999999999999" customHeight="1"/>
    <row r="143" ht="20.149999999999999" customHeight="1"/>
    <row r="144" ht="20.149999999999999" customHeight="1"/>
    <row r="145" ht="20.149999999999999" customHeight="1"/>
    <row r="146" ht="20.149999999999999" customHeight="1"/>
    <row r="147" ht="20.149999999999999" customHeight="1"/>
    <row r="148" ht="20.149999999999999" customHeight="1"/>
    <row r="149" ht="20.149999999999999" customHeight="1"/>
    <row r="150" ht="20.149999999999999" customHeight="1"/>
    <row r="151" ht="20.149999999999999" customHeight="1"/>
    <row r="152" ht="20.149999999999999" customHeight="1"/>
    <row r="153" ht="20.149999999999999" customHeight="1"/>
    <row r="154" ht="20.149999999999999" customHeight="1"/>
    <row r="155" ht="20.149999999999999" customHeight="1"/>
    <row r="156" ht="20.149999999999999" customHeight="1"/>
    <row r="157" ht="20.149999999999999" customHeight="1"/>
    <row r="158" ht="20.149999999999999" customHeight="1"/>
    <row r="159" ht="20.149999999999999" customHeight="1"/>
    <row r="160" ht="20.149999999999999" customHeight="1"/>
    <row r="161" ht="20.149999999999999" customHeight="1"/>
    <row r="162" ht="20.149999999999999" customHeight="1"/>
    <row r="163" ht="20.149999999999999" customHeight="1"/>
    <row r="164" ht="20.149999999999999" customHeight="1"/>
    <row r="165" ht="20.149999999999999" customHeight="1"/>
    <row r="166" ht="20.149999999999999" customHeight="1"/>
    <row r="167" ht="20.149999999999999" customHeight="1"/>
    <row r="168" ht="20.149999999999999" customHeight="1"/>
    <row r="169" ht="20.149999999999999" customHeight="1"/>
    <row r="170" ht="20.149999999999999" customHeight="1"/>
    <row r="171" ht="20.149999999999999" customHeight="1"/>
    <row r="172" ht="20.149999999999999" customHeight="1"/>
    <row r="173" ht="20.149999999999999" customHeight="1"/>
    <row r="174" ht="20.149999999999999" customHeight="1"/>
    <row r="175" ht="20.149999999999999" customHeight="1"/>
    <row r="176" ht="20.149999999999999" customHeight="1"/>
    <row r="177" ht="20.149999999999999" customHeight="1"/>
    <row r="178" ht="20.149999999999999" customHeight="1"/>
    <row r="179" ht="20.149999999999999" customHeight="1"/>
    <row r="180" ht="20.149999999999999" customHeight="1"/>
    <row r="181" ht="20.149999999999999" customHeight="1"/>
    <row r="182" ht="20.149999999999999" customHeight="1"/>
    <row r="183" ht="20.149999999999999" customHeight="1"/>
    <row r="184" ht="20.149999999999999" customHeight="1"/>
    <row r="185" ht="20.149999999999999" customHeight="1"/>
    <row r="186" ht="20.149999999999999" customHeight="1"/>
    <row r="187" ht="20.149999999999999" customHeight="1"/>
    <row r="188" ht="20.149999999999999" customHeight="1"/>
    <row r="189" ht="20.149999999999999" customHeight="1"/>
    <row r="190" ht="20.149999999999999" customHeight="1"/>
    <row r="191" ht="20.149999999999999" customHeight="1"/>
    <row r="192" ht="20.149999999999999" customHeight="1"/>
    <row r="193" ht="20.149999999999999" customHeight="1"/>
    <row r="194" ht="20.149999999999999" customHeight="1"/>
    <row r="195" ht="20.149999999999999" customHeight="1"/>
    <row r="196" ht="20.149999999999999" customHeight="1"/>
    <row r="197" ht="20.149999999999999" customHeight="1"/>
    <row r="198" ht="20.149999999999999" customHeight="1"/>
    <row r="199" ht="20.149999999999999" customHeight="1"/>
    <row r="200" ht="20.149999999999999" customHeight="1"/>
    <row r="201" ht="20.149999999999999" customHeight="1"/>
    <row r="202" ht="20.149999999999999" customHeight="1"/>
    <row r="203" ht="20.149999999999999" customHeight="1"/>
    <row r="204" ht="20.149999999999999" customHeight="1"/>
    <row r="205" ht="20.149999999999999" customHeight="1"/>
    <row r="206" ht="20.149999999999999" customHeight="1"/>
    <row r="207" ht="20.149999999999999" customHeight="1"/>
    <row r="208" ht="20.149999999999999" customHeight="1"/>
    <row r="209" ht="20.149999999999999" customHeight="1"/>
    <row r="210" ht="20.149999999999999" customHeight="1"/>
    <row r="211" ht="20.149999999999999" customHeight="1"/>
    <row r="212" ht="20.149999999999999" customHeight="1"/>
    <row r="213" ht="20.149999999999999" customHeight="1"/>
    <row r="214" ht="20.149999999999999" customHeight="1"/>
    <row r="215" ht="20.149999999999999" customHeight="1"/>
  </sheetData>
  <sheetProtection sheet="1" objects="1" scenarios="1"/>
  <mergeCells count="79">
    <mergeCell ref="M18:P18"/>
    <mergeCell ref="Q18:T18"/>
    <mergeCell ref="I10:J10"/>
    <mergeCell ref="B14:H15"/>
    <mergeCell ref="I14:L14"/>
    <mergeCell ref="M14:P14"/>
    <mergeCell ref="Q14:T14"/>
    <mergeCell ref="J15:K15"/>
    <mergeCell ref="N15:O15"/>
    <mergeCell ref="Q15:S15"/>
    <mergeCell ref="I17:L17"/>
    <mergeCell ref="B16:G17"/>
    <mergeCell ref="I16:L16"/>
    <mergeCell ref="B18:G18"/>
    <mergeCell ref="I18:L18"/>
    <mergeCell ref="R20:T20"/>
    <mergeCell ref="AA21:AC21"/>
    <mergeCell ref="C23:T23"/>
    <mergeCell ref="C24:T24"/>
    <mergeCell ref="C25:T25"/>
    <mergeCell ref="B29:H29"/>
    <mergeCell ref="I29:L29"/>
    <mergeCell ref="M29:P29"/>
    <mergeCell ref="Q29:T29"/>
    <mergeCell ref="R21:T21"/>
    <mergeCell ref="C26:T26"/>
    <mergeCell ref="B30:H30"/>
    <mergeCell ref="I30:L30"/>
    <mergeCell ref="M30:P30"/>
    <mergeCell ref="Q30:T30"/>
    <mergeCell ref="B31:H31"/>
    <mergeCell ref="I31:L31"/>
    <mergeCell ref="M31:P31"/>
    <mergeCell ref="Q31:T31"/>
    <mergeCell ref="B32:H32"/>
    <mergeCell ref="I32:L32"/>
    <mergeCell ref="M32:P32"/>
    <mergeCell ref="Q32:T32"/>
    <mergeCell ref="B33:H33"/>
    <mergeCell ref="I33:L33"/>
    <mergeCell ref="M33:P33"/>
    <mergeCell ref="Q33:T33"/>
    <mergeCell ref="I34:L34"/>
    <mergeCell ref="C36:T36"/>
    <mergeCell ref="C37:T37"/>
    <mergeCell ref="B43:C44"/>
    <mergeCell ref="D43:H44"/>
    <mergeCell ref="I43:L43"/>
    <mergeCell ref="M43:P44"/>
    <mergeCell ref="Q43:T44"/>
    <mergeCell ref="J44:K44"/>
    <mergeCell ref="M34:T34"/>
    <mergeCell ref="Q48:T48"/>
    <mergeCell ref="B45:C45"/>
    <mergeCell ref="D45:H45"/>
    <mergeCell ref="I45:L45"/>
    <mergeCell ref="M45:P45"/>
    <mergeCell ref="Q45:T45"/>
    <mergeCell ref="B46:C46"/>
    <mergeCell ref="D46:H46"/>
    <mergeCell ref="I46:L46"/>
    <mergeCell ref="M46:P46"/>
    <mergeCell ref="Q46:T46"/>
    <mergeCell ref="N1:U1"/>
    <mergeCell ref="M13:R13"/>
    <mergeCell ref="C50:T50"/>
    <mergeCell ref="M16:P17"/>
    <mergeCell ref="Q16:T17"/>
    <mergeCell ref="B19:G19"/>
    <mergeCell ref="I19:L19"/>
    <mergeCell ref="M19:P19"/>
    <mergeCell ref="Q19:T19"/>
    <mergeCell ref="B47:C47"/>
    <mergeCell ref="D47:H47"/>
    <mergeCell ref="I47:L47"/>
    <mergeCell ref="M47:P47"/>
    <mergeCell ref="Q47:T47"/>
    <mergeCell ref="I48:L48"/>
    <mergeCell ref="M48:P48"/>
  </mergeCells>
  <phoneticPr fontId="1"/>
  <conditionalFormatting sqref="M34">
    <cfRule type="containsText" dxfId="58" priority="40" operator="containsText" text="不一致 NG">
      <formula>NOT(ISERROR(SEARCH("不一致 NG",M34)))</formula>
    </cfRule>
  </conditionalFormatting>
  <conditionalFormatting sqref="Q16:T17">
    <cfRule type="containsText" dxfId="57" priority="39" operator="containsText" text="要申請者区分選択">
      <formula>NOT(ISERROR(SEARCH("要申請者区分選択",Q16)))</formula>
    </cfRule>
  </conditionalFormatting>
  <conditionalFormatting sqref="M13:R13">
    <cfRule type="containsText" dxfId="56" priority="34" operator="containsText" text="助成対象経費 金額不一致NG : (申請設備)ｼｰﾄの助成対象経費合計金額と一致させること">
      <formula>NOT(ISERROR(SEARCH("助成対象経費 金額不一致NG : (申請設備)ｼｰﾄの助成対象経費合計金額と一致させること",M13)))</formula>
    </cfRule>
    <cfRule type="containsText" dxfId="55" priority="36" operator="containsText" text="★助成対象経費 金額不一致NG : (申請設備)ｼｰﾄの助成対象経費合計金額を確認のこと">
      <formula>NOT(ISERROR(SEARCH("★助成対象経費 金額不一致NG : (申請設備)ｼｰﾄの助成対象経費合計金額を確認のこと",M13)))</formula>
    </cfRule>
    <cfRule type="containsText" dxfId="54" priority="37" operator="containsText" text="★助成対象経費 金額不一致 : (申請設備)ｼｰﾄの助成対象経費合計金額を確認のこと">
      <formula>NOT(ISERROR(SEARCH("★助成対象経費 金額不一致 : (申請設備)ｼｰﾄの助成対象経費合計金額を確認のこと",M13)))</formula>
    </cfRule>
    <cfRule type="containsText" dxfId="53" priority="38" operator="containsText" text="助成対象経費 金額不一致 : (申請設備)sheetの助成対象経費合計金額を確認のこと">
      <formula>NOT(ISERROR(SEARCH("助成対象経費 金額不一致 : (申請設備)sheetの助成対象経費合計金額を確認のこと",M13)))</formula>
    </cfRule>
  </conditionalFormatting>
  <conditionalFormatting sqref="X22">
    <cfRule type="containsText" dxfId="52" priority="35" operator="containsText" text="助成対象経費 金額不一致NG : (申請設備)ｼｰﾄの助成対象経費合計金額と一致させること">
      <formula>NOT(ISERROR(SEARCH("助成対象経費 金額不一致NG : (申請設備)ｼｰﾄの助成対象経費合計金額と一致させること",X22)))</formula>
    </cfRule>
  </conditionalFormatting>
  <conditionalFormatting sqref="I10:J10">
    <cfRule type="expression" dxfId="51" priority="32">
      <formula>$I$10=""</formula>
    </cfRule>
  </conditionalFormatting>
  <conditionalFormatting sqref="H17:L17">
    <cfRule type="expression" dxfId="50" priority="31">
      <formula>AND($I$10="非該当",$I$17="")</formula>
    </cfRule>
  </conditionalFormatting>
  <conditionalFormatting sqref="I30:L33">
    <cfRule type="expression" dxfId="49" priority="30">
      <formula>AND($I$30="",$I$31="",$I$32="",$I$33="")</formula>
    </cfRule>
  </conditionalFormatting>
  <conditionalFormatting sqref="B46:T47 B45:C45">
    <cfRule type="expression" dxfId="48" priority="26">
      <formula>AND($T$41=TRUE,$B$45="")</formula>
    </cfRule>
  </conditionalFormatting>
  <conditionalFormatting sqref="C40">
    <cfRule type="expression" dxfId="47" priority="25">
      <formula>AND($T$40=FALSE,$T$41=FALSE)</formula>
    </cfRule>
  </conditionalFormatting>
  <conditionalFormatting sqref="C41">
    <cfRule type="expression" dxfId="46" priority="24">
      <formula>AND($T$40=FALSE,$T$41=FALSE)</formula>
    </cfRule>
  </conditionalFormatting>
  <conditionalFormatting sqref="I34:L34">
    <cfRule type="expression" dxfId="45" priority="23">
      <formula>$I$34=0</formula>
    </cfRule>
  </conditionalFormatting>
  <conditionalFormatting sqref="M30:P30">
    <cfRule type="expression" dxfId="44" priority="22">
      <formula>AND($I$30&lt;&gt;0,$M$30="")</formula>
    </cfRule>
  </conditionalFormatting>
  <conditionalFormatting sqref="M31:P31">
    <cfRule type="expression" dxfId="43" priority="21">
      <formula>AND($I$31&lt;&gt;0,$M$31="")</formula>
    </cfRule>
  </conditionalFormatting>
  <conditionalFormatting sqref="M33:P33">
    <cfRule type="expression" dxfId="42" priority="20">
      <formula>AND($I$33&lt;&gt;0,$M$33="")</formula>
    </cfRule>
  </conditionalFormatting>
  <conditionalFormatting sqref="Q30:T30">
    <cfRule type="expression" dxfId="41" priority="19">
      <formula>AND($I$30&lt;&gt;0,$Q$30="")</formula>
    </cfRule>
  </conditionalFormatting>
  <conditionalFormatting sqref="Q31:T31">
    <cfRule type="expression" dxfId="40" priority="18">
      <formula>AND($I$31&lt;&gt;0,$Q$31="")</formula>
    </cfRule>
  </conditionalFormatting>
  <conditionalFormatting sqref="Q32:T32">
    <cfRule type="expression" dxfId="39" priority="17">
      <formula>AND($I$32&lt;&gt;0,$Q$32="")</formula>
    </cfRule>
  </conditionalFormatting>
  <conditionalFormatting sqref="Q33:T33">
    <cfRule type="expression" dxfId="38" priority="16">
      <formula>AND($I$33&lt;&gt;0,$Q$33="")</formula>
    </cfRule>
  </conditionalFormatting>
  <conditionalFormatting sqref="I48:L48">
    <cfRule type="expression" dxfId="37" priority="15">
      <formula>$T$41=TRUE</formula>
    </cfRule>
  </conditionalFormatting>
  <conditionalFormatting sqref="D45:H45">
    <cfRule type="expression" dxfId="36" priority="14">
      <formula>AND($T$41=TRUE,$D$45="")</formula>
    </cfRule>
  </conditionalFormatting>
  <conditionalFormatting sqref="I45:L45">
    <cfRule type="expression" dxfId="35" priority="13">
      <formula>AND($T$41=TRUE,$I$45="")</formula>
    </cfRule>
  </conditionalFormatting>
  <conditionalFormatting sqref="M45:P45">
    <cfRule type="expression" dxfId="34" priority="12">
      <formula>AND($T$41=TRUE,$M$45="")</formula>
    </cfRule>
  </conditionalFormatting>
  <conditionalFormatting sqref="Q45:T45">
    <cfRule type="expression" dxfId="33" priority="11">
      <formula>AND($T$41=TRUE,$M$45="")</formula>
    </cfRule>
  </conditionalFormatting>
  <conditionalFormatting sqref="I18:L18">
    <cfRule type="expression" dxfId="32" priority="3">
      <formula>I48=0</formula>
    </cfRule>
  </conditionalFormatting>
  <conditionalFormatting sqref="B26:T26">
    <cfRule type="expression" dxfId="31" priority="2">
      <formula>AND($I$10="非該当",$I$17="")</formula>
    </cfRule>
  </conditionalFormatting>
  <dataValidations xWindow="618" yWindow="398" count="11">
    <dataValidation type="list" allowBlank="1" showInputMessage="1" showErrorMessage="1" promptTitle="海外から直輸入等の設備を含む場合は「要注意」" prompt="消費税率10%適用外の場合は「非該当」選択_x000a__x000a_日本国内で設備を購入する場合は、標準的な［消費税率10%適用のみ］に該当します" sqref="I10:J10">
      <formula1>$W$10:$W$11</formula1>
    </dataValidation>
    <dataValidation type="list" allowBlank="1" showInputMessage="1" promptTitle="進捗状況記入ください" prompt="ドロップダウンリスト▼ _x000a_から選択するか、又は自由コメントを直接入力してください" sqref="Q30:T33">
      <formula1>$W$29:$W$34</formula1>
    </dataValidation>
    <dataValidation allowBlank="1" showInputMessage="1" showErrorMessage="1" promptTitle="入力不要" prompt="本ページ最下欄の「（４）助成対象外経費の内訳」の合計金額が転記（自動反映）されます。" sqref="I18:L18"/>
    <dataValidation type="custom" imeMode="off" allowBlank="1" showInputMessage="1" showErrorMessage="1" prompt="消費税10%以外の税制適用が含まれる場合は、上欄で［非該当］を選択した後、正しい税込み金額となるように金額を直接記入ください" sqref="I17:L17">
      <formula1>$I$10="非該当"</formula1>
    </dataValidation>
    <dataValidation imeMode="on" allowBlank="1" showInputMessage="1" showErrorMessage="1" sqref="M30:P33 D45:H47 M45:T47"/>
    <dataValidation imeMode="off" allowBlank="1" showInputMessage="1" showErrorMessage="1" sqref="I30:L33 I45:L47"/>
    <dataValidation imeMode="disabled" allowBlank="1" showInputMessage="1" showErrorMessage="1" sqref="T41"/>
    <dataValidation allowBlank="1" showInputMessage="1" showErrorMessage="1" promptTitle="入力不要" prompt="「機械設備計画」sheetから自動転記されます" sqref="M16:P17"/>
    <dataValidation allowBlank="1" showInputMessage="1" showErrorMessage="1" promptTitle="入力不要" prompt="自動計算されます" sqref="I19:T19"/>
    <dataValidation allowBlank="1" showInputMessage="1" showErrorMessage="1" promptTitle="入力不要" prompt="消費税率10%の場合には自動計算されます" sqref="I16:L16"/>
    <dataValidation allowBlank="1" showInputMessage="1" showErrorMessage="1" promptTitle="入力不要" prompt="自動計算" sqref="I34:L34"/>
  </dataValidations>
  <pageMargins left="0.70866141732283472" right="0.31496062992125984" top="0.55118110236220474" bottom="0.15748031496062992" header="0.31496062992125984" footer="0.11811023622047245"/>
  <pageSetup paperSize="9" scale="89" orientation="portrait" useFirstPageNumber="1" r:id="rId1"/>
  <headerFooter>
    <oddFooter>&amp;C4 - &amp;P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2</xdr:col>
                    <xdr:colOff>114300</xdr:colOff>
                    <xdr:row>38</xdr:row>
                    <xdr:rowOff>247650</xdr:rowOff>
                  </from>
                  <to>
                    <xdr:col>3</xdr:col>
                    <xdr:colOff>69850</xdr:colOff>
                    <xdr:row>40</xdr:row>
                    <xdr:rowOff>38100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2</xdr:col>
                    <xdr:colOff>114300</xdr:colOff>
                    <xdr:row>39</xdr:row>
                    <xdr:rowOff>146050</xdr:rowOff>
                  </from>
                  <to>
                    <xdr:col>3</xdr:col>
                    <xdr:colOff>69850</xdr:colOff>
                    <xdr:row>41</xdr:row>
                    <xdr:rowOff>31750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9" id="{D57B9A6E-AE7C-4D96-B949-C76DBE90D096}">
            <xm:f>機械設備計画!AC14=0</xm:f>
            <x14:dxf>
              <fill>
                <patternFill>
                  <bgColor theme="6" tint="0.59996337778862885"/>
                </patternFill>
              </fill>
            </x14:dxf>
          </x14:cfRule>
          <xm:sqref>Q16:T17</xm:sqref>
        </x14:conditionalFormatting>
        <x14:conditionalFormatting xmlns:xm="http://schemas.microsoft.com/office/excel/2006/main">
          <x14:cfRule type="expression" priority="10" id="{C91745D8-5387-4132-BC80-BDC98D6101F6}">
            <xm:f>機械設備計画!AC14=0</xm:f>
            <x14:dxf>
              <fill>
                <patternFill>
                  <bgColor theme="6" tint="0.59996337778862885"/>
                </patternFill>
              </fill>
            </x14:dxf>
          </x14:cfRule>
          <xm:sqref>M16:P17</xm:sqref>
        </x14:conditionalFormatting>
        <x14:conditionalFormatting xmlns:xm="http://schemas.microsoft.com/office/excel/2006/main">
          <x14:cfRule type="expression" priority="7" id="{33700E0B-DE6A-4EB1-8B8A-E52AA9A8DFE3}">
            <xm:f>機械設備計画!AC14=0</xm:f>
            <x14:dxf>
              <fill>
                <patternFill>
                  <bgColor theme="6" tint="0.59996337778862885"/>
                </patternFill>
              </fill>
            </x14:dxf>
          </x14:cfRule>
          <xm:sqref>Q19:T19</xm:sqref>
        </x14:conditionalFormatting>
        <x14:conditionalFormatting xmlns:xm="http://schemas.microsoft.com/office/excel/2006/main">
          <x14:cfRule type="expression" priority="6" id="{0F17A2AE-E838-4FCC-9A1B-7358662DD556}">
            <xm:f>機械設備計画!AC14=0</xm:f>
            <x14:dxf>
              <fill>
                <patternFill>
                  <bgColor theme="6" tint="0.59996337778862885"/>
                </patternFill>
              </fill>
            </x14:dxf>
          </x14:cfRule>
          <xm:sqref>M19:P19</xm:sqref>
        </x14:conditionalFormatting>
        <x14:conditionalFormatting xmlns:xm="http://schemas.microsoft.com/office/excel/2006/main">
          <x14:cfRule type="expression" priority="5" id="{53644043-EEAE-4985-B4E4-2F1E4F6EE95C}">
            <xm:f>機械設備計画!AC14=0</xm:f>
            <x14:dxf>
              <fill>
                <patternFill>
                  <bgColor theme="6" tint="0.59996337778862885"/>
                </patternFill>
              </fill>
            </x14:dxf>
          </x14:cfRule>
          <xm:sqref>I16:L16</xm:sqref>
        </x14:conditionalFormatting>
        <x14:conditionalFormatting xmlns:xm="http://schemas.microsoft.com/office/excel/2006/main">
          <x14:cfRule type="expression" priority="4" id="{751CD5B2-5EFF-4E67-A1C5-FB9C6DA7907F}">
            <xm:f>機械設備計画!AC14=0</xm:f>
            <x14:dxf>
              <fill>
                <patternFill>
                  <bgColor theme="6" tint="0.59996337778862885"/>
                </patternFill>
              </fill>
            </x14:dxf>
          </x14:cfRule>
          <xm:sqref>I19:L19</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B1:J84"/>
  <sheetViews>
    <sheetView showGridLines="0" view="pageBreakPreview" zoomScaleNormal="100" zoomScaleSheetLayoutView="100" workbookViewId="0">
      <selection activeCell="B10" sqref="B10:J33"/>
    </sheetView>
  </sheetViews>
  <sheetFormatPr defaultRowHeight="18"/>
  <cols>
    <col min="1" max="1" width="0.5" customWidth="1"/>
    <col min="10" max="10" width="6.25" customWidth="1"/>
    <col min="11" max="11" width="1.08203125" customWidth="1"/>
  </cols>
  <sheetData>
    <row r="1" spans="2:10" ht="4.5" customHeight="1">
      <c r="G1" s="475">
        <f>申請書!P12</f>
        <v>0</v>
      </c>
      <c r="H1" s="475"/>
      <c r="I1" s="475"/>
      <c r="J1" s="475"/>
    </row>
    <row r="2" spans="2:10" s="9" customFormat="1" ht="21" customHeight="1">
      <c r="B2" s="8" t="s">
        <v>603</v>
      </c>
    </row>
    <row r="3" spans="2:10">
      <c r="B3" s="958" t="s">
        <v>509</v>
      </c>
      <c r="C3" s="959"/>
      <c r="D3" s="959"/>
      <c r="E3" s="959"/>
      <c r="F3" s="959"/>
      <c r="G3" s="959"/>
      <c r="H3" s="959"/>
      <c r="I3" s="959"/>
      <c r="J3" s="959"/>
    </row>
    <row r="4" spans="2:10">
      <c r="B4" s="959"/>
      <c r="C4" s="959"/>
      <c r="D4" s="959"/>
      <c r="E4" s="959"/>
      <c r="F4" s="959"/>
      <c r="G4" s="959"/>
      <c r="H4" s="959"/>
      <c r="I4" s="959"/>
      <c r="J4" s="959"/>
    </row>
    <row r="5" spans="2:10">
      <c r="B5" s="959"/>
      <c r="C5" s="959"/>
      <c r="D5" s="959"/>
      <c r="E5" s="959"/>
      <c r="F5" s="959"/>
      <c r="G5" s="959"/>
      <c r="H5" s="959"/>
      <c r="I5" s="959"/>
      <c r="J5" s="959"/>
    </row>
    <row r="6" spans="2:10">
      <c r="B6" s="959"/>
      <c r="C6" s="959"/>
      <c r="D6" s="959"/>
      <c r="E6" s="959"/>
      <c r="F6" s="959"/>
      <c r="G6" s="959"/>
      <c r="H6" s="959"/>
      <c r="I6" s="959"/>
      <c r="J6" s="959"/>
    </row>
    <row r="7" spans="2:10">
      <c r="B7" s="959"/>
      <c r="C7" s="959"/>
      <c r="D7" s="959"/>
      <c r="E7" s="959"/>
      <c r="F7" s="959"/>
      <c r="G7" s="959"/>
      <c r="H7" s="959"/>
      <c r="I7" s="959"/>
      <c r="J7" s="959"/>
    </row>
    <row r="8" spans="2:10">
      <c r="B8" s="959"/>
      <c r="C8" s="959"/>
      <c r="D8" s="959"/>
      <c r="E8" s="959"/>
      <c r="F8" s="959"/>
      <c r="G8" s="959"/>
      <c r="H8" s="959"/>
      <c r="I8" s="959"/>
      <c r="J8" s="959"/>
    </row>
    <row r="9" spans="2:10">
      <c r="B9" s="960" t="s">
        <v>484</v>
      </c>
      <c r="C9" s="961"/>
      <c r="D9" s="961"/>
      <c r="E9" s="961"/>
      <c r="F9" s="961"/>
      <c r="G9" s="961"/>
      <c r="H9" s="961"/>
      <c r="I9" s="961"/>
      <c r="J9" s="962"/>
    </row>
    <row r="10" spans="2:10">
      <c r="B10" s="963"/>
      <c r="C10" s="964"/>
      <c r="D10" s="964"/>
      <c r="E10" s="964"/>
      <c r="F10" s="964"/>
      <c r="G10" s="964"/>
      <c r="H10" s="964"/>
      <c r="I10" s="964"/>
      <c r="J10" s="965"/>
    </row>
    <row r="11" spans="2:10">
      <c r="B11" s="966"/>
      <c r="C11" s="967"/>
      <c r="D11" s="967"/>
      <c r="E11" s="967"/>
      <c r="F11" s="967"/>
      <c r="G11" s="967"/>
      <c r="H11" s="967"/>
      <c r="I11" s="967"/>
      <c r="J11" s="968"/>
    </row>
    <row r="12" spans="2:10">
      <c r="B12" s="966"/>
      <c r="C12" s="967"/>
      <c r="D12" s="967"/>
      <c r="E12" s="967"/>
      <c r="F12" s="967"/>
      <c r="G12" s="967"/>
      <c r="H12" s="967"/>
      <c r="I12" s="967"/>
      <c r="J12" s="968"/>
    </row>
    <row r="13" spans="2:10">
      <c r="B13" s="966"/>
      <c r="C13" s="967"/>
      <c r="D13" s="967"/>
      <c r="E13" s="967"/>
      <c r="F13" s="967"/>
      <c r="G13" s="967"/>
      <c r="H13" s="967"/>
      <c r="I13" s="967"/>
      <c r="J13" s="968"/>
    </row>
    <row r="14" spans="2:10">
      <c r="B14" s="966"/>
      <c r="C14" s="967"/>
      <c r="D14" s="967"/>
      <c r="E14" s="967"/>
      <c r="F14" s="967"/>
      <c r="G14" s="967"/>
      <c r="H14" s="967"/>
      <c r="I14" s="967"/>
      <c r="J14" s="968"/>
    </row>
    <row r="15" spans="2:10">
      <c r="B15" s="966"/>
      <c r="C15" s="967"/>
      <c r="D15" s="967"/>
      <c r="E15" s="967"/>
      <c r="F15" s="967"/>
      <c r="G15" s="967"/>
      <c r="H15" s="967"/>
      <c r="I15" s="967"/>
      <c r="J15" s="968"/>
    </row>
    <row r="16" spans="2:10">
      <c r="B16" s="966"/>
      <c r="C16" s="967"/>
      <c r="D16" s="967"/>
      <c r="E16" s="967"/>
      <c r="F16" s="967"/>
      <c r="G16" s="967"/>
      <c r="H16" s="967"/>
      <c r="I16" s="967"/>
      <c r="J16" s="968"/>
    </row>
    <row r="17" spans="2:10">
      <c r="B17" s="966"/>
      <c r="C17" s="967"/>
      <c r="D17" s="967"/>
      <c r="E17" s="967"/>
      <c r="F17" s="967"/>
      <c r="G17" s="967"/>
      <c r="H17" s="967"/>
      <c r="I17" s="967"/>
      <c r="J17" s="968"/>
    </row>
    <row r="18" spans="2:10">
      <c r="B18" s="966"/>
      <c r="C18" s="967"/>
      <c r="D18" s="967"/>
      <c r="E18" s="967"/>
      <c r="F18" s="967"/>
      <c r="G18" s="967"/>
      <c r="H18" s="967"/>
      <c r="I18" s="967"/>
      <c r="J18" s="968"/>
    </row>
    <row r="19" spans="2:10">
      <c r="B19" s="966"/>
      <c r="C19" s="967"/>
      <c r="D19" s="967"/>
      <c r="E19" s="967"/>
      <c r="F19" s="967"/>
      <c r="G19" s="967"/>
      <c r="H19" s="967"/>
      <c r="I19" s="967"/>
      <c r="J19" s="968"/>
    </row>
    <row r="20" spans="2:10">
      <c r="B20" s="966"/>
      <c r="C20" s="967"/>
      <c r="D20" s="967"/>
      <c r="E20" s="967"/>
      <c r="F20" s="967"/>
      <c r="G20" s="967"/>
      <c r="H20" s="967"/>
      <c r="I20" s="967"/>
      <c r="J20" s="968"/>
    </row>
    <row r="21" spans="2:10">
      <c r="B21" s="966"/>
      <c r="C21" s="967"/>
      <c r="D21" s="967"/>
      <c r="E21" s="967"/>
      <c r="F21" s="967"/>
      <c r="G21" s="967"/>
      <c r="H21" s="967"/>
      <c r="I21" s="967"/>
      <c r="J21" s="968"/>
    </row>
    <row r="22" spans="2:10">
      <c r="B22" s="966"/>
      <c r="C22" s="967"/>
      <c r="D22" s="967"/>
      <c r="E22" s="967"/>
      <c r="F22" s="967"/>
      <c r="G22" s="967"/>
      <c r="H22" s="967"/>
      <c r="I22" s="967"/>
      <c r="J22" s="968"/>
    </row>
    <row r="23" spans="2:10">
      <c r="B23" s="966"/>
      <c r="C23" s="967"/>
      <c r="D23" s="967"/>
      <c r="E23" s="967"/>
      <c r="F23" s="967"/>
      <c r="G23" s="967"/>
      <c r="H23" s="967"/>
      <c r="I23" s="967"/>
      <c r="J23" s="968"/>
    </row>
    <row r="24" spans="2:10">
      <c r="B24" s="966"/>
      <c r="C24" s="967"/>
      <c r="D24" s="967"/>
      <c r="E24" s="967"/>
      <c r="F24" s="967"/>
      <c r="G24" s="967"/>
      <c r="H24" s="967"/>
      <c r="I24" s="967"/>
      <c r="J24" s="968"/>
    </row>
    <row r="25" spans="2:10">
      <c r="B25" s="966"/>
      <c r="C25" s="967"/>
      <c r="D25" s="967"/>
      <c r="E25" s="967"/>
      <c r="F25" s="967"/>
      <c r="G25" s="967"/>
      <c r="H25" s="967"/>
      <c r="I25" s="967"/>
      <c r="J25" s="968"/>
    </row>
    <row r="26" spans="2:10">
      <c r="B26" s="966"/>
      <c r="C26" s="967"/>
      <c r="D26" s="967"/>
      <c r="E26" s="967"/>
      <c r="F26" s="967"/>
      <c r="G26" s="967"/>
      <c r="H26" s="967"/>
      <c r="I26" s="967"/>
      <c r="J26" s="968"/>
    </row>
    <row r="27" spans="2:10">
      <c r="B27" s="966"/>
      <c r="C27" s="967"/>
      <c r="D27" s="967"/>
      <c r="E27" s="967"/>
      <c r="F27" s="967"/>
      <c r="G27" s="967"/>
      <c r="H27" s="967"/>
      <c r="I27" s="967"/>
      <c r="J27" s="968"/>
    </row>
    <row r="28" spans="2:10">
      <c r="B28" s="966"/>
      <c r="C28" s="967"/>
      <c r="D28" s="967"/>
      <c r="E28" s="967"/>
      <c r="F28" s="967"/>
      <c r="G28" s="967"/>
      <c r="H28" s="967"/>
      <c r="I28" s="967"/>
      <c r="J28" s="968"/>
    </row>
    <row r="29" spans="2:10">
      <c r="B29" s="966"/>
      <c r="C29" s="967"/>
      <c r="D29" s="967"/>
      <c r="E29" s="967"/>
      <c r="F29" s="967"/>
      <c r="G29" s="967"/>
      <c r="H29" s="967"/>
      <c r="I29" s="967"/>
      <c r="J29" s="968"/>
    </row>
    <row r="30" spans="2:10">
      <c r="B30" s="966"/>
      <c r="C30" s="967"/>
      <c r="D30" s="967"/>
      <c r="E30" s="967"/>
      <c r="F30" s="967"/>
      <c r="G30" s="967"/>
      <c r="H30" s="967"/>
      <c r="I30" s="967"/>
      <c r="J30" s="968"/>
    </row>
    <row r="31" spans="2:10">
      <c r="B31" s="966"/>
      <c r="C31" s="967"/>
      <c r="D31" s="967"/>
      <c r="E31" s="967"/>
      <c r="F31" s="967"/>
      <c r="G31" s="967"/>
      <c r="H31" s="967"/>
      <c r="I31" s="967"/>
      <c r="J31" s="968"/>
    </row>
    <row r="32" spans="2:10">
      <c r="B32" s="966"/>
      <c r="C32" s="967"/>
      <c r="D32" s="967"/>
      <c r="E32" s="967"/>
      <c r="F32" s="967"/>
      <c r="G32" s="967"/>
      <c r="H32" s="967"/>
      <c r="I32" s="967"/>
      <c r="J32" s="968"/>
    </row>
    <row r="33" spans="2:10">
      <c r="B33" s="969"/>
      <c r="C33" s="970"/>
      <c r="D33" s="970"/>
      <c r="E33" s="970"/>
      <c r="F33" s="970"/>
      <c r="G33" s="970"/>
      <c r="H33" s="970"/>
      <c r="I33" s="970"/>
      <c r="J33" s="971"/>
    </row>
    <row r="34" spans="2:10">
      <c r="B34" s="960" t="s">
        <v>485</v>
      </c>
      <c r="C34" s="961"/>
      <c r="D34" s="961"/>
      <c r="E34" s="961"/>
      <c r="F34" s="961"/>
      <c r="G34" s="961"/>
      <c r="H34" s="961"/>
      <c r="I34" s="961"/>
      <c r="J34" s="962"/>
    </row>
    <row r="35" spans="2:10">
      <c r="B35" s="949"/>
      <c r="C35" s="950"/>
      <c r="D35" s="950"/>
      <c r="E35" s="950"/>
      <c r="F35" s="950"/>
      <c r="G35" s="950"/>
      <c r="H35" s="950"/>
      <c r="I35" s="950"/>
      <c r="J35" s="951"/>
    </row>
    <row r="36" spans="2:10">
      <c r="B36" s="952"/>
      <c r="C36" s="953"/>
      <c r="D36" s="953"/>
      <c r="E36" s="953"/>
      <c r="F36" s="953"/>
      <c r="G36" s="953"/>
      <c r="H36" s="953"/>
      <c r="I36" s="953"/>
      <c r="J36" s="954"/>
    </row>
    <row r="37" spans="2:10">
      <c r="B37" s="952"/>
      <c r="C37" s="953"/>
      <c r="D37" s="953"/>
      <c r="E37" s="953"/>
      <c r="F37" s="953"/>
      <c r="G37" s="953"/>
      <c r="H37" s="953"/>
      <c r="I37" s="953"/>
      <c r="J37" s="954"/>
    </row>
    <row r="38" spans="2:10">
      <c r="B38" s="952"/>
      <c r="C38" s="953"/>
      <c r="D38" s="953"/>
      <c r="E38" s="953"/>
      <c r="F38" s="953"/>
      <c r="G38" s="953"/>
      <c r="H38" s="953"/>
      <c r="I38" s="953"/>
      <c r="J38" s="954"/>
    </row>
    <row r="39" spans="2:10">
      <c r="B39" s="952"/>
      <c r="C39" s="953"/>
      <c r="D39" s="953"/>
      <c r="E39" s="953"/>
      <c r="F39" s="953"/>
      <c r="G39" s="953"/>
      <c r="H39" s="953"/>
      <c r="I39" s="953"/>
      <c r="J39" s="954"/>
    </row>
    <row r="40" spans="2:10">
      <c r="B40" s="952"/>
      <c r="C40" s="953"/>
      <c r="D40" s="953"/>
      <c r="E40" s="953"/>
      <c r="F40" s="953"/>
      <c r="G40" s="953"/>
      <c r="H40" s="953"/>
      <c r="I40" s="953"/>
      <c r="J40" s="954"/>
    </row>
    <row r="41" spans="2:10">
      <c r="B41" s="955"/>
      <c r="C41" s="956"/>
      <c r="D41" s="956"/>
      <c r="E41" s="956"/>
      <c r="F41" s="956"/>
      <c r="G41" s="956"/>
      <c r="H41" s="956"/>
      <c r="I41" s="956"/>
      <c r="J41" s="957"/>
    </row>
    <row r="42" spans="2:10" ht="18.75" customHeight="1"/>
    <row r="43" spans="2:10" ht="19.5" customHeight="1"/>
    <row r="84" ht="19.5" customHeight="1"/>
  </sheetData>
  <mergeCells count="6">
    <mergeCell ref="B35:J41"/>
    <mergeCell ref="G1:J1"/>
    <mergeCell ref="B3:J8"/>
    <mergeCell ref="B9:J9"/>
    <mergeCell ref="B34:J34"/>
    <mergeCell ref="B10:J33"/>
  </mergeCells>
  <phoneticPr fontId="1"/>
  <conditionalFormatting sqref="B10:J33">
    <cfRule type="expression" dxfId="24" priority="2">
      <formula>$B$10=""</formula>
    </cfRule>
  </conditionalFormatting>
  <conditionalFormatting sqref="B35:J41">
    <cfRule type="expression" dxfId="23" priority="1">
      <formula>$B$35=""</formula>
    </cfRule>
  </conditionalFormatting>
  <dataValidations count="1">
    <dataValidation imeMode="on" allowBlank="1" showInputMessage="1" showErrorMessage="1" sqref="B10:J33 B35:J41"/>
  </dataValidations>
  <pageMargins left="0.9055118110236221" right="0.51181102362204722" top="0.55118110236220474" bottom="0.35433070866141736" header="0.31496062992125984" footer="0.11811023622047245"/>
  <pageSetup paperSize="9" orientation="portrait" useFirstPageNumber="1" r:id="rId1"/>
  <headerFooter>
    <oddFooter>&amp;C5(1) - &amp;P</oddFooter>
  </headerFooter>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M68"/>
  <sheetViews>
    <sheetView showGridLines="0" view="pageBreakPreview" zoomScaleNormal="90" zoomScaleSheetLayoutView="100" workbookViewId="0">
      <selection activeCell="E5" sqref="E5"/>
    </sheetView>
  </sheetViews>
  <sheetFormatPr defaultColWidth="9" defaultRowHeight="13"/>
  <cols>
    <col min="1" max="1" width="1.5" style="112" customWidth="1"/>
    <col min="2" max="2" width="11.75" style="112" customWidth="1"/>
    <col min="3" max="3" width="9.08203125" style="112" customWidth="1"/>
    <col min="4" max="14" width="10.83203125" style="112" customWidth="1"/>
    <col min="15" max="15" width="0.75" style="112" customWidth="1"/>
    <col min="16" max="16" width="3.75" style="112" customWidth="1"/>
    <col min="17" max="17" width="6.5" style="305" customWidth="1"/>
    <col min="18" max="27" width="3.75" style="112" customWidth="1"/>
    <col min="28" max="16384" width="9" style="112"/>
  </cols>
  <sheetData>
    <row r="1" spans="1:18" ht="6" customHeight="1">
      <c r="A1" s="993">
        <f>申請書!P12</f>
        <v>0</v>
      </c>
      <c r="B1" s="994"/>
      <c r="C1" s="994"/>
      <c r="D1" s="994"/>
      <c r="E1" s="994"/>
      <c r="M1" s="983" t="s">
        <v>506</v>
      </c>
      <c r="N1" s="984"/>
    </row>
    <row r="2" spans="1:18" ht="18.75" customHeight="1">
      <c r="B2" s="110" t="s">
        <v>508</v>
      </c>
      <c r="D2" s="204"/>
      <c r="E2" s="205"/>
      <c r="F2" s="306"/>
      <c r="G2" s="306"/>
      <c r="H2" s="306"/>
      <c r="M2" s="985"/>
      <c r="N2" s="985"/>
    </row>
    <row r="3" spans="1:18" ht="21.75" customHeight="1">
      <c r="B3" s="110"/>
      <c r="C3" s="111"/>
      <c r="D3" s="999"/>
      <c r="E3" s="1000"/>
      <c r="F3" s="1000"/>
      <c r="G3" s="1000"/>
      <c r="H3" s="1000"/>
      <c r="I3" s="1000"/>
      <c r="J3" s="1000"/>
      <c r="K3" s="387"/>
      <c r="M3" s="156" t="s">
        <v>212</v>
      </c>
      <c r="N3" s="157" t="s">
        <v>56</v>
      </c>
      <c r="Q3" s="305" t="s">
        <v>56</v>
      </c>
    </row>
    <row r="4" spans="1:18" ht="17.25" customHeight="1">
      <c r="B4" s="977" t="s">
        <v>213</v>
      </c>
      <c r="C4" s="978"/>
      <c r="D4" s="163" t="s">
        <v>445</v>
      </c>
      <c r="E4" s="158" t="s">
        <v>446</v>
      </c>
      <c r="F4" s="163" t="s">
        <v>447</v>
      </c>
      <c r="G4" s="158" t="s">
        <v>448</v>
      </c>
      <c r="H4" s="163" t="s">
        <v>449</v>
      </c>
      <c r="I4" s="158" t="s">
        <v>450</v>
      </c>
      <c r="J4" s="163" t="s">
        <v>451</v>
      </c>
      <c r="K4" s="158" t="s">
        <v>452</v>
      </c>
      <c r="L4" s="163" t="s">
        <v>453</v>
      </c>
      <c r="M4" s="158" t="s">
        <v>454</v>
      </c>
      <c r="N4" s="163" t="s">
        <v>455</v>
      </c>
      <c r="Q4" s="305" t="s">
        <v>397</v>
      </c>
    </row>
    <row r="5" spans="1:18" ht="17.25" customHeight="1">
      <c r="B5" s="979"/>
      <c r="C5" s="980"/>
      <c r="D5" s="164" t="str">
        <f>IF(E5="令和２年","令和元年",IF(E5="令和３年","令和２年",IF(E5="令和４年","令和３年","")))</f>
        <v/>
      </c>
      <c r="E5" s="314"/>
      <c r="F5" s="165" t="str">
        <f>IF(E5="令和２年","令和３年",IF(E5="令和３年","令和４年",IF(E5="令和４年","令和５年","")))</f>
        <v/>
      </c>
      <c r="G5" s="159" t="str">
        <f>IF(E5="令和２年","令和４年",IF(E5="令和３年","令和５年",IF(E5="令和４年","令和６年","")))</f>
        <v/>
      </c>
      <c r="H5" s="166" t="str">
        <f>IF(E5="令和２年","令和５年",IF(E5="令和３年","令和６年",IF(E5="令和４年","令和７年","")))</f>
        <v/>
      </c>
      <c r="I5" s="159" t="str">
        <f>IF(E5="令和２年","令和６年",IF(E5="令和３年","令和７年",IF(E5="令和４年","令和８年","")))</f>
        <v/>
      </c>
      <c r="J5" s="166" t="str">
        <f>IF(E5="令和２年","令和７年",IF(E5="令和３年","令和８年",IF(E5="令和４年","令和９年","")))</f>
        <v/>
      </c>
      <c r="K5" s="159" t="str">
        <f>IF(E5="令和２年","令和８年",IF(E5="令和３年","令和９年",IF(E5="令和４年","令和10年","")))</f>
        <v/>
      </c>
      <c r="L5" s="166" t="str">
        <f>IF(E5="令和２年","令和９年",IF(E5="令和３年","令和10年",IF(E5="令和４年","令和11年","")))</f>
        <v/>
      </c>
      <c r="M5" s="159" t="str">
        <f>IF(E5="令和２年","令和10年",IF(E5="令和３年","令和11年",IF(E5="令和４年","令和12年","")))</f>
        <v/>
      </c>
      <c r="N5" s="166" t="str">
        <f>IF(E5="令和２年","令和11年",IF(E5="令和３年","令和12年",IF(E5="令和４年","令和13年","")))</f>
        <v/>
      </c>
    </row>
    <row r="6" spans="1:18" ht="17.25" customHeight="1">
      <c r="B6" s="981"/>
      <c r="C6" s="982"/>
      <c r="D6" s="195">
        <f>E6</f>
        <v>0</v>
      </c>
      <c r="E6" s="315"/>
      <c r="F6" s="195">
        <f>E6</f>
        <v>0</v>
      </c>
      <c r="G6" s="196">
        <f t="shared" ref="G6:N6" si="0">F6</f>
        <v>0</v>
      </c>
      <c r="H6" s="195">
        <f t="shared" si="0"/>
        <v>0</v>
      </c>
      <c r="I6" s="196">
        <f>H6</f>
        <v>0</v>
      </c>
      <c r="J6" s="195">
        <f t="shared" si="0"/>
        <v>0</v>
      </c>
      <c r="K6" s="196">
        <f t="shared" si="0"/>
        <v>0</v>
      </c>
      <c r="L6" s="195">
        <f t="shared" si="0"/>
        <v>0</v>
      </c>
      <c r="M6" s="196">
        <f t="shared" si="0"/>
        <v>0</v>
      </c>
      <c r="N6" s="195">
        <f t="shared" si="0"/>
        <v>0</v>
      </c>
    </row>
    <row r="7" spans="1:18" ht="24" customHeight="1">
      <c r="B7" s="1003" t="s">
        <v>214</v>
      </c>
      <c r="C7" s="1003"/>
      <c r="D7" s="307"/>
      <c r="E7" s="199"/>
      <c r="F7" s="199"/>
      <c r="G7" s="199"/>
      <c r="H7" s="307"/>
      <c r="I7" s="307"/>
      <c r="J7" s="307"/>
      <c r="K7" s="307"/>
      <c r="L7" s="307"/>
      <c r="M7" s="307"/>
      <c r="N7" s="307"/>
      <c r="Q7" s="308"/>
    </row>
    <row r="8" spans="1:18" ht="24" customHeight="1" thickBot="1">
      <c r="B8" s="1004" t="s">
        <v>215</v>
      </c>
      <c r="C8" s="1004"/>
      <c r="D8" s="197" t="str">
        <f>IF(E27&lt;10,"","投資回収NG")</f>
        <v/>
      </c>
      <c r="E8" s="198" t="str">
        <f>IFERROR(IF(E22=E23,"○",""),"")</f>
        <v/>
      </c>
      <c r="F8" s="198" t="str">
        <f t="shared" ref="F8:N8" si="1">IFERROR(IF(F22=F23,"○",""),"")</f>
        <v/>
      </c>
      <c r="G8" s="198" t="str">
        <f t="shared" si="1"/>
        <v/>
      </c>
      <c r="H8" s="198"/>
      <c r="I8" s="198" t="str">
        <f t="shared" si="1"/>
        <v/>
      </c>
      <c r="J8" s="198" t="str">
        <f t="shared" si="1"/>
        <v/>
      </c>
      <c r="K8" s="198" t="str">
        <f t="shared" si="1"/>
        <v/>
      </c>
      <c r="L8" s="198" t="str">
        <f t="shared" si="1"/>
        <v/>
      </c>
      <c r="M8" s="198" t="str">
        <f t="shared" si="1"/>
        <v/>
      </c>
      <c r="N8" s="198" t="str">
        <f t="shared" si="1"/>
        <v/>
      </c>
      <c r="Q8" s="308" t="s">
        <v>441</v>
      </c>
      <c r="R8" s="306" t="s">
        <v>483</v>
      </c>
    </row>
    <row r="9" spans="1:18" ht="26.25" customHeight="1" thickTop="1">
      <c r="B9" s="1003" t="s">
        <v>216</v>
      </c>
      <c r="C9" s="1003"/>
      <c r="D9" s="200"/>
      <c r="E9" s="200"/>
      <c r="F9" s="200"/>
      <c r="G9" s="200"/>
      <c r="H9" s="200"/>
      <c r="I9" s="200"/>
      <c r="J9" s="200"/>
      <c r="K9" s="200"/>
      <c r="L9" s="200"/>
      <c r="M9" s="200"/>
      <c r="N9" s="200"/>
    </row>
    <row r="10" spans="1:18" ht="26.25" customHeight="1">
      <c r="B10" s="1005" t="s">
        <v>535</v>
      </c>
      <c r="C10" s="113" t="s">
        <v>217</v>
      </c>
      <c r="D10" s="200"/>
      <c r="E10" s="154">
        <f t="shared" ref="E10:N10" si="2">D12</f>
        <v>0</v>
      </c>
      <c r="F10" s="154">
        <f t="shared" si="2"/>
        <v>0</v>
      </c>
      <c r="G10" s="154">
        <f t="shared" si="2"/>
        <v>0</v>
      </c>
      <c r="H10" s="154">
        <f t="shared" si="2"/>
        <v>0</v>
      </c>
      <c r="I10" s="154">
        <f t="shared" si="2"/>
        <v>0</v>
      </c>
      <c r="J10" s="154">
        <f t="shared" si="2"/>
        <v>0</v>
      </c>
      <c r="K10" s="154">
        <f t="shared" si="2"/>
        <v>0</v>
      </c>
      <c r="L10" s="154">
        <f t="shared" si="2"/>
        <v>0</v>
      </c>
      <c r="M10" s="154">
        <f t="shared" si="2"/>
        <v>0</v>
      </c>
      <c r="N10" s="154">
        <f t="shared" si="2"/>
        <v>0</v>
      </c>
    </row>
    <row r="11" spans="1:18" ht="26.25" customHeight="1">
      <c r="B11" s="1005"/>
      <c r="C11" s="113" t="s">
        <v>218</v>
      </c>
      <c r="D11" s="200"/>
      <c r="E11" s="200"/>
      <c r="F11" s="200"/>
      <c r="G11" s="200"/>
      <c r="H11" s="200"/>
      <c r="I11" s="200"/>
      <c r="J11" s="200"/>
      <c r="K11" s="200"/>
      <c r="L11" s="200"/>
      <c r="M11" s="200"/>
      <c r="N11" s="200"/>
    </row>
    <row r="12" spans="1:18" ht="26.25" customHeight="1">
      <c r="B12" s="1005"/>
      <c r="C12" s="113" t="s">
        <v>219</v>
      </c>
      <c r="D12" s="154">
        <f t="shared" ref="D12:N12" si="3">D10+D11</f>
        <v>0</v>
      </c>
      <c r="E12" s="154">
        <f t="shared" si="3"/>
        <v>0</v>
      </c>
      <c r="F12" s="154">
        <f t="shared" si="3"/>
        <v>0</v>
      </c>
      <c r="G12" s="154">
        <f t="shared" si="3"/>
        <v>0</v>
      </c>
      <c r="H12" s="154">
        <f t="shared" si="3"/>
        <v>0</v>
      </c>
      <c r="I12" s="154">
        <f t="shared" si="3"/>
        <v>0</v>
      </c>
      <c r="J12" s="154">
        <f t="shared" si="3"/>
        <v>0</v>
      </c>
      <c r="K12" s="154">
        <f t="shared" si="3"/>
        <v>0</v>
      </c>
      <c r="L12" s="154">
        <f t="shared" si="3"/>
        <v>0</v>
      </c>
      <c r="M12" s="154">
        <f t="shared" si="3"/>
        <v>0</v>
      </c>
      <c r="N12" s="154">
        <f t="shared" si="3"/>
        <v>0</v>
      </c>
    </row>
    <row r="13" spans="1:18" ht="26.25" customHeight="1">
      <c r="B13" s="1006" t="s">
        <v>598</v>
      </c>
      <c r="C13" s="1006"/>
      <c r="D13" s="200"/>
      <c r="E13" s="200"/>
      <c r="F13" s="200"/>
      <c r="G13" s="200"/>
      <c r="H13" s="200"/>
      <c r="I13" s="200"/>
      <c r="J13" s="200"/>
      <c r="K13" s="200"/>
      <c r="L13" s="200"/>
      <c r="M13" s="200"/>
      <c r="N13" s="200"/>
    </row>
    <row r="14" spans="1:18" ht="26.25" customHeight="1">
      <c r="B14" s="1006" t="s">
        <v>220</v>
      </c>
      <c r="C14" s="1006"/>
      <c r="D14" s="200"/>
      <c r="E14" s="200"/>
      <c r="F14" s="200"/>
      <c r="G14" s="200"/>
      <c r="H14" s="200"/>
      <c r="I14" s="200"/>
      <c r="J14" s="200"/>
      <c r="K14" s="200"/>
      <c r="L14" s="200"/>
      <c r="M14" s="200"/>
      <c r="N14" s="200"/>
    </row>
    <row r="15" spans="1:18" ht="26.25" customHeight="1">
      <c r="B15" s="1007" t="s">
        <v>221</v>
      </c>
      <c r="C15" s="1008"/>
      <c r="D15" s="317"/>
      <c r="E15" s="200"/>
      <c r="F15" s="200"/>
      <c r="G15" s="200"/>
      <c r="H15" s="200"/>
      <c r="I15" s="200"/>
      <c r="J15" s="200"/>
      <c r="K15" s="200"/>
      <c r="L15" s="200"/>
      <c r="M15" s="200"/>
      <c r="N15" s="200"/>
    </row>
    <row r="16" spans="1:18" ht="26.25" customHeight="1">
      <c r="B16" s="1006" t="s">
        <v>222</v>
      </c>
      <c r="C16" s="1006"/>
      <c r="D16" s="200"/>
      <c r="E16" s="200"/>
      <c r="F16" s="200"/>
      <c r="G16" s="200"/>
      <c r="H16" s="200"/>
      <c r="I16" s="200"/>
      <c r="J16" s="200"/>
      <c r="K16" s="200"/>
      <c r="L16" s="200"/>
      <c r="M16" s="200"/>
      <c r="N16" s="200"/>
    </row>
    <row r="17" spans="2:17" ht="26.25" customHeight="1">
      <c r="B17" s="1007" t="s">
        <v>223</v>
      </c>
      <c r="C17" s="1008"/>
      <c r="D17" s="317"/>
      <c r="E17" s="200"/>
      <c r="F17" s="200"/>
      <c r="G17" s="200"/>
      <c r="H17" s="200"/>
      <c r="I17" s="200"/>
      <c r="J17" s="200"/>
      <c r="K17" s="200"/>
      <c r="L17" s="200"/>
      <c r="M17" s="200"/>
      <c r="N17" s="200"/>
    </row>
    <row r="18" spans="2:17" ht="26.25" customHeight="1">
      <c r="B18" s="1006" t="s">
        <v>224</v>
      </c>
      <c r="C18" s="1006"/>
      <c r="D18" s="200"/>
      <c r="E18" s="200"/>
      <c r="F18" s="200"/>
      <c r="G18" s="200"/>
      <c r="H18" s="200"/>
      <c r="I18" s="200"/>
      <c r="J18" s="200"/>
      <c r="K18" s="200"/>
      <c r="L18" s="200"/>
      <c r="M18" s="200"/>
      <c r="N18" s="200"/>
    </row>
    <row r="19" spans="2:17" ht="26.25" customHeight="1" thickBot="1">
      <c r="B19" s="1001" t="s">
        <v>225</v>
      </c>
      <c r="C19" s="1002"/>
      <c r="D19" s="318"/>
      <c r="E19" s="201"/>
      <c r="F19" s="201"/>
      <c r="G19" s="201"/>
      <c r="H19" s="201"/>
      <c r="I19" s="201"/>
      <c r="J19" s="201"/>
      <c r="K19" s="201"/>
      <c r="L19" s="201"/>
      <c r="M19" s="201"/>
      <c r="N19" s="201"/>
    </row>
    <row r="20" spans="2:17" ht="24.75" customHeight="1" thickTop="1">
      <c r="B20" s="986" t="s">
        <v>226</v>
      </c>
      <c r="C20" s="987"/>
      <c r="D20" s="988"/>
      <c r="E20" s="974">
        <f>IF($N$3=Q3,H20/1000,IF($N$3=Q4,H20/1000000))</f>
        <v>0</v>
      </c>
      <c r="F20" s="975"/>
      <c r="G20" s="976"/>
      <c r="H20" s="319">
        <f>資金計画!I19</f>
        <v>0</v>
      </c>
      <c r="I20" s="320"/>
      <c r="J20" s="320"/>
      <c r="K20" s="320"/>
      <c r="L20" s="320"/>
      <c r="M20" s="320"/>
      <c r="N20" s="320"/>
    </row>
    <row r="21" spans="2:17" ht="24.75" customHeight="1">
      <c r="B21" s="989" t="s">
        <v>227</v>
      </c>
      <c r="C21" s="990"/>
      <c r="D21" s="991"/>
      <c r="E21" s="167">
        <f t="shared" ref="E21:N21" si="4">E17+E19</f>
        <v>0</v>
      </c>
      <c r="F21" s="167">
        <f t="shared" si="4"/>
        <v>0</v>
      </c>
      <c r="G21" s="176">
        <f t="shared" si="4"/>
        <v>0</v>
      </c>
      <c r="H21" s="167">
        <f t="shared" si="4"/>
        <v>0</v>
      </c>
      <c r="I21" s="167">
        <f t="shared" si="4"/>
        <v>0</v>
      </c>
      <c r="J21" s="167">
        <f t="shared" si="4"/>
        <v>0</v>
      </c>
      <c r="K21" s="167">
        <f t="shared" si="4"/>
        <v>0</v>
      </c>
      <c r="L21" s="167">
        <f t="shared" si="4"/>
        <v>0</v>
      </c>
      <c r="M21" s="167">
        <f t="shared" si="4"/>
        <v>0</v>
      </c>
      <c r="N21" s="167">
        <f t="shared" si="4"/>
        <v>0</v>
      </c>
    </row>
    <row r="22" spans="2:17" ht="24.75" customHeight="1">
      <c r="B22" s="992" t="s">
        <v>228</v>
      </c>
      <c r="C22" s="992"/>
      <c r="D22" s="992"/>
      <c r="E22" s="155">
        <f>E20-E21</f>
        <v>0</v>
      </c>
      <c r="F22" s="155">
        <f t="shared" ref="F22:N22" si="5">E22-F21</f>
        <v>0</v>
      </c>
      <c r="G22" s="177">
        <f t="shared" si="5"/>
        <v>0</v>
      </c>
      <c r="H22" s="155">
        <f t="shared" si="5"/>
        <v>0</v>
      </c>
      <c r="I22" s="155">
        <f t="shared" si="5"/>
        <v>0</v>
      </c>
      <c r="J22" s="155">
        <f t="shared" si="5"/>
        <v>0</v>
      </c>
      <c r="K22" s="155">
        <f t="shared" si="5"/>
        <v>0</v>
      </c>
      <c r="L22" s="155">
        <f t="shared" si="5"/>
        <v>0</v>
      </c>
      <c r="M22" s="155">
        <f t="shared" si="5"/>
        <v>0</v>
      </c>
      <c r="N22" s="155">
        <f t="shared" si="5"/>
        <v>0</v>
      </c>
    </row>
    <row r="23" spans="2:17" s="309" customFormat="1" ht="10.5" hidden="1" customHeight="1">
      <c r="B23" s="114"/>
      <c r="C23" s="115"/>
      <c r="D23" s="115"/>
      <c r="E23" s="103" t="str">
        <f t="shared" ref="E23:N23" si="6">IFERROR(SMALL($E$22:$N$22,COUNTIF($E$22:$N$22,"&lt;0")),"")</f>
        <v/>
      </c>
      <c r="F23" s="103" t="str">
        <f t="shared" si="6"/>
        <v/>
      </c>
      <c r="G23" s="178" t="str">
        <f t="shared" si="6"/>
        <v/>
      </c>
      <c r="H23" s="103" t="str">
        <f t="shared" si="6"/>
        <v/>
      </c>
      <c r="I23" s="103" t="str">
        <f t="shared" si="6"/>
        <v/>
      </c>
      <c r="J23" s="103" t="str">
        <f t="shared" si="6"/>
        <v/>
      </c>
      <c r="K23" s="103" t="str">
        <f t="shared" si="6"/>
        <v/>
      </c>
      <c r="L23" s="103" t="str">
        <f t="shared" si="6"/>
        <v/>
      </c>
      <c r="M23" s="103" t="str">
        <f t="shared" si="6"/>
        <v/>
      </c>
      <c r="N23" s="103" t="str">
        <f t="shared" si="6"/>
        <v/>
      </c>
      <c r="Q23" s="310"/>
    </row>
    <row r="24" spans="2:17" ht="24.75" customHeight="1">
      <c r="B24" s="972" t="s">
        <v>229</v>
      </c>
      <c r="C24" s="973"/>
      <c r="D24" s="973"/>
      <c r="E24" s="152">
        <f>MAX(機械設備計画!T6:T13)</f>
        <v>0</v>
      </c>
      <c r="F24" s="116" t="s">
        <v>230</v>
      </c>
      <c r="G24" s="117" t="str">
        <f t="shared" ref="G24:N24" si="7">IF(G22&gt;=0,"未回収","回収済")</f>
        <v>未回収</v>
      </c>
      <c r="H24" s="117" t="str">
        <f t="shared" si="7"/>
        <v>未回収</v>
      </c>
      <c r="I24" s="117" t="str">
        <f t="shared" si="7"/>
        <v>未回収</v>
      </c>
      <c r="J24" s="117" t="str">
        <f t="shared" si="7"/>
        <v>未回収</v>
      </c>
      <c r="K24" s="117" t="str">
        <f t="shared" si="7"/>
        <v>未回収</v>
      </c>
      <c r="L24" s="117" t="str">
        <f t="shared" si="7"/>
        <v>未回収</v>
      </c>
      <c r="M24" s="117" t="str">
        <f t="shared" si="7"/>
        <v>未回収</v>
      </c>
      <c r="N24" s="117" t="str">
        <f t="shared" si="7"/>
        <v>未回収</v>
      </c>
    </row>
    <row r="25" spans="2:17" ht="21" customHeight="1">
      <c r="B25" s="995" t="s">
        <v>214</v>
      </c>
      <c r="C25" s="996"/>
      <c r="D25" s="996"/>
      <c r="E25" s="152" t="str">
        <f>IF(E7="○","1",IF(F7="○","2",IF(G7="○","3","0")))</f>
        <v>0</v>
      </c>
      <c r="F25" s="118" t="s">
        <v>231</v>
      </c>
      <c r="G25" s="117"/>
      <c r="H25" s="117"/>
      <c r="I25" s="117"/>
      <c r="J25" s="117"/>
      <c r="K25" s="117"/>
      <c r="L25" s="117"/>
      <c r="M25" s="117"/>
      <c r="N25" s="117"/>
    </row>
    <row r="26" spans="2:17" ht="21" customHeight="1">
      <c r="B26" s="995" t="s">
        <v>215</v>
      </c>
      <c r="C26" s="996"/>
      <c r="D26" s="996"/>
      <c r="E26" s="153" t="b">
        <f>IF(E22=E23,"1",IF(F22=F23,"2",IF(G22=G23,"3",IF(H22=H23,"4",IF(I22=I23,"5",IF(J22=J23,"6",IF(K22=K23,"7",IF(L22=L23,"8",IF(M22=M23,"9",IF(N22=N23,"10"))))))))))</f>
        <v>0</v>
      </c>
      <c r="F26" s="118" t="s">
        <v>231</v>
      </c>
      <c r="G26" s="160"/>
      <c r="H26" s="311"/>
      <c r="I26" s="162"/>
      <c r="J26" s="161"/>
    </row>
    <row r="27" spans="2:17" ht="21" customHeight="1">
      <c r="B27" s="995" t="s">
        <v>232</v>
      </c>
      <c r="C27" s="996"/>
      <c r="D27" s="996"/>
      <c r="E27" s="202">
        <f>IFERROR(E26-E25,"投資回収不備")</f>
        <v>0</v>
      </c>
      <c r="F27" s="118" t="s">
        <v>230</v>
      </c>
      <c r="G27" s="997" t="str">
        <f>IF(AND(E27&gt;=0,E27&lt;10),"投資回収 ok","投資回収できていません; 収支計画を見直してください")</f>
        <v>投資回収 ok</v>
      </c>
      <c r="H27" s="998"/>
      <c r="I27" s="998"/>
      <c r="J27" s="998"/>
      <c r="P27" s="305"/>
      <c r="Q27" s="112"/>
    </row>
    <row r="28" spans="2:17" ht="11.25" customHeight="1">
      <c r="E28" s="117" t="str">
        <f>IF(E22&gt;=0,"未回収","回収済")</f>
        <v>未回収</v>
      </c>
      <c r="F28" s="117" t="str">
        <f>IF(F22&gt;=0,"未回収","回収済")</f>
        <v>未回収</v>
      </c>
    </row>
    <row r="29" spans="2:17" ht="5.25" customHeight="1"/>
    <row r="34" spans="2:39" ht="12.75" customHeight="1"/>
    <row r="35" spans="2:39" s="336" customFormat="1" ht="20.25" customHeight="1">
      <c r="B35" s="336" t="s">
        <v>523</v>
      </c>
      <c r="AD35" s="359"/>
      <c r="AE35" s="359"/>
      <c r="AF35" s="359"/>
      <c r="AG35" s="359"/>
      <c r="AH35" s="359"/>
      <c r="AI35" s="360"/>
      <c r="AJ35" s="359"/>
      <c r="AK35" s="359"/>
      <c r="AL35" s="359"/>
      <c r="AM35" s="359"/>
    </row>
    <row r="36" spans="2:39" s="312" customFormat="1" ht="15.75" customHeight="1">
      <c r="Q36" s="313"/>
    </row>
    <row r="37" spans="2:39" s="312" customFormat="1" ht="15.75" customHeight="1">
      <c r="C37" s="313" t="s">
        <v>470</v>
      </c>
      <c r="D37" s="313" t="s">
        <v>550</v>
      </c>
      <c r="E37" s="313" t="s">
        <v>551</v>
      </c>
      <c r="F37" s="313" t="s">
        <v>552</v>
      </c>
      <c r="G37" s="313" t="s">
        <v>553</v>
      </c>
      <c r="H37" s="313" t="s">
        <v>554</v>
      </c>
      <c r="I37" s="313" t="s">
        <v>555</v>
      </c>
      <c r="J37" s="313" t="s">
        <v>556</v>
      </c>
      <c r="K37" s="313" t="s">
        <v>557</v>
      </c>
      <c r="L37" s="313" t="s">
        <v>558</v>
      </c>
      <c r="M37" s="313" t="s">
        <v>559</v>
      </c>
      <c r="N37" s="313" t="s">
        <v>560</v>
      </c>
      <c r="Q37" s="313"/>
    </row>
    <row r="38" spans="2:39" s="312" customFormat="1" ht="15.75" customHeight="1">
      <c r="C38" s="313" t="s">
        <v>471</v>
      </c>
      <c r="D38" s="313" t="s">
        <v>551</v>
      </c>
      <c r="E38" s="313" t="s">
        <v>552</v>
      </c>
      <c r="F38" s="313" t="s">
        <v>553</v>
      </c>
      <c r="G38" s="313" t="s">
        <v>554</v>
      </c>
      <c r="H38" s="313" t="s">
        <v>555</v>
      </c>
      <c r="I38" s="313" t="s">
        <v>556</v>
      </c>
      <c r="J38" s="313" t="s">
        <v>557</v>
      </c>
      <c r="K38" s="313" t="s">
        <v>558</v>
      </c>
      <c r="L38" s="313" t="s">
        <v>559</v>
      </c>
      <c r="M38" s="313" t="s">
        <v>560</v>
      </c>
      <c r="N38" s="313" t="s">
        <v>561</v>
      </c>
      <c r="Q38" s="313"/>
    </row>
    <row r="39" spans="2:39" s="312" customFormat="1" ht="15.75" customHeight="1">
      <c r="C39" s="313" t="s">
        <v>472</v>
      </c>
      <c r="D39" s="313" t="s">
        <v>552</v>
      </c>
      <c r="E39" s="313" t="s">
        <v>553</v>
      </c>
      <c r="F39" s="313" t="s">
        <v>554</v>
      </c>
      <c r="G39" s="313" t="s">
        <v>555</v>
      </c>
      <c r="H39" s="313" t="s">
        <v>556</v>
      </c>
      <c r="I39" s="313" t="s">
        <v>557</v>
      </c>
      <c r="J39" s="313" t="s">
        <v>558</v>
      </c>
      <c r="K39" s="313" t="s">
        <v>559</v>
      </c>
      <c r="L39" s="313" t="s">
        <v>560</v>
      </c>
      <c r="M39" s="313" t="s">
        <v>561</v>
      </c>
      <c r="N39" s="313" t="s">
        <v>562</v>
      </c>
      <c r="Q39" s="313"/>
    </row>
    <row r="40" spans="2:39" s="312" customFormat="1" ht="15.75" customHeight="1">
      <c r="C40" s="313" t="s">
        <v>473</v>
      </c>
      <c r="D40" s="313"/>
      <c r="Q40" s="313"/>
    </row>
    <row r="41" spans="2:39" s="312" customFormat="1" ht="15.75" customHeight="1">
      <c r="C41" s="313" t="s">
        <v>474</v>
      </c>
      <c r="D41" s="313"/>
      <c r="E41" s="313" t="s">
        <v>550</v>
      </c>
      <c r="Q41" s="313"/>
    </row>
    <row r="42" spans="2:39" s="312" customFormat="1" ht="15.75" customHeight="1">
      <c r="C42" s="313" t="s">
        <v>475</v>
      </c>
      <c r="D42" s="313"/>
      <c r="E42" s="313" t="s">
        <v>551</v>
      </c>
      <c r="Q42" s="313"/>
    </row>
    <row r="43" spans="2:39" s="312" customFormat="1" ht="15.75" customHeight="1">
      <c r="C43" s="313" t="s">
        <v>476</v>
      </c>
      <c r="D43" s="313"/>
      <c r="E43" s="313" t="s">
        <v>552</v>
      </c>
      <c r="Q43" s="313"/>
    </row>
    <row r="44" spans="2:39" s="312" customFormat="1" ht="15.75" customHeight="1">
      <c r="C44" s="313" t="s">
        <v>477</v>
      </c>
      <c r="D44" s="313"/>
      <c r="Q44" s="313"/>
    </row>
    <row r="45" spans="2:39" s="312" customFormat="1" ht="15.75" customHeight="1">
      <c r="C45" s="313" t="s">
        <v>478</v>
      </c>
      <c r="D45" s="313"/>
      <c r="Q45" s="313"/>
    </row>
    <row r="46" spans="2:39" s="312" customFormat="1" ht="15.75" customHeight="1">
      <c r="C46" s="313" t="s">
        <v>543</v>
      </c>
      <c r="D46" s="313"/>
      <c r="F46" s="313"/>
      <c r="Q46" s="313"/>
    </row>
    <row r="47" spans="2:39" s="312" customFormat="1" ht="15.75" customHeight="1">
      <c r="C47" s="313" t="s">
        <v>544</v>
      </c>
      <c r="D47" s="313"/>
      <c r="F47" s="313"/>
      <c r="Q47" s="313"/>
    </row>
    <row r="48" spans="2:39" s="312" customFormat="1" ht="15.75" customHeight="1">
      <c r="C48" s="313" t="s">
        <v>545</v>
      </c>
      <c r="D48" s="313"/>
      <c r="F48" s="313"/>
      <c r="Q48" s="313"/>
    </row>
    <row r="49" spans="4:17" s="312" customFormat="1" ht="15.75" customHeight="1">
      <c r="D49" s="313"/>
      <c r="E49" s="313"/>
      <c r="F49" s="313"/>
      <c r="Q49" s="313"/>
    </row>
    <row r="50" spans="4:17" s="312" customFormat="1" ht="15.75" customHeight="1">
      <c r="D50" s="313"/>
      <c r="E50" s="313"/>
      <c r="F50" s="313"/>
      <c r="Q50" s="313"/>
    </row>
    <row r="51" spans="4:17" s="312" customFormat="1" ht="15.75" customHeight="1">
      <c r="D51" s="305" t="s">
        <v>456</v>
      </c>
      <c r="E51" s="305" t="s">
        <v>550</v>
      </c>
      <c r="F51" s="313"/>
      <c r="Q51" s="313"/>
    </row>
    <row r="52" spans="4:17" s="312" customFormat="1" ht="15.75" customHeight="1">
      <c r="D52" s="305" t="s">
        <v>457</v>
      </c>
      <c r="E52" s="305" t="s">
        <v>551</v>
      </c>
      <c r="F52" s="313"/>
      <c r="Q52" s="313"/>
    </row>
    <row r="53" spans="4:17" s="312" customFormat="1" ht="15.75" customHeight="1">
      <c r="D53" s="305" t="s">
        <v>458</v>
      </c>
      <c r="E53" s="305" t="s">
        <v>552</v>
      </c>
      <c r="F53" s="313"/>
      <c r="Q53" s="313"/>
    </row>
    <row r="54" spans="4:17" s="312" customFormat="1" ht="15.75" customHeight="1">
      <c r="D54" s="305" t="s">
        <v>459</v>
      </c>
      <c r="E54" s="305" t="s">
        <v>553</v>
      </c>
      <c r="F54" s="313"/>
      <c r="Q54" s="313"/>
    </row>
    <row r="55" spans="4:17" s="312" customFormat="1" ht="15.75" customHeight="1">
      <c r="D55" s="305" t="s">
        <v>460</v>
      </c>
      <c r="E55" s="305" t="s">
        <v>554</v>
      </c>
      <c r="F55" s="313"/>
      <c r="Q55" s="313"/>
    </row>
    <row r="56" spans="4:17">
      <c r="D56" s="305" t="s">
        <v>461</v>
      </c>
      <c r="E56" s="305" t="s">
        <v>555</v>
      </c>
      <c r="F56" s="313"/>
    </row>
    <row r="57" spans="4:17">
      <c r="D57" s="305" t="s">
        <v>462</v>
      </c>
      <c r="E57" s="305" t="s">
        <v>556</v>
      </c>
      <c r="F57" s="313"/>
    </row>
    <row r="58" spans="4:17">
      <c r="D58" s="305" t="s">
        <v>463</v>
      </c>
      <c r="E58" s="305" t="s">
        <v>557</v>
      </c>
      <c r="F58" s="313"/>
    </row>
    <row r="59" spans="4:17">
      <c r="D59" s="305" t="s">
        <v>464</v>
      </c>
      <c r="E59" s="305" t="s">
        <v>558</v>
      </c>
      <c r="F59" s="313"/>
    </row>
    <row r="60" spans="4:17">
      <c r="D60" s="305" t="s">
        <v>465</v>
      </c>
      <c r="E60" s="305" t="s">
        <v>559</v>
      </c>
      <c r="F60" s="313"/>
    </row>
    <row r="61" spans="4:17">
      <c r="D61" s="305" t="s">
        <v>466</v>
      </c>
      <c r="E61" s="305" t="s">
        <v>560</v>
      </c>
      <c r="F61" s="313"/>
    </row>
    <row r="62" spans="4:17">
      <c r="D62" s="305" t="s">
        <v>467</v>
      </c>
      <c r="E62" s="305" t="s">
        <v>561</v>
      </c>
      <c r="F62" s="313"/>
    </row>
    <row r="63" spans="4:17">
      <c r="D63" s="305" t="s">
        <v>468</v>
      </c>
      <c r="E63" s="305" t="s">
        <v>562</v>
      </c>
      <c r="F63" s="313"/>
    </row>
    <row r="64" spans="4:17">
      <c r="D64" s="305" t="s">
        <v>469</v>
      </c>
      <c r="E64" s="305" t="s">
        <v>563</v>
      </c>
      <c r="F64" s="313"/>
    </row>
    <row r="65" spans="4:6">
      <c r="D65" s="305" t="s">
        <v>479</v>
      </c>
      <c r="E65" s="305" t="s">
        <v>564</v>
      </c>
      <c r="F65" s="313"/>
    </row>
    <row r="66" spans="4:6">
      <c r="D66" s="305" t="s">
        <v>480</v>
      </c>
      <c r="E66" s="305" t="s">
        <v>565</v>
      </c>
    </row>
    <row r="67" spans="4:6">
      <c r="D67" s="305" t="s">
        <v>481</v>
      </c>
      <c r="E67" s="305" t="s">
        <v>566</v>
      </c>
    </row>
    <row r="68" spans="4:6">
      <c r="D68" s="305" t="s">
        <v>482</v>
      </c>
      <c r="E68" s="305" t="s">
        <v>567</v>
      </c>
    </row>
  </sheetData>
  <sheetProtection sheet="1" objects="1" scenarios="1"/>
  <mergeCells count="24">
    <mergeCell ref="B27:D27"/>
    <mergeCell ref="B26:D26"/>
    <mergeCell ref="B25:D25"/>
    <mergeCell ref="G27:J27"/>
    <mergeCell ref="D3:J3"/>
    <mergeCell ref="B19:C19"/>
    <mergeCell ref="B7:C7"/>
    <mergeCell ref="B8:C8"/>
    <mergeCell ref="B9:C9"/>
    <mergeCell ref="B10:B12"/>
    <mergeCell ref="B13:C13"/>
    <mergeCell ref="B14:C14"/>
    <mergeCell ref="B15:C15"/>
    <mergeCell ref="B16:C16"/>
    <mergeCell ref="B17:C17"/>
    <mergeCell ref="B18:C18"/>
    <mergeCell ref="B24:D24"/>
    <mergeCell ref="E20:G20"/>
    <mergeCell ref="B4:C6"/>
    <mergeCell ref="M1:N2"/>
    <mergeCell ref="B20:D20"/>
    <mergeCell ref="B21:D21"/>
    <mergeCell ref="B22:D22"/>
    <mergeCell ref="A1:E1"/>
  </mergeCells>
  <phoneticPr fontId="1"/>
  <conditionalFormatting sqref="D3:J3 D5:N5">
    <cfRule type="containsText" dxfId="22" priority="42" operator="containsText" text="※事業区分を確認した方は右欄の「×」印を削除してください（表の数字入力が可能となります）⇒">
      <formula>NOT(ISERROR(SEARCH("※事業区分を確認した方は右欄の「×」印を削除してください（表の数字入力が可能となります）⇒",D3)))</formula>
    </cfRule>
  </conditionalFormatting>
  <conditionalFormatting sqref="H26">
    <cfRule type="containsText" dxfId="21" priority="39" operator="containsText" text="投資回収不備">
      <formula>NOT(ISERROR(SEARCH("投資回収不備",H26)))</formula>
    </cfRule>
  </conditionalFormatting>
  <conditionalFormatting sqref="E27">
    <cfRule type="containsText" dxfId="20" priority="38" operator="containsText" text="投資回収不備">
      <formula>NOT(ISERROR(SEARCH("投資回収不備",E27)))</formula>
    </cfRule>
  </conditionalFormatting>
  <conditionalFormatting sqref="E5">
    <cfRule type="expression" dxfId="19" priority="37">
      <formula>E5=""</formula>
    </cfRule>
  </conditionalFormatting>
  <conditionalFormatting sqref="E6">
    <cfRule type="expression" dxfId="18" priority="36">
      <formula>E6=""</formula>
    </cfRule>
  </conditionalFormatting>
  <conditionalFormatting sqref="E7:G7">
    <cfRule type="expression" dxfId="17" priority="35">
      <formula>AND($E$7="",$F$7="",$G$7="")</formula>
    </cfRule>
  </conditionalFormatting>
  <conditionalFormatting sqref="R14">
    <cfRule type="expression" dxfId="16" priority="34">
      <formula>N3=""</formula>
    </cfRule>
  </conditionalFormatting>
  <conditionalFormatting sqref="D9">
    <cfRule type="expression" dxfId="15" priority="33">
      <formula>D9=""</formula>
    </cfRule>
  </conditionalFormatting>
  <conditionalFormatting sqref="K3">
    <cfRule type="expression" dxfId="14" priority="20">
      <formula>K3="×"</formula>
    </cfRule>
  </conditionalFormatting>
  <conditionalFormatting sqref="D8">
    <cfRule type="containsText" dxfId="13" priority="18" operator="containsText" text="投資回収NG">
      <formula>NOT(ISERROR(SEARCH("投資回収NG",D8)))</formula>
    </cfRule>
  </conditionalFormatting>
  <conditionalFormatting sqref="E26">
    <cfRule type="expression" dxfId="12" priority="17">
      <formula>E26=FALSE</formula>
    </cfRule>
  </conditionalFormatting>
  <conditionalFormatting sqref="G27:J27">
    <cfRule type="containsText" dxfId="11" priority="16" operator="containsText" text="投資回収できていません; 収支計画を見直してください">
      <formula>NOT(ISERROR(SEARCH("投資回収できていません; 収支計画を見直してください",G27)))</formula>
    </cfRule>
  </conditionalFormatting>
  <conditionalFormatting sqref="E9:N9">
    <cfRule type="expression" dxfId="10" priority="15">
      <formula>E9=""</formula>
    </cfRule>
  </conditionalFormatting>
  <conditionalFormatting sqref="D10">
    <cfRule type="expression" dxfId="9" priority="14">
      <formula>D10=""</formula>
    </cfRule>
  </conditionalFormatting>
  <conditionalFormatting sqref="D11">
    <cfRule type="expression" dxfId="8" priority="10">
      <formula>D11=""</formula>
    </cfRule>
  </conditionalFormatting>
  <conditionalFormatting sqref="E11:N11">
    <cfRule type="expression" dxfId="7" priority="8">
      <formula>E11=""</formula>
    </cfRule>
  </conditionalFormatting>
  <conditionalFormatting sqref="D13:N13">
    <cfRule type="expression" dxfId="6" priority="7">
      <formula>D13=""</formula>
    </cfRule>
  </conditionalFormatting>
  <conditionalFormatting sqref="D14:N14">
    <cfRule type="expression" dxfId="5" priority="6">
      <formula>D14=""</formula>
    </cfRule>
  </conditionalFormatting>
  <conditionalFormatting sqref="E15:N15">
    <cfRule type="expression" dxfId="4" priority="5">
      <formula>E15=""</formula>
    </cfRule>
  </conditionalFormatting>
  <conditionalFormatting sqref="D16:N16">
    <cfRule type="expression" dxfId="3" priority="4">
      <formula>D16=""</formula>
    </cfRule>
  </conditionalFormatting>
  <conditionalFormatting sqref="E17:N17">
    <cfRule type="expression" dxfId="2" priority="3">
      <formula>E17=""</formula>
    </cfRule>
  </conditionalFormatting>
  <conditionalFormatting sqref="D18:N18">
    <cfRule type="expression" dxfId="1" priority="2">
      <formula>D18=""</formula>
    </cfRule>
  </conditionalFormatting>
  <conditionalFormatting sqref="E19:N19">
    <cfRule type="expression" dxfId="0" priority="1">
      <formula>E19=""</formula>
    </cfRule>
  </conditionalFormatting>
  <dataValidations count="7">
    <dataValidation allowBlank="1" showInputMessage="1" showErrorMessage="1" promptTitle="投資回収期は自動で「〇印」が付与されます" prompt="収支計画表の各金額を入力完了すると自動で「〇印」が付与されます_x000a__x000a_選択不要" sqref="D8:N8"/>
    <dataValidation type="list" allowBlank="1" showInputMessage="1" showErrorMessage="1" sqref="N3">
      <formula1>$Q$2:$Q$4</formula1>
    </dataValidation>
    <dataValidation type="list" allowBlank="1" showInputMessage="1" showErrorMessage="1" sqref="E6">
      <formula1>$C$36:$C$48</formula1>
    </dataValidation>
    <dataValidation type="list" allowBlank="1" showInputMessage="1" showErrorMessage="1" sqref="E5">
      <formula1>$E$36:$E$39</formula1>
    </dataValidation>
    <dataValidation type="list" allowBlank="1" showInputMessage="1" showErrorMessage="1" promptTitle="投資実行期を選択して〇印を付してください" prompt="ドロップダウンリスト ▼から選択できます" sqref="E7:G7">
      <formula1>$R$7:$R$8</formula1>
    </dataValidation>
    <dataValidation imeMode="off" allowBlank="1" showInputMessage="1" showErrorMessage="1" sqref="D15 D17 D19"/>
    <dataValidation type="custom" imeMode="off" allowBlank="1" showInputMessage="1" showErrorMessage="1" error="事業区分を確認し、表右上の「×」印を削除してください。　削除後に表の数字入力が可能となります。" sqref="D9:N9 D10:D11 E11:N11 D13:N14 E15:N15 D16:N16 E17:N17 D18:N18 E19:N19">
      <formula1>$K$3</formula1>
    </dataValidation>
  </dataValidations>
  <pageMargins left="0.70866141732283472" right="0.51181102362204722" top="0.74803149606299213" bottom="0.35433070866141736" header="0.31496062992125984" footer="0.11811023622047245"/>
  <pageSetup paperSize="9" scale="81" orientation="landscape" useFirstPageNumber="1" r:id="rId1"/>
  <headerFooter>
    <oddFooter>&amp;C5(2) - &amp;P</oddFooter>
  </headerFooter>
  <ignoredErrors>
    <ignoredError sqref="G24:N24 E28:F28 E24" unlockedFormula="1"/>
  </ignoredError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12</vt:i4>
      </vt:variant>
    </vt:vector>
  </HeadingPairs>
  <TitlesOfParts>
    <vt:vector size="18" baseType="lpstr">
      <vt:lpstr>申請前確認書</vt:lpstr>
      <vt:lpstr>申請書</vt:lpstr>
      <vt:lpstr>機械設備計画</vt:lpstr>
      <vt:lpstr>資金計画</vt:lpstr>
      <vt:lpstr>収支計画</vt:lpstr>
      <vt:lpstr>収支計画表</vt:lpstr>
      <vt:lpstr>機械設備計画!Print_Area</vt:lpstr>
      <vt:lpstr>資金計画!Print_Area</vt:lpstr>
      <vt:lpstr>収支計画!Print_Area</vt:lpstr>
      <vt:lpstr>収支計画表!Print_Area</vt:lpstr>
      <vt:lpstr>申請書!Print_Area</vt:lpstr>
      <vt:lpstr>申請前確認書!Print_Area</vt:lpstr>
      <vt:lpstr>機械設備計画!Print_Titles</vt:lpstr>
      <vt:lpstr>資金計画!Print_Titles</vt:lpstr>
      <vt:lpstr>収支計画!Print_Titles</vt:lpstr>
      <vt:lpstr>収支計画表!Print_Titles</vt:lpstr>
      <vt:lpstr>申請書!Print_Titles</vt:lpstr>
      <vt:lpstr>資金計画!申請者区分</vt:lpstr>
    </vt:vector>
  </TitlesOfParts>
  <Company>tokyo-kosya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吉野 達哉</dc:creator>
  <cp:lastModifiedBy>玉井 俊一</cp:lastModifiedBy>
  <cp:lastPrinted>2021-06-07T13:56:14Z</cp:lastPrinted>
  <dcterms:created xsi:type="dcterms:W3CDTF">2021-01-07T04:05:25Z</dcterms:created>
  <dcterms:modified xsi:type="dcterms:W3CDTF">2021-10-07T05:26:48Z</dcterms:modified>
</cp:coreProperties>
</file>