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kkdfs01\公社文書\100_企画管理部\030_助成課\020 課内事務\010 助成事業\040 経産省による補助金申請システムヒアリング\020 事業事務\010 事業管理\482 TOKYO戦略的イノベーション促進事業\040 令和６年度\010 要綱・様式等 規定類\100 採択者用各種様式\013 様式集\掲載用\"/>
    </mc:Choice>
  </mc:AlternateContent>
  <bookViews>
    <workbookView xWindow="-108" yWindow="-108" windowWidth="23256" windowHeight="12576"/>
  </bookViews>
  <sheets>
    <sheet name="変更承認申請書" sheetId="16" r:id="rId1"/>
    <sheet name="変更届_付表" sheetId="14" r:id="rId2"/>
  </sheets>
  <externalReferences>
    <externalReference r:id="rId3"/>
    <externalReference r:id="rId4"/>
  </externalReferences>
  <definedNames>
    <definedName name="_Fill" hidden="1">#REF!</definedName>
    <definedName name="◇ｲ＿委託・外注費＿専門家指導費＿規格等認証・登録費における次の変更">変更承認申請書!$AA$4:$AA$7</definedName>
    <definedName name="●ア＿期に関する変更">変更承認申請書!$Y$4:$Y$6</definedName>
    <definedName name="●イ＿委託・外注費等の内容等の変更">変更承認申請書!$Z$4:$Z$5</definedName>
    <definedName name="●ウ＿100万円以上「税抜単価」の機械装置・工具器具の購入">変更承認申請書!$AB$4:$AB$6</definedName>
    <definedName name="●エ＿配分額が1000万円を超える経費区分における100万円以上の変更">変更承認申請書!$AC$4:$AC$5</definedName>
    <definedName name="★１＿助成事業の内容「数量・価格・実施内容・実施時期等」を著しく変更しようとするとき">変更承認申請書!$X$4:$X$8</definedName>
    <definedName name="★１＿助成事業の内容「数量・価格・実施内容・実施時期等」を著しく変更する">変更承認申請書!$X$4:$X$9</definedName>
    <definedName name="★２＿助成事業の経費区分ごとの配分額の20パーセントを超えて変更しようとするとき">変更承認申請書!$AD$4:$AD$6</definedName>
    <definedName name="★２＿助成事業の経費区分ごとの配分額の20パーセントを超えて変更する">変更承認申請書!$AD$4:$AD$7</definedName>
    <definedName name="★３＿助成事業を中止「廃止」しようとするとき">変更承認申請書!$W$8</definedName>
    <definedName name="★４＿代表者等「名称・所在地・代表者名」の変更又は新会社等の設立等をしたとき">変更承認申請書!$AF$4:$AF$5</definedName>
    <definedName name="①_契約相手「委託・外注先」">変更承認申請書!$W$8</definedName>
    <definedName name="②_契約内容">変更承認申請書!$W$8</definedName>
    <definedName name="③_契約期間">変更承認申請書!$W$8</definedName>
    <definedName name="④_契約金額「100万円以上「税抜」」増加する場合」">変更承認申請書!$W$8</definedName>
    <definedName name="_xlnm.Print_Area" localSheetId="0">変更承認申請書!$A$1:$N$103</definedName>
    <definedName name="_xlnm.Print_Area" localSheetId="1">変更届_付表!$A$1:$AE$18</definedName>
    <definedName name="ｱ＿各期における新たな経費区分の追加">変更承認申請書!$W$8</definedName>
    <definedName name="ア＿各期の経費区分ごとの配分額の20パーセントを超える増額変更を行う場合">変更承認申請書!$W$8</definedName>
    <definedName name="ア＿期に関する変更">変更承認申請書!$Y$4:$Y$7</definedName>
    <definedName name="ｱ＿新たな委託・外注費＿専門家指導費＿規格等認証・登録費の計上">変更承認申請書!$W$8</definedName>
    <definedName name="ｱ＿申請時に100万円未満「税抜単価」であった機械装置・工具器具の金額が購入時に100_万円以上となった場合">変更承認申請書!$W$8</definedName>
    <definedName name="ｱ＿増額">変更承認申請書!$W$8</definedName>
    <definedName name="ｲ＿委託・外注費＿専門家指導費＿規格等認証・登録費における次の変更">変更承認申請書!$AA$4:$AA$8</definedName>
    <definedName name="イ＿委託・外注費等の内容等の変更">変更承認申請書!$Z$4:$Z$6</definedName>
    <definedName name="イ＿各期の経費区分ごとの未申請の変更の累計額が配分総額の20パーセントを超える場合">変更承認申請書!$W$8</definedName>
    <definedName name="ｲ＿減額「他の経費に振り替える場合のみ」">変更承認申請書!$W$8</definedName>
    <definedName name="ｲ＿申請していなかった100万円以上「税抜単価」の機械装置・工具器具を新たに購入する場合">変更承認申請書!$W$8</definedName>
    <definedName name="ｲ＿複数期の間で経費配分の変更をするとき">変更承認申請書!$W$8</definedName>
    <definedName name="イノベテーマ">変更承認申請書!$V$4:$V$12</definedName>
    <definedName name="ウ＿100万円以上「税抜単価」の機械装置・工具器具の購入">変更承認申請書!$AB$4:$AB$7</definedName>
    <definedName name="ｳ＿期の終了予定日の変更「早まる場合を除く」・期の統合">変更承認申請書!$W$8</definedName>
    <definedName name="ｳ＿購入先が変更となった場合">変更承認申請書!$W$8</definedName>
    <definedName name="ウ＿未申請区分の経費計上を追加" localSheetId="0">変更承認申請書!$W$8</definedName>
    <definedName name="エ＿配分額が1000万円を超える経費区分における100万円以上の変更">変更承認申請書!$AC$4:$AC$6</definedName>
    <definedName name="オ＿その他＿申請内容が著しく変化する場合">変更承認申請書!$W$8</definedName>
    <definedName name="開発区分">[1]名前の定義!$B$3:$B$4</definedName>
    <definedName name="開発支援テーマ">[2]名前の定義!$A$1:$A$15</definedName>
    <definedName name="業種">[1]名前の定義!$D$3:$D$6</definedName>
    <definedName name="経費区分">変更承認申請書!$R$4:$R$13</definedName>
    <definedName name="経費区分s">変更承認申請書!$Q$4:$Q$13</definedName>
    <definedName name="助成事業を中止「廃止」しようとするとき">変更承認申請書!$W$8</definedName>
    <definedName name="申請計画の変更等">変更承認申請書!$W$4:$W$7</definedName>
    <definedName name="申請者の形態">[1]名前の定義!$C$3:$C$8</definedName>
    <definedName name="代表者等「名称＿所在地＿代表者名」の変更又は新会社等の設立等をしたとき">変更承認申請書!$W$8</definedName>
    <definedName name="内容">変更承認申請書!$U$4:$U$6</definedName>
    <definedName name="番号">変更承認申請書!$S$4:$S$42</definedName>
    <definedName name="有無">変更承認申請書!$P$4:$P$6</definedName>
    <definedName name="理由">変更承認申請書!$T$4:$T$9</definedName>
  </definedNames>
  <calcPr calcId="162913"/>
</workbook>
</file>

<file path=xl/calcChain.xml><?xml version="1.0" encoding="utf-8"?>
<calcChain xmlns="http://schemas.openxmlformats.org/spreadsheetml/2006/main">
  <c r="AN8" i="14" l="1"/>
  <c r="AN9" i="14"/>
  <c r="AO9" i="14" s="1"/>
  <c r="AE9" i="14" s="1"/>
  <c r="AN10" i="14"/>
  <c r="AO10" i="14" s="1"/>
  <c r="AE10" i="14" s="1"/>
  <c r="AN11" i="14"/>
  <c r="AN12" i="14"/>
  <c r="AN13" i="14"/>
  <c r="AN14" i="14"/>
  <c r="AN15" i="14"/>
  <c r="AN16" i="14"/>
  <c r="AN7" i="14"/>
  <c r="AM8" i="14"/>
  <c r="AM9" i="14"/>
  <c r="AM10" i="14"/>
  <c r="AM11" i="14"/>
  <c r="AM12" i="14"/>
  <c r="AM13" i="14"/>
  <c r="AM14" i="14"/>
  <c r="AM15" i="14"/>
  <c r="AM7" i="14"/>
  <c r="AK8" i="14"/>
  <c r="AK9" i="14"/>
  <c r="AK10" i="14"/>
  <c r="AK11" i="14"/>
  <c r="AK12" i="14"/>
  <c r="AK13" i="14"/>
  <c r="AK14" i="14"/>
  <c r="AL14" i="14" s="1"/>
  <c r="AD14" i="14" s="1"/>
  <c r="AK15" i="14"/>
  <c r="AK7" i="14"/>
  <c r="AJ8" i="14"/>
  <c r="AJ9" i="14"/>
  <c r="AJ10" i="14"/>
  <c r="AJ11" i="14"/>
  <c r="AJ12" i="14"/>
  <c r="AJ13" i="14"/>
  <c r="AJ14" i="14"/>
  <c r="AJ15" i="14"/>
  <c r="AJ7" i="14"/>
  <c r="AM16" i="14"/>
  <c r="AK16" i="14"/>
  <c r="AJ16" i="14"/>
  <c r="AL16" i="14" s="1"/>
  <c r="AH8" i="14"/>
  <c r="AH9" i="14"/>
  <c r="AH10" i="14"/>
  <c r="AH11" i="14"/>
  <c r="AH12" i="14"/>
  <c r="AH13" i="14"/>
  <c r="AH14" i="14"/>
  <c r="AH15" i="14"/>
  <c r="AH16" i="14"/>
  <c r="AG16" i="14"/>
  <c r="AG8" i="14"/>
  <c r="AG9" i="14"/>
  <c r="AG10" i="14"/>
  <c r="AG11" i="14"/>
  <c r="AG12" i="14"/>
  <c r="AG13" i="14"/>
  <c r="AG14" i="14"/>
  <c r="AI14" i="14" s="1"/>
  <c r="AG15" i="14"/>
  <c r="AH7" i="14"/>
  <c r="AI7" i="14" s="1"/>
  <c r="AC7" i="14" s="1"/>
  <c r="AG7" i="14"/>
  <c r="AI13" i="14" l="1"/>
  <c r="AI12" i="14"/>
  <c r="AC12" i="14" s="1"/>
  <c r="AO8" i="14"/>
  <c r="AE8" i="14" s="1"/>
  <c r="AO7" i="14"/>
  <c r="AE7" i="14" s="1"/>
  <c r="AO11" i="14"/>
  <c r="AE11" i="14" s="1"/>
  <c r="AL7" i="14"/>
  <c r="AD7" i="14" s="1"/>
  <c r="AL8" i="14"/>
  <c r="AD8" i="14" s="1"/>
  <c r="AL15" i="14"/>
  <c r="AD15" i="14" s="1"/>
  <c r="AI11" i="14"/>
  <c r="AC11" i="14" s="1"/>
  <c r="AI10" i="14"/>
  <c r="AC10" i="14" s="1"/>
  <c r="AI9" i="14"/>
  <c r="AC9" i="14" s="1"/>
  <c r="AI16" i="14"/>
  <c r="AC16" i="14" s="1"/>
  <c r="AI8" i="14"/>
  <c r="AC8" i="14" s="1"/>
  <c r="AO16" i="14"/>
  <c r="AE16" i="14" s="1"/>
  <c r="AL12" i="14"/>
  <c r="AD12" i="14" s="1"/>
  <c r="AO15" i="14"/>
  <c r="AE15" i="14" s="1"/>
  <c r="AD16" i="14"/>
  <c r="AL11" i="14"/>
  <c r="AD11" i="14" s="1"/>
  <c r="AO14" i="14"/>
  <c r="AE14" i="14" s="1"/>
  <c r="AL10" i="14"/>
  <c r="AD10" i="14" s="1"/>
  <c r="AO13" i="14"/>
  <c r="AE13" i="14" s="1"/>
  <c r="AL9" i="14"/>
  <c r="AD9" i="14" s="1"/>
  <c r="AO12" i="14"/>
  <c r="AE12" i="14" s="1"/>
  <c r="AI15" i="14"/>
  <c r="AC15" i="14" s="1"/>
  <c r="AL13" i="14"/>
  <c r="AD13" i="14" s="1"/>
  <c r="AC14" i="14"/>
  <c r="AC13" i="14"/>
  <c r="O4" i="14" l="1"/>
  <c r="Z12" i="14" l="1"/>
  <c r="W12" i="14"/>
  <c r="T12" i="14"/>
  <c r="N12" i="14"/>
  <c r="K12" i="14"/>
  <c r="H12" i="14"/>
  <c r="Y17" i="14" l="1"/>
  <c r="X17" i="14"/>
  <c r="V17" i="14"/>
  <c r="U17" i="14"/>
  <c r="S17" i="14"/>
  <c r="R17" i="14"/>
  <c r="M17" i="14"/>
  <c r="L17" i="14"/>
  <c r="J17" i="14"/>
  <c r="I17" i="14"/>
  <c r="G17" i="14"/>
  <c r="F17" i="14"/>
  <c r="Q16" i="14"/>
  <c r="P16" i="14"/>
  <c r="O16" i="14"/>
  <c r="E16" i="14"/>
  <c r="D16" i="14"/>
  <c r="C16" i="14"/>
  <c r="A16" i="14"/>
  <c r="Z15" i="14"/>
  <c r="W15" i="14"/>
  <c r="T15" i="14"/>
  <c r="P15" i="14"/>
  <c r="O15" i="14"/>
  <c r="N15" i="14"/>
  <c r="K15" i="14"/>
  <c r="H15" i="14"/>
  <c r="D15" i="14"/>
  <c r="C15" i="14"/>
  <c r="A15" i="14"/>
  <c r="Z14" i="14"/>
  <c r="W14" i="14"/>
  <c r="T14" i="14"/>
  <c r="P14" i="14"/>
  <c r="O14" i="14"/>
  <c r="N14" i="14"/>
  <c r="K14" i="14"/>
  <c r="H14" i="14"/>
  <c r="D14" i="14"/>
  <c r="C14" i="14"/>
  <c r="A14" i="14"/>
  <c r="Z13" i="14"/>
  <c r="W13" i="14"/>
  <c r="T13" i="14"/>
  <c r="P13" i="14"/>
  <c r="O13" i="14"/>
  <c r="N13" i="14"/>
  <c r="K13" i="14"/>
  <c r="H13" i="14"/>
  <c r="D13" i="14"/>
  <c r="C13" i="14"/>
  <c r="A13" i="14"/>
  <c r="Q12" i="14"/>
  <c r="P12" i="14"/>
  <c r="O12" i="14"/>
  <c r="E12" i="14"/>
  <c r="D12" i="14"/>
  <c r="C12" i="14"/>
  <c r="A12" i="14"/>
  <c r="Z11" i="14"/>
  <c r="W11" i="14"/>
  <c r="T11" i="14"/>
  <c r="P11" i="14"/>
  <c r="O11" i="14"/>
  <c r="N11" i="14"/>
  <c r="K11" i="14"/>
  <c r="H11" i="14"/>
  <c r="D11" i="14"/>
  <c r="C11" i="14"/>
  <c r="A11" i="14"/>
  <c r="Z10" i="14"/>
  <c r="W10" i="14"/>
  <c r="T10" i="14"/>
  <c r="P10" i="14"/>
  <c r="O10" i="14"/>
  <c r="N10" i="14"/>
  <c r="K10" i="14"/>
  <c r="H10" i="14"/>
  <c r="D10" i="14"/>
  <c r="C10" i="14"/>
  <c r="A10" i="14"/>
  <c r="Z9" i="14"/>
  <c r="W9" i="14"/>
  <c r="T9" i="14"/>
  <c r="P9" i="14"/>
  <c r="O9" i="14"/>
  <c r="N9" i="14"/>
  <c r="K9" i="14"/>
  <c r="H9" i="14"/>
  <c r="D9" i="14"/>
  <c r="C9" i="14"/>
  <c r="A9" i="14"/>
  <c r="Z8" i="14"/>
  <c r="W8" i="14"/>
  <c r="T8" i="14"/>
  <c r="P8" i="14"/>
  <c r="O8" i="14"/>
  <c r="N8" i="14"/>
  <c r="K8" i="14"/>
  <c r="H8" i="14"/>
  <c r="D8" i="14"/>
  <c r="C8" i="14"/>
  <c r="A8" i="14"/>
  <c r="Z7" i="14"/>
  <c r="W7" i="14"/>
  <c r="T7" i="14"/>
  <c r="P7" i="14"/>
  <c r="O7" i="14"/>
  <c r="N7" i="14"/>
  <c r="K7" i="14"/>
  <c r="H7" i="14"/>
  <c r="D7" i="14"/>
  <c r="C7" i="14"/>
  <c r="A7" i="14"/>
  <c r="Q11" i="14" l="1"/>
  <c r="E10" i="14"/>
  <c r="E8" i="14"/>
  <c r="Q9" i="14"/>
  <c r="Q14" i="14"/>
  <c r="Q10" i="14"/>
  <c r="Q8" i="14"/>
  <c r="E14" i="14"/>
  <c r="T17" i="14"/>
  <c r="D17" i="14"/>
  <c r="Z17" i="14"/>
  <c r="Q13" i="14"/>
  <c r="Q15" i="14"/>
  <c r="H17" i="14"/>
  <c r="N17" i="14"/>
  <c r="P17" i="14"/>
  <c r="E9" i="14"/>
  <c r="E11" i="14"/>
  <c r="E13" i="14"/>
  <c r="E15" i="14"/>
  <c r="C17" i="14"/>
  <c r="E7" i="14"/>
  <c r="K17" i="14"/>
  <c r="O17" i="14"/>
  <c r="Q7" i="14"/>
  <c r="W17" i="14"/>
  <c r="Q17" i="14" l="1"/>
  <c r="E17" i="14"/>
</calcChain>
</file>

<file path=xl/comments1.xml><?xml version="1.0" encoding="utf-8"?>
<comments xmlns="http://schemas.openxmlformats.org/spreadsheetml/2006/main">
  <authors>
    <author>立花 靖彦</author>
  </authors>
  <commentList>
    <comment ref="C35" authorId="0" shapeId="0">
      <text>
        <r>
          <rPr>
            <b/>
            <sz val="11"/>
            <color indexed="81"/>
            <rFont val="MS P ゴシック"/>
            <family val="3"/>
            <charset val="128"/>
          </rPr>
          <t>プルダウン</t>
        </r>
        <r>
          <rPr>
            <sz val="9"/>
            <color indexed="81"/>
            <rFont val="MS P ゴシック"/>
            <family val="3"/>
            <charset val="128"/>
          </rPr>
          <t xml:space="preserve">
</t>
        </r>
      </text>
    </comment>
    <comment ref="C36" authorId="0" shapeId="0">
      <text>
        <r>
          <rPr>
            <b/>
            <sz val="11"/>
            <color indexed="81"/>
            <rFont val="MS P ゴシック"/>
            <family val="3"/>
            <charset val="128"/>
          </rPr>
          <t>プルダウン
- - - - が最後</t>
        </r>
      </text>
    </comment>
    <comment ref="C37" authorId="0" shapeId="0">
      <text>
        <r>
          <rPr>
            <b/>
            <sz val="11"/>
            <color indexed="81"/>
            <rFont val="MS P ゴシック"/>
            <family val="3"/>
            <charset val="128"/>
          </rPr>
          <t>プルダウン
- - - - が最後</t>
        </r>
      </text>
    </comment>
    <comment ref="C38" authorId="0" shapeId="0">
      <text>
        <r>
          <rPr>
            <b/>
            <sz val="11"/>
            <color indexed="81"/>
            <rFont val="MS P ゴシック"/>
            <family val="3"/>
            <charset val="128"/>
          </rPr>
          <t>プルダウン
- - - - が最後</t>
        </r>
      </text>
    </comment>
    <comment ref="C60" authorId="0" shapeId="0">
      <text>
        <r>
          <rPr>
            <b/>
            <sz val="11"/>
            <color indexed="81"/>
            <rFont val="MS P ゴシック"/>
            <family val="3"/>
            <charset val="128"/>
          </rPr>
          <t>プルダウン</t>
        </r>
        <r>
          <rPr>
            <sz val="9"/>
            <color indexed="81"/>
            <rFont val="MS P ゴシック"/>
            <family val="3"/>
            <charset val="128"/>
          </rPr>
          <t xml:space="preserve">
</t>
        </r>
      </text>
    </comment>
    <comment ref="C61" authorId="0" shapeId="0">
      <text>
        <r>
          <rPr>
            <b/>
            <sz val="11"/>
            <color indexed="81"/>
            <rFont val="MS P ゴシック"/>
            <family val="3"/>
            <charset val="128"/>
          </rPr>
          <t>プルダウン
- - - - が最後</t>
        </r>
      </text>
    </comment>
    <comment ref="C62" authorId="0" shapeId="0">
      <text>
        <r>
          <rPr>
            <b/>
            <sz val="11"/>
            <color indexed="81"/>
            <rFont val="MS P ゴシック"/>
            <family val="3"/>
            <charset val="128"/>
          </rPr>
          <t>プルダウン
- - - - が最後</t>
        </r>
      </text>
    </comment>
    <comment ref="C63" authorId="0" shapeId="0">
      <text>
        <r>
          <rPr>
            <b/>
            <sz val="11"/>
            <color indexed="81"/>
            <rFont val="MS P ゴシック"/>
            <family val="3"/>
            <charset val="128"/>
          </rPr>
          <t>プルダウン
- - - - が最後</t>
        </r>
      </text>
    </comment>
    <comment ref="C83" authorId="0" shapeId="0">
      <text>
        <r>
          <rPr>
            <b/>
            <sz val="11"/>
            <color indexed="81"/>
            <rFont val="MS P ゴシック"/>
            <family val="3"/>
            <charset val="128"/>
          </rPr>
          <t>プルダウン</t>
        </r>
        <r>
          <rPr>
            <sz val="9"/>
            <color indexed="81"/>
            <rFont val="MS P ゴシック"/>
            <family val="3"/>
            <charset val="128"/>
          </rPr>
          <t xml:space="preserve">
</t>
        </r>
      </text>
    </comment>
    <comment ref="C84" authorId="0" shapeId="0">
      <text>
        <r>
          <rPr>
            <b/>
            <sz val="11"/>
            <color indexed="81"/>
            <rFont val="MS P ゴシック"/>
            <family val="3"/>
            <charset val="128"/>
          </rPr>
          <t>プルダウン
- - - - が最後</t>
        </r>
      </text>
    </comment>
    <comment ref="C85" authorId="0" shapeId="0">
      <text>
        <r>
          <rPr>
            <b/>
            <sz val="11"/>
            <color indexed="81"/>
            <rFont val="MS P ゴシック"/>
            <family val="3"/>
            <charset val="128"/>
          </rPr>
          <t>プルダウン
- - - - が最後</t>
        </r>
      </text>
    </comment>
    <comment ref="C86" authorId="0" shapeId="0">
      <text>
        <r>
          <rPr>
            <b/>
            <sz val="11"/>
            <color indexed="81"/>
            <rFont val="MS P ゴシック"/>
            <family val="3"/>
            <charset val="128"/>
          </rPr>
          <t>プルダウン
- - - - が最後</t>
        </r>
      </text>
    </comment>
  </commentList>
</comments>
</file>

<file path=xl/sharedStrings.xml><?xml version="1.0" encoding="utf-8"?>
<sst xmlns="http://schemas.openxmlformats.org/spreadsheetml/2006/main" count="286" uniqueCount="208">
  <si>
    <t>１期</t>
    <rPh sb="1" eb="2">
      <t>キ</t>
    </rPh>
    <phoneticPr fontId="3"/>
  </si>
  <si>
    <t>２期</t>
    <rPh sb="1" eb="2">
      <t>キ</t>
    </rPh>
    <phoneticPr fontId="3"/>
  </si>
  <si>
    <t>３期</t>
    <rPh sb="1" eb="2">
      <t>キ</t>
    </rPh>
    <phoneticPr fontId="3"/>
  </si>
  <si>
    <t>助成事業に要する経費</t>
    <rPh sb="0" eb="2">
      <t>ジョセイ</t>
    </rPh>
    <rPh sb="2" eb="4">
      <t>ジギョウ</t>
    </rPh>
    <rPh sb="5" eb="6">
      <t>ヨウ</t>
    </rPh>
    <rPh sb="8" eb="10">
      <t>ケイヒ</t>
    </rPh>
    <phoneticPr fontId="3"/>
  </si>
  <si>
    <t>助成対象経費</t>
    <rPh sb="0" eb="2">
      <t>ジョセイ</t>
    </rPh>
    <rPh sb="2" eb="4">
      <t>タイショウ</t>
    </rPh>
    <rPh sb="4" eb="6">
      <t>ケイヒ</t>
    </rPh>
    <phoneticPr fontId="3"/>
  </si>
  <si>
    <t>助成金額</t>
    <rPh sb="0" eb="2">
      <t>ジョセイ</t>
    </rPh>
    <rPh sb="2" eb="4">
      <t>キンガク</t>
    </rPh>
    <phoneticPr fontId="3"/>
  </si>
  <si>
    <t>合計</t>
    <rPh sb="0" eb="2">
      <t>ゴウケイ</t>
    </rPh>
    <phoneticPr fontId="3"/>
  </si>
  <si>
    <t>公社記入欄</t>
    <rPh sb="0" eb="2">
      <t>コウシャ</t>
    </rPh>
    <rPh sb="2" eb="4">
      <t>キニュウ</t>
    </rPh>
    <rPh sb="4" eb="5">
      <t>ラン</t>
    </rPh>
    <phoneticPr fontId="3"/>
  </si>
  <si>
    <t>(単位：円)</t>
    <rPh sb="1" eb="3">
      <t>タンイ</t>
    </rPh>
    <rPh sb="4" eb="5">
      <t>エン</t>
    </rPh>
    <phoneticPr fontId="3"/>
  </si>
  <si>
    <t>原材料
・
副資材費</t>
    <rPh sb="0" eb="3">
      <t>ゲンザイリョウ</t>
    </rPh>
    <rPh sb="6" eb="7">
      <t>フク</t>
    </rPh>
    <rPh sb="7" eb="9">
      <t>シザイ</t>
    </rPh>
    <rPh sb="9" eb="10">
      <t>ヒ</t>
    </rPh>
    <phoneticPr fontId="5"/>
  </si>
  <si>
    <t>委託
・
外注費</t>
    <rPh sb="0" eb="2">
      <t>イタク</t>
    </rPh>
    <rPh sb="5" eb="8">
      <t>ガイチュウヒ</t>
    </rPh>
    <phoneticPr fontId="7"/>
  </si>
  <si>
    <t>直接人件費</t>
    <rPh sb="0" eb="2">
      <t>チョクセツ</t>
    </rPh>
    <rPh sb="2" eb="5">
      <t>ジンケンヒ</t>
    </rPh>
    <phoneticPr fontId="7"/>
  </si>
  <si>
    <t>広告費</t>
    <rPh sb="0" eb="3">
      <t>コウコクヒ</t>
    </rPh>
    <phoneticPr fontId="8"/>
  </si>
  <si>
    <t>機械装置・
工具器具費</t>
    <rPh sb="0" eb="2">
      <t>キカイ</t>
    </rPh>
    <rPh sb="2" eb="4">
      <t>ソウチ</t>
    </rPh>
    <rPh sb="6" eb="8">
      <t>コウグ</t>
    </rPh>
    <rPh sb="8" eb="10">
      <t>キグ</t>
    </rPh>
    <rPh sb="10" eb="11">
      <t>ヒ</t>
    </rPh>
    <phoneticPr fontId="5"/>
  </si>
  <si>
    <t>産業財産権出願・
導入費</t>
    <rPh sb="0" eb="2">
      <t>サンギョウ</t>
    </rPh>
    <rPh sb="2" eb="5">
      <t>ザイサンケン</t>
    </rPh>
    <rPh sb="5" eb="7">
      <t>シュツガン</t>
    </rPh>
    <rPh sb="9" eb="11">
      <t>ドウニュウ</t>
    </rPh>
    <rPh sb="11" eb="12">
      <t>ヒ</t>
    </rPh>
    <phoneticPr fontId="8"/>
  </si>
  <si>
    <t>その他助成対象外
経費</t>
    <rPh sb="2" eb="3">
      <t>タ</t>
    </rPh>
    <rPh sb="3" eb="5">
      <t>ジョセイ</t>
    </rPh>
    <rPh sb="5" eb="7">
      <t>タイショウ</t>
    </rPh>
    <rPh sb="7" eb="8">
      <t>ガイ</t>
    </rPh>
    <rPh sb="9" eb="11">
      <t>ケイヒ</t>
    </rPh>
    <phoneticPr fontId="3"/>
  </si>
  <si>
    <t>展示会等参加費</t>
    <rPh sb="3" eb="4">
      <t>ナド</t>
    </rPh>
    <rPh sb="4" eb="6">
      <t>サンカ</t>
    </rPh>
    <phoneticPr fontId="8"/>
  </si>
  <si>
    <t>変更</t>
    <rPh sb="0" eb="2">
      <t>ヘンコウ</t>
    </rPh>
    <phoneticPr fontId="3"/>
  </si>
  <si>
    <t>回目</t>
    <rPh sb="0" eb="2">
      <t>カイメ</t>
    </rPh>
    <phoneticPr fontId="3"/>
  </si>
  <si>
    <t>合　　　　計</t>
    <rPh sb="0" eb="1">
      <t>ゴウ</t>
    </rPh>
    <rPh sb="5" eb="6">
      <t>ケイ</t>
    </rPh>
    <phoneticPr fontId="5"/>
  </si>
  <si>
    <t>年</t>
    <rPh sb="0" eb="1">
      <t>ネン</t>
    </rPh>
    <phoneticPr fontId="5"/>
  </si>
  <si>
    <t>月</t>
    <rPh sb="0" eb="1">
      <t>ツキ</t>
    </rPh>
    <phoneticPr fontId="5"/>
  </si>
  <si>
    <t>日</t>
    <rPh sb="0" eb="1">
      <t>ヒ</t>
    </rPh>
    <phoneticPr fontId="5"/>
  </si>
  <si>
    <t>／</t>
    <phoneticPr fontId="3"/>
  </si>
  <si>
    <t>専門家指導費</t>
    <rPh sb="0" eb="6">
      <t>センモンカシドウヒ</t>
    </rPh>
    <phoneticPr fontId="7"/>
  </si>
  <si>
    <t>※経費の配分変更等の変更承認申請に伴う起案に添付してください。
※紫色のシートに入力すると自動計算で合計額などが出ます。
（人件費の助成金額は直接入力）
※自動計算が当てはまらない場合は、各自で修正ください。</t>
    <rPh sb="33" eb="35">
      <t>ムラサキイロ</t>
    </rPh>
    <rPh sb="40" eb="42">
      <t>ニュウリョク</t>
    </rPh>
    <rPh sb="45" eb="47">
      <t>ジドウ</t>
    </rPh>
    <rPh sb="47" eb="49">
      <t>ケイサン</t>
    </rPh>
    <rPh sb="50" eb="52">
      <t>ゴウケイ</t>
    </rPh>
    <rPh sb="52" eb="53">
      <t>ガク</t>
    </rPh>
    <rPh sb="56" eb="57">
      <t>デ</t>
    </rPh>
    <rPh sb="62" eb="65">
      <t>ジンケンヒ</t>
    </rPh>
    <rPh sb="66" eb="68">
      <t>ジョセイ</t>
    </rPh>
    <rPh sb="68" eb="70">
      <t>キンガク</t>
    </rPh>
    <rPh sb="71" eb="73">
      <t>チョクセツ</t>
    </rPh>
    <rPh sb="73" eb="75">
      <t>ニュウリョク</t>
    </rPh>
    <rPh sb="78" eb="80">
      <t>ジドウ</t>
    </rPh>
    <rPh sb="80" eb="82">
      <t>ケイサン</t>
    </rPh>
    <rPh sb="83" eb="84">
      <t>ア</t>
    </rPh>
    <rPh sb="90" eb="92">
      <t>バアイ</t>
    </rPh>
    <rPh sb="94" eb="96">
      <t>カクジ</t>
    </rPh>
    <rPh sb="97" eb="99">
      <t>シュウセイ</t>
    </rPh>
    <phoneticPr fontId="3"/>
  </si>
  <si>
    <t>規格等認証・登録費</t>
    <rPh sb="0" eb="2">
      <t>キカク</t>
    </rPh>
    <phoneticPr fontId="7"/>
  </si>
  <si>
    <t xml:space="preserve"> 変更申請日：</t>
    <rPh sb="1" eb="3">
      <t>ヘンコウ</t>
    </rPh>
    <rPh sb="3" eb="5">
      <t>シンセイ</t>
    </rPh>
    <rPh sb="5" eb="6">
      <t>ビ</t>
    </rPh>
    <phoneticPr fontId="3"/>
  </si>
  <si>
    <t>　助成事業変更内容 （期別）</t>
    <rPh sb="1" eb="3">
      <t>ジョセイ</t>
    </rPh>
    <rPh sb="3" eb="5">
      <t>ジギョウ</t>
    </rPh>
    <rPh sb="5" eb="7">
      <t>ヘンコウ</t>
    </rPh>
    <rPh sb="7" eb="9">
      <t>ナイヨウ</t>
    </rPh>
    <rPh sb="11" eb="13">
      <t>キベツ</t>
    </rPh>
    <phoneticPr fontId="3"/>
  </si>
  <si>
    <t>様式第４号(第10条関係)</t>
    <phoneticPr fontId="17"/>
  </si>
  <si>
    <t>公益財団法人東京都中小企業振興公社</t>
    <phoneticPr fontId="17"/>
  </si>
  <si>
    <t>事業内容の著しい変更</t>
    <phoneticPr fontId="3"/>
  </si>
  <si>
    <t>経費区分ごとの配分の変更（20％超）</t>
    <phoneticPr fontId="3"/>
  </si>
  <si>
    <t>各期の経費配分の変更</t>
    <phoneticPr fontId="3"/>
  </si>
  <si>
    <t>年　　月　　日</t>
    <phoneticPr fontId="3"/>
  </si>
  <si>
    <t>開発支援テーマ</t>
    <phoneticPr fontId="18"/>
  </si>
  <si>
    <t>研究開発のテーマ</t>
    <phoneticPr fontId="18"/>
  </si>
  <si>
    <t>変更の内容</t>
    <phoneticPr fontId="18"/>
  </si>
  <si>
    <t>変更する内容及び理由（経費の配分変更は付表のとおり）</t>
    <phoneticPr fontId="18"/>
  </si>
  <si>
    <t>TOKYO戦略的イノベーション促進事業変更承認申請書</t>
    <phoneticPr fontId="3"/>
  </si>
  <si>
    <t>１</t>
    <phoneticPr fontId="3"/>
  </si>
  <si>
    <t>２</t>
    <phoneticPr fontId="3"/>
  </si>
  <si>
    <t>３</t>
    <phoneticPr fontId="3"/>
  </si>
  <si>
    <t>４</t>
    <phoneticPr fontId="3"/>
  </si>
  <si>
    <t>５</t>
    <phoneticPr fontId="3"/>
  </si>
  <si>
    <t>変更前</t>
    <phoneticPr fontId="3"/>
  </si>
  <si>
    <t>変更後</t>
    <phoneticPr fontId="3"/>
  </si>
  <si>
    <t>円</t>
    <rPh sb="0" eb="1">
      <t>エン</t>
    </rPh>
    <phoneticPr fontId="3"/>
  </si>
  <si>
    <t>委</t>
    <rPh sb="0" eb="1">
      <t>イ</t>
    </rPh>
    <phoneticPr fontId="3"/>
  </si>
  <si>
    <t>理由</t>
    <rPh sb="0" eb="2">
      <t>リユウ</t>
    </rPh>
    <phoneticPr fontId="3"/>
  </si>
  <si>
    <t>価格高騰</t>
    <rPh sb="0" eb="2">
      <t>カカク</t>
    </rPh>
    <rPh sb="2" eb="4">
      <t>コウトウ</t>
    </rPh>
    <phoneticPr fontId="3"/>
  </si>
  <si>
    <t>仕様変更</t>
    <rPh sb="0" eb="2">
      <t>シヨウ</t>
    </rPh>
    <rPh sb="2" eb="4">
      <t>ヘンコウ</t>
    </rPh>
    <phoneticPr fontId="3"/>
  </si>
  <si>
    <t>スケジュール変更</t>
    <rPh sb="6" eb="8">
      <t>ヘンコウ</t>
    </rPh>
    <phoneticPr fontId="3"/>
  </si>
  <si>
    <t>内容</t>
    <rPh sb="0" eb="2">
      <t>ナイヨウ</t>
    </rPh>
    <phoneticPr fontId="3"/>
  </si>
  <si>
    <t>委託先を変更</t>
    <rPh sb="0" eb="3">
      <t>イタクサキ</t>
    </rPh>
    <rPh sb="4" eb="6">
      <t>ヘンコウ</t>
    </rPh>
    <phoneticPr fontId="3"/>
  </si>
  <si>
    <t>委託内容を変更</t>
    <rPh sb="0" eb="2">
      <t>イタク</t>
    </rPh>
    <rPh sb="2" eb="4">
      <t>ナイヨウ</t>
    </rPh>
    <rPh sb="5" eb="7">
      <t>ヘンコウ</t>
    </rPh>
    <phoneticPr fontId="3"/>
  </si>
  <si>
    <t>経費区分変更</t>
    <rPh sb="0" eb="2">
      <t>ケイヒ</t>
    </rPh>
    <rPh sb="2" eb="4">
      <t>クブン</t>
    </rPh>
    <rPh sb="4" eb="6">
      <t>ヘンコウ</t>
    </rPh>
    <phoneticPr fontId="3"/>
  </si>
  <si>
    <t>経費区分</t>
  </si>
  <si>
    <t>原</t>
    <rPh sb="0" eb="1">
      <t>ハラ</t>
    </rPh>
    <phoneticPr fontId="3"/>
  </si>
  <si>
    <t>機</t>
    <rPh sb="0" eb="1">
      <t>キ</t>
    </rPh>
    <phoneticPr fontId="3"/>
  </si>
  <si>
    <t>専</t>
    <rPh sb="0" eb="1">
      <t>セン</t>
    </rPh>
    <phoneticPr fontId="3"/>
  </si>
  <si>
    <t>人</t>
    <rPh sb="0" eb="1">
      <t>ヒト</t>
    </rPh>
    <phoneticPr fontId="3"/>
  </si>
  <si>
    <t>規</t>
    <rPh sb="0" eb="1">
      <t>ノリ</t>
    </rPh>
    <phoneticPr fontId="3"/>
  </si>
  <si>
    <t>産</t>
    <rPh sb="0" eb="1">
      <t>サン</t>
    </rPh>
    <phoneticPr fontId="3"/>
  </si>
  <si>
    <t>展</t>
    <rPh sb="0" eb="1">
      <t>テン</t>
    </rPh>
    <phoneticPr fontId="3"/>
  </si>
  <si>
    <t>広</t>
    <rPh sb="0" eb="1">
      <t>ヒロ</t>
    </rPh>
    <phoneticPr fontId="3"/>
  </si>
  <si>
    <t>他</t>
    <rPh sb="0" eb="1">
      <t>ホカ</t>
    </rPh>
    <phoneticPr fontId="3"/>
  </si>
  <si>
    <t>番号</t>
    <rPh sb="0" eb="2">
      <t>バンゴウ</t>
    </rPh>
    <phoneticPr fontId="3"/>
  </si>
  <si>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</si>
  <si>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</si>
  <si>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</si>
  <si>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</si>
  <si>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</si>
  <si>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</si>
  <si>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</si>
  <si>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</si>
  <si>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</si>
  <si>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</si>
  <si>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</si>
  <si>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</si>
  <si>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</si>
  <si>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</si>
  <si>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</si>
  <si>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</si>
  <si>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</si>
  <si>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</si>
  <si>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</si>
  <si>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</si>
  <si>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</si>
  <si>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</si>
  <si>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</si>
  <si>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</si>
  <si>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</si>
  <si>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</si>
  <si>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</si>
  <si>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</si>
  <si>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</si>
  <si>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</si>
  <si>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</si>
  <si>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</si>
  <si>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-35</t>
  </si>
  <si>
    <t>-36</t>
  </si>
  <si>
    <t>-37</t>
  </si>
  <si>
    <t>-38</t>
  </si>
  <si>
    <t>-39</t>
  </si>
  <si>
    <t>-40</t>
  </si>
  <si>
    <t>経費区分s</t>
    <rPh sb="0" eb="4">
      <t>ケイヒクブン</t>
    </rPh>
    <phoneticPr fontId="3"/>
  </si>
  <si>
    <t>のため</t>
    <phoneticPr fontId="3"/>
  </si>
  <si>
    <t>有無</t>
    <rPh sb="0" eb="2">
      <t>ウム</t>
    </rPh>
    <phoneticPr fontId="3"/>
  </si>
  <si>
    <t>記</t>
    <phoneticPr fontId="17"/>
  </si>
  <si>
    <t>(有/無)</t>
    <rPh sb="1" eb="2">
      <t>タモツ</t>
    </rPh>
    <rPh sb="3" eb="4">
      <t>ム</t>
    </rPh>
    <phoneticPr fontId="3"/>
  </si>
  <si>
    <t>防災・減災・災害復旧に関する技術・製品の開発</t>
  </si>
  <si>
    <t>インフラメンテナンスに関する技術・製品の開発</t>
  </si>
  <si>
    <t>安全・安心の確保に関する技術・製品の開発</t>
  </si>
  <si>
    <t>スポーツ振興・障害者スポーツに関する技術・製品の開発</t>
  </si>
  <si>
    <t>子育て・高齢者・障害者等の支援に関する技術・製品の開発</t>
  </si>
  <si>
    <t>医療・健康に関する技術・製品の開発</t>
  </si>
  <si>
    <t>国際的な観光・金融都市の実現に関する技術・製品の開発</t>
  </si>
  <si>
    <t>交通・物流・サプライチェーンに関する技術・製品の開発</t>
  </si>
  <si>
    <t>イノベテーマ</t>
    <phoneticPr fontId="3"/>
  </si>
  <si>
    <t>環境・エネルギー・節電に関する技術・製品の開発</t>
    <phoneticPr fontId="3"/>
  </si>
  <si>
    <t>（有）</t>
    <rPh sb="1" eb="2">
      <t>ア</t>
    </rPh>
    <phoneticPr fontId="3"/>
  </si>
  <si>
    <t>（無）</t>
    <rPh sb="1" eb="2">
      <t>ム</t>
    </rPh>
    <phoneticPr fontId="3"/>
  </si>
  <si>
    <t>助成予定額の変化(通期)　</t>
    <phoneticPr fontId="18"/>
  </si>
  <si>
    <t>原材料・副資材費</t>
    <rPh sb="0" eb="3">
      <t>ゲンザイリョウ</t>
    </rPh>
    <rPh sb="4" eb="7">
      <t>フクシザイ</t>
    </rPh>
    <rPh sb="7" eb="8">
      <t>ヒ</t>
    </rPh>
    <phoneticPr fontId="3"/>
  </si>
  <si>
    <t>機械装置・工具器具費</t>
    <rPh sb="0" eb="4">
      <t>キカイソウチ</t>
    </rPh>
    <rPh sb="5" eb="7">
      <t>コウグ</t>
    </rPh>
    <rPh sb="7" eb="9">
      <t>キグ</t>
    </rPh>
    <rPh sb="9" eb="10">
      <t>ヒ</t>
    </rPh>
    <phoneticPr fontId="3"/>
  </si>
  <si>
    <t>委託・外注費</t>
    <rPh sb="0" eb="2">
      <t>イタク</t>
    </rPh>
    <rPh sb="3" eb="5">
      <t>ガイチュウ</t>
    </rPh>
    <rPh sb="5" eb="6">
      <t>ヒ</t>
    </rPh>
    <phoneticPr fontId="3"/>
  </si>
  <si>
    <t>専門家指導費</t>
    <rPh sb="0" eb="5">
      <t>センモンカシドウ</t>
    </rPh>
    <rPh sb="5" eb="6">
      <t>ヒ</t>
    </rPh>
    <phoneticPr fontId="3"/>
  </si>
  <si>
    <t>直接人件費</t>
    <rPh sb="0" eb="2">
      <t>チョクセツ</t>
    </rPh>
    <rPh sb="2" eb="4">
      <t>ジンケン</t>
    </rPh>
    <rPh sb="4" eb="5">
      <t>ヒ</t>
    </rPh>
    <phoneticPr fontId="3"/>
  </si>
  <si>
    <t>規格等認証・登録費</t>
    <rPh sb="0" eb="3">
      <t>キカクトウ</t>
    </rPh>
    <rPh sb="3" eb="5">
      <t>ニンショウ</t>
    </rPh>
    <rPh sb="6" eb="8">
      <t>トウロク</t>
    </rPh>
    <rPh sb="8" eb="9">
      <t>ヒ</t>
    </rPh>
    <phoneticPr fontId="3"/>
  </si>
  <si>
    <t>産業財産権出願・導入費</t>
    <rPh sb="0" eb="5">
      <t>サンギョウザイサンケン</t>
    </rPh>
    <rPh sb="5" eb="7">
      <t>シュツガン</t>
    </rPh>
    <rPh sb="8" eb="10">
      <t>ドウニュウ</t>
    </rPh>
    <rPh sb="10" eb="11">
      <t>ヒ</t>
    </rPh>
    <phoneticPr fontId="3"/>
  </si>
  <si>
    <t>展示会等参加費</t>
    <rPh sb="0" eb="3">
      <t>テンジカイ</t>
    </rPh>
    <rPh sb="3" eb="4">
      <t>トウ</t>
    </rPh>
    <rPh sb="4" eb="6">
      <t>サンカ</t>
    </rPh>
    <rPh sb="6" eb="7">
      <t>ヒ</t>
    </rPh>
    <phoneticPr fontId="3"/>
  </si>
  <si>
    <t>その他の経費</t>
    <rPh sb="2" eb="3">
      <t>タ</t>
    </rPh>
    <rPh sb="4" eb="5">
      <t>キョウ</t>
    </rPh>
    <rPh sb="5" eb="6">
      <t>ヒ</t>
    </rPh>
    <phoneticPr fontId="3"/>
  </si>
  <si>
    <t>理　事　長　殿</t>
    <phoneticPr fontId="3"/>
  </si>
  <si>
    <t>代表者名</t>
    <phoneticPr fontId="3"/>
  </si>
  <si>
    <t>所 在 地</t>
    <phoneticPr fontId="3"/>
  </si>
  <si>
    <t>名　　称</t>
    <phoneticPr fontId="3"/>
  </si>
  <si>
    <t>申請計画の変更等</t>
    <rPh sb="0" eb="2">
      <t>シンセイ</t>
    </rPh>
    <rPh sb="2" eb="4">
      <t>ケイカク</t>
    </rPh>
    <rPh sb="5" eb="7">
      <t>ヘンコウ</t>
    </rPh>
    <rPh sb="7" eb="8">
      <t>トウ</t>
    </rPh>
    <phoneticPr fontId="3"/>
  </si>
  <si>
    <t>SSSSSSSSSSSSSSSSSSSSSSSS 消さないでください SSSSSSSSSSSSSSSSSSSSSSSSSSSSSSSSSSSSSSSSSSSSSSSSSSSSSSSSSSSSSSSSSSSSSSSSSSSSSSSSSSSSSSSSSSSSSSSSSSSSSSSSSSSSSSSSSSSSSSSSSSSSSSSSSSSSSSSSSSSSSSSSSSSSSSSSSSSSSSSSSSSSSSSSSSSSSSSSSSSSSSSSSSSSSSSSSSSSSSSSSSSSSSSSSSSSSSSS</t>
    <rPh sb="25" eb="26">
      <t>ケ</t>
    </rPh>
    <phoneticPr fontId="3"/>
  </si>
  <si>
    <t>ア＿各期の経費区分ごとの配分額の20パーセントを超える増額変更を行う場合</t>
    <phoneticPr fontId="3"/>
  </si>
  <si>
    <t>- - - - - - - - - -</t>
    <phoneticPr fontId="3"/>
  </si>
  <si>
    <t>イ＿各期の経費区分ごとの未申請の変更の累計額が配分総額の20パーセントを超える場合</t>
    <phoneticPr fontId="3"/>
  </si>
  <si>
    <t>★３＿助成事業を中止「廃止」しようとするとき</t>
    <phoneticPr fontId="3"/>
  </si>
  <si>
    <t>★４＿代表者等「名称・所在地・代表者名」の変更又は新会社等の設立等をしたとき</t>
    <phoneticPr fontId="3"/>
  </si>
  <si>
    <t>助成事業を中止「廃止」しようとするとき</t>
    <phoneticPr fontId="3"/>
  </si>
  <si>
    <t xml:space="preserve">代表者等「名称＿所在地＿代表者名」の変更又は新会社等の設立等をしたとき </t>
    <phoneticPr fontId="3"/>
  </si>
  <si>
    <t>- - - - - - - - - -</t>
  </si>
  <si>
    <t>広告費</t>
    <rPh sb="0" eb="3">
      <t>コウコクヒ</t>
    </rPh>
    <phoneticPr fontId="3"/>
  </si>
  <si>
    <t>変更前予定額（交付決定額）</t>
    <rPh sb="7" eb="12">
      <t>コウフケッテイガク</t>
    </rPh>
    <phoneticPr fontId="3"/>
  </si>
  <si>
    <t>～</t>
    <phoneticPr fontId="3"/>
  </si>
  <si>
    <t>助成対象期間(変更前)</t>
    <rPh sb="0" eb="6">
      <t>ジョセイタイショウキカン</t>
    </rPh>
    <rPh sb="7" eb="10">
      <t>ヘンコウマエ</t>
    </rPh>
    <phoneticPr fontId="3"/>
  </si>
  <si>
    <t>助成対象期間(変更後)</t>
    <rPh sb="0" eb="6">
      <t>ジョセイタイショウキカン</t>
    </rPh>
    <rPh sb="7" eb="9">
      <t>ヘンコウ</t>
    </rPh>
    <rPh sb="9" eb="10">
      <t>ゴ</t>
    </rPh>
    <phoneticPr fontId="3"/>
  </si>
  <si>
    <t>前</t>
    <rPh sb="0" eb="1">
      <t>マエ</t>
    </rPh>
    <phoneticPr fontId="3"/>
  </si>
  <si>
    <t>後</t>
    <rPh sb="0" eb="1">
      <t>アト</t>
    </rPh>
    <phoneticPr fontId="3"/>
  </si>
  <si>
    <t>率</t>
    <rPh sb="0" eb="1">
      <t>リツ</t>
    </rPh>
    <phoneticPr fontId="3"/>
  </si>
  <si>
    <t>1期</t>
    <rPh sb="1" eb="2">
      <t>キ</t>
    </rPh>
    <phoneticPr fontId="3"/>
  </si>
  <si>
    <t>2期</t>
    <rPh sb="1" eb="2">
      <t>キ</t>
    </rPh>
    <phoneticPr fontId="3"/>
  </si>
  <si>
    <t>3期</t>
    <rPh sb="1" eb="2">
      <t>キ</t>
    </rPh>
    <phoneticPr fontId="3"/>
  </si>
  <si>
    <t>ウ_未申請区分の経費計上を追加</t>
    <phoneticPr fontId="3"/>
  </si>
  <si>
    <t>〒　　　―　</t>
    <phoneticPr fontId="3"/>
  </si>
  <si>
    <t>a)</t>
    <phoneticPr fontId="3"/>
  </si>
  <si>
    <t>b)</t>
    <phoneticPr fontId="3"/>
  </si>
  <si>
    <t>c)</t>
    <phoneticPr fontId="3"/>
  </si>
  <si>
    <t>d)</t>
    <phoneticPr fontId="3"/>
  </si>
  <si>
    <t>開発計画の変更</t>
    <rPh sb="0" eb="2">
      <t>カイハツ</t>
    </rPh>
    <rPh sb="2" eb="4">
      <t>ケイカク</t>
    </rPh>
    <rPh sb="5" eb="7">
      <t>ヘンコウ</t>
    </rPh>
    <phoneticPr fontId="3"/>
  </si>
  <si>
    <t>その他</t>
    <rPh sb="2" eb="3">
      <t>タ</t>
    </rPh>
    <phoneticPr fontId="3"/>
  </si>
  <si>
    <t xml:space="preserve"> </t>
    <phoneticPr fontId="3"/>
  </si>
  <si>
    <t>(理由 ）</t>
    <rPh sb="1" eb="3">
      <t>リユウ</t>
    </rPh>
    <phoneticPr fontId="3"/>
  </si>
  <si>
    <t>★１＿助成事業の内容「数量・価格・実施内容・実施時期等」を著しく変更する</t>
  </si>
  <si>
    <t>★１＿助成事業の内容「数量・価格・実施内容・実施時期等」を著しく変更する</t>
    <phoneticPr fontId="3"/>
  </si>
  <si>
    <t>★２＿助成事業の経費区分ごとの配分額の20パーセントを超えて変更する</t>
    <phoneticPr fontId="3"/>
  </si>
  <si>
    <t>各期増減率</t>
    <rPh sb="0" eb="1">
      <t>カク</t>
    </rPh>
    <rPh sb="1" eb="2">
      <t>キ</t>
    </rPh>
    <rPh sb="2" eb="4">
      <t>ゾウゲン</t>
    </rPh>
    <rPh sb="4" eb="5">
      <t>リツ</t>
    </rPh>
    <phoneticPr fontId="3"/>
  </si>
  <si>
    <t>増減率が20%を超える場合、赤字表示され、変更承認申請が必要となります</t>
    <rPh sb="0" eb="3">
      <t>ゾウゲンリツ</t>
    </rPh>
    <rPh sb="8" eb="9">
      <t>コ</t>
    </rPh>
    <rPh sb="11" eb="13">
      <t>バアイ</t>
    </rPh>
    <rPh sb="14" eb="16">
      <t>アカジ</t>
    </rPh>
    <rPh sb="16" eb="18">
      <t>ヒョウジ</t>
    </rPh>
    <rPh sb="21" eb="23">
      <t>ヘンコウ</t>
    </rPh>
    <rPh sb="23" eb="25">
      <t>ショウニン</t>
    </rPh>
    <rPh sb="25" eb="27">
      <t>シンセイ</t>
    </rPh>
    <rPh sb="28" eb="30">
      <t>ヒツヨウ</t>
    </rPh>
    <phoneticPr fontId="3"/>
  </si>
  <si>
    <t>１件目）変更内容</t>
    <rPh sb="1" eb="3">
      <t>ケンメ</t>
    </rPh>
    <rPh sb="4" eb="6">
      <t>ヘンコウ</t>
    </rPh>
    <rPh sb="6" eb="8">
      <t>ナイヨウ</t>
    </rPh>
    <phoneticPr fontId="3"/>
  </si>
  <si>
    <t>(変更内容の詳細)</t>
    <rPh sb="1" eb="3">
      <t>ヘンコウ</t>
    </rPh>
    <rPh sb="3" eb="5">
      <t>ナイヨウ</t>
    </rPh>
    <rPh sb="6" eb="8">
      <t>ショウサイ</t>
    </rPh>
    <phoneticPr fontId="3"/>
  </si>
  <si>
    <t>※1.期の期間変更・事業期間の延長の場合は、下記期別の変更内容を記入して下さい
※2.その他の理由を選択した場合は、下記変更内容詳細欄に詳細を記入して下さい</t>
    <rPh sb="3" eb="4">
      <t>キ</t>
    </rPh>
    <rPh sb="5" eb="7">
      <t>キカン</t>
    </rPh>
    <rPh sb="7" eb="9">
      <t>ヘンコウ</t>
    </rPh>
    <rPh sb="10" eb="12">
      <t>ジギョウ</t>
    </rPh>
    <rPh sb="12" eb="14">
      <t>キカン</t>
    </rPh>
    <rPh sb="15" eb="17">
      <t>エンチョウ</t>
    </rPh>
    <rPh sb="18" eb="20">
      <t>バアイ</t>
    </rPh>
    <rPh sb="22" eb="24">
      <t>カキ</t>
    </rPh>
    <rPh sb="24" eb="26">
      <t>キベツ</t>
    </rPh>
    <rPh sb="27" eb="29">
      <t>ヘンコウ</t>
    </rPh>
    <rPh sb="29" eb="31">
      <t>ナイヨウ</t>
    </rPh>
    <rPh sb="32" eb="34">
      <t>キニュウ</t>
    </rPh>
    <rPh sb="36" eb="37">
      <t>クダ</t>
    </rPh>
    <rPh sb="45" eb="46">
      <t>タ</t>
    </rPh>
    <rPh sb="47" eb="49">
      <t>リユウ</t>
    </rPh>
    <rPh sb="50" eb="52">
      <t>センタク</t>
    </rPh>
    <rPh sb="54" eb="56">
      <t>バアイ</t>
    </rPh>
    <rPh sb="64" eb="66">
      <t>ショウサイ</t>
    </rPh>
    <rPh sb="75" eb="76">
      <t>クダ</t>
    </rPh>
    <phoneticPr fontId="3"/>
  </si>
  <si>
    <t>※書ききれない場合は別紙に記入し添付して下さい</t>
    <phoneticPr fontId="3"/>
  </si>
  <si>
    <t>※２件以上の変更内容がある場合、期間の変更がある時は1件目に記入し、その他を次ページに記載して下さい</t>
    <rPh sb="2" eb="3">
      <t>ケン</t>
    </rPh>
    <rPh sb="3" eb="5">
      <t>イジョウ</t>
    </rPh>
    <rPh sb="6" eb="8">
      <t>ヘンコウ</t>
    </rPh>
    <rPh sb="8" eb="10">
      <t>ナイヨウ</t>
    </rPh>
    <rPh sb="13" eb="15">
      <t>バアイ</t>
    </rPh>
    <rPh sb="24" eb="25">
      <t>トキ</t>
    </rPh>
    <rPh sb="36" eb="37">
      <t>タ</t>
    </rPh>
    <rPh sb="38" eb="39">
      <t>ジ</t>
    </rPh>
    <rPh sb="43" eb="45">
      <t>キサイ</t>
    </rPh>
    <rPh sb="47" eb="48">
      <t>クダ</t>
    </rPh>
    <phoneticPr fontId="3"/>
  </si>
  <si>
    <t>※その他の理由を選択した場合は、下記変更内容詳細欄に詳細を記入して下さい</t>
    <rPh sb="3" eb="4">
      <t>タ</t>
    </rPh>
    <rPh sb="5" eb="7">
      <t>リユウ</t>
    </rPh>
    <rPh sb="8" eb="10">
      <t>センタク</t>
    </rPh>
    <rPh sb="12" eb="14">
      <t>バアイ</t>
    </rPh>
    <rPh sb="22" eb="24">
      <t>ショウサイ</t>
    </rPh>
    <rPh sb="33" eb="34">
      <t>クダ</t>
    </rPh>
    <phoneticPr fontId="3"/>
  </si>
  <si>
    <t>イ＿委託・外注費等の内容等の変更</t>
  </si>
  <si>
    <t>イ＿委託・外注費等の内容等の変更</t>
    <phoneticPr fontId="3"/>
  </si>
  <si>
    <t>ア＿期に関する変更</t>
  </si>
  <si>
    <t>ア＿期に関する変更</t>
    <phoneticPr fontId="3"/>
  </si>
  <si>
    <t>ウ＿100万円以上「税抜単価」の機械装置・工具器具の購入</t>
    <phoneticPr fontId="3"/>
  </si>
  <si>
    <t>エ＿配分額が1000万円を超える経費区分における100万円以上の変更</t>
    <phoneticPr fontId="3"/>
  </si>
  <si>
    <t>オ＿その他＿申請内容が著しく変化する場合</t>
    <phoneticPr fontId="3"/>
  </si>
  <si>
    <t>ｱ＿各期における新たな経費区分の追加</t>
    <phoneticPr fontId="3"/>
  </si>
  <si>
    <t>ｲ＿複数期の間で経費配分の変更をするとき</t>
    <phoneticPr fontId="3"/>
  </si>
  <si>
    <t>ｳ＿期の終了予定日の変更「早まる場合を除く」・期の統合</t>
    <phoneticPr fontId="3"/>
  </si>
  <si>
    <t>ｱ＿新たな委託・外注費＿専門家指導費＿規格等認証・登録費の計上</t>
    <phoneticPr fontId="3"/>
  </si>
  <si>
    <t>ｲ＿委託・外注費＿専門家指導費＿規格等認証・登録費における次の変更</t>
    <phoneticPr fontId="3"/>
  </si>
  <si>
    <t>①_契約相手「委託・外注先」</t>
    <phoneticPr fontId="3"/>
  </si>
  <si>
    <t>②_契約内容</t>
    <phoneticPr fontId="3"/>
  </si>
  <si>
    <t>③_契約期間</t>
    <phoneticPr fontId="3"/>
  </si>
  <si>
    <t>④_契約金額「100万円以上「税抜」」増加する場合」</t>
    <phoneticPr fontId="3"/>
  </si>
  <si>
    <t>ｱ＿申請時に100万円未満「税抜単価」であった機械装置・工具器具の金額が購入時に100_万円以上となった場合</t>
    <phoneticPr fontId="3"/>
  </si>
  <si>
    <t>ｲ＿申請していなかった100万円以上「税抜単価」の機械装置・工具器具を新たに購入する場合</t>
    <phoneticPr fontId="3"/>
  </si>
  <si>
    <t>ｳ＿購入先が変更となった場合</t>
    <phoneticPr fontId="3"/>
  </si>
  <si>
    <t>ｱ＿増額</t>
    <phoneticPr fontId="3"/>
  </si>
  <si>
    <t>ｲ＿減額「他の経費に振り替える場合のみ」</t>
    <phoneticPr fontId="3"/>
  </si>
  <si>
    <t>ｲ＿委託・外注費＿専門家指導費＿規格等認証・登録費における次の変更</t>
  </si>
  <si>
    <t>ｳ＿期の終了予定日の変更「早まる場合を除く」・期の統合</t>
  </si>
  <si>
    <t>③_契約期間</t>
  </si>
  <si>
    <t>２件目）変更内容</t>
    <rPh sb="1" eb="3">
      <t>ケンメ</t>
    </rPh>
    <rPh sb="4" eb="6">
      <t>ヘンコウ</t>
    </rPh>
    <rPh sb="6" eb="8">
      <t>ナイヨウ</t>
    </rPh>
    <phoneticPr fontId="3"/>
  </si>
  <si>
    <t>３件目）変更内容</t>
    <rPh sb="1" eb="3">
      <t>ケンメ</t>
    </rPh>
    <rPh sb="4" eb="6">
      <t>ヘンコウ</t>
    </rPh>
    <rPh sb="6" eb="8">
      <t>ナイヨウ</t>
    </rPh>
    <phoneticPr fontId="3"/>
  </si>
  <si>
    <t>　令和　年　月　日付　東中企助第    号をもって交付決定の通知があった助成事業の内容について下記のとおり変更申請します。</t>
    <phoneticPr fontId="17"/>
  </si>
  <si>
    <t>★３＿助成事業を中止する</t>
    <rPh sb="8" eb="10">
      <t>チュウシ</t>
    </rPh>
    <phoneticPr fontId="3"/>
  </si>
  <si>
    <t>★４＿新会社を設立し、助成事業者の地位を承継する</t>
    <rPh sb="3" eb="6">
      <t>シンガイシャ</t>
    </rPh>
    <rPh sb="7" eb="9">
      <t>セツリツ</t>
    </rPh>
    <rPh sb="15" eb="16">
      <t>シャ</t>
    </rPh>
    <rPh sb="17" eb="19">
      <t>チイ</t>
    </rPh>
    <rPh sb="20" eb="22">
      <t>ショウケイ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</si>
</sst>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quot;　&quot;@"/>
    <numFmt numFmtId="177" formatCode="&quot;（&quot;@&quot;）&quot;"/>
    <numFmt numFmtId="178" formatCode="&quot; &quot;@"/>
    <numFmt numFmtId="179" formatCode="[DBNum3]#,##0"/>
  </numFmts>
  <fonts count="29">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2"/>
      <name val="ＭＳ 明朝"/>
      <family val="1"/>
      <charset val="128"/>
    </font>
    <font>
      <u/>
      <sz val="8.25"/>
      <color indexed="36"/>
      <name val="ＭＳ Ｐゴシック"/>
      <family val="3"/>
      <charset val="128"/>
    </font>
    <font>
      <b/>
      <sz val="16"/>
      <name val="ＭＳ 明朝"/>
      <family val="1"/>
      <charset val="128"/>
    </font>
    <font>
      <b/>
      <sz val="12"/>
      <name val="ＭＳ 明朝"/>
      <family val="1"/>
      <charset val="128"/>
    </font>
    <font>
      <sz val="8"/>
      <name val="ＭＳ 明朝"/>
      <family val="1"/>
      <charset val="128"/>
    </font>
    <font>
      <sz val="6"/>
      <name val="ＭＳ 明朝"/>
      <family val="1"/>
      <charset val="128"/>
    </font>
    <font>
      <sz val="11"/>
      <color theme="1"/>
      <name val="ＭＳ Ｐゴシック"/>
      <family val="3"/>
      <charset val="128"/>
      <scheme val="minor"/>
    </font>
    <font>
      <sz val="11"/>
      <name val="明朝"/>
      <family val="1"/>
      <charset val="128"/>
    </font>
    <font>
      <sz val="14"/>
      <name val="ＭＳ 明朝"/>
      <family val="1"/>
      <charset val="128"/>
    </font>
    <font>
      <b/>
      <sz val="10"/>
      <name val="ＭＳ 明朝"/>
      <family val="1"/>
      <charset val="128"/>
    </font>
    <font>
      <sz val="11"/>
      <name val="ＭＳ Ｐゴシック"/>
      <family val="2"/>
      <charset val="128"/>
    </font>
    <font>
      <sz val="11"/>
      <name val="ＭＳ ゴシック"/>
      <family val="3"/>
      <charset val="128"/>
    </font>
    <font>
      <sz val="10.5"/>
      <name val="ＭＳ ゴシック"/>
      <family val="3"/>
      <charset val="128"/>
    </font>
    <font>
      <sz val="9"/>
      <color indexed="81"/>
      <name val="MS P ゴシック"/>
      <family val="3"/>
      <charset val="128"/>
    </font>
    <font>
      <b/>
      <sz val="11"/>
      <color indexed="81"/>
      <name val="MS P ゴシック"/>
      <family val="3"/>
      <charset val="128"/>
    </font>
    <font>
      <sz val="11"/>
      <color rgb="FF0070C0"/>
      <name val="ＭＳ Ｐゴシック"/>
      <family val="3"/>
      <charset val="128"/>
    </font>
    <font>
      <sz val="11"/>
      <color rgb="FF00B050"/>
      <name val="ＭＳ Ｐゴシック"/>
      <family val="3"/>
      <charset val="128"/>
    </font>
    <font>
      <sz val="11"/>
      <color rgb="FF7030A0"/>
      <name val="ＭＳ Ｐゴシック"/>
      <family val="3"/>
      <charset val="128"/>
    </font>
    <font>
      <sz val="11"/>
      <color rgb="FFFF0000"/>
      <name val="ＭＳ Ｐゴシック"/>
      <family val="3"/>
      <charset val="128"/>
    </font>
    <font>
      <b/>
      <sz val="11"/>
      <name val="ＭＳ Ｐゴシック"/>
      <family val="3"/>
      <charset val="128"/>
    </font>
    <font>
      <sz val="11"/>
      <color rgb="FF00B0F0"/>
      <name val="ＭＳ Ｐゴシック"/>
      <family val="3"/>
      <charset val="128"/>
    </font>
    <font>
      <sz val="12"/>
      <name val="ＭＳ Ｐゴシック"/>
      <family val="3"/>
      <charset val="128"/>
    </font>
    <font>
      <sz val="10"/>
      <name val="ＭＳ 明朝"/>
      <family val="1"/>
      <charset val="128"/>
    </font>
  </fonts>
  <fills count="7">
    <fill>
      <patternFill patternType="none"/>
    </fill>
    <fill>
      <patternFill patternType="gray125"/>
    </fill>
    <fill>
      <patternFill patternType="solid">
        <fgColor indexed="9"/>
        <bgColor indexed="64"/>
      </patternFill>
    </fill>
    <fill>
      <patternFill patternType="solid">
        <fgColor theme="7" tint="0.79998168889431442"/>
        <bgColor indexed="64"/>
      </patternFill>
    </fill>
    <fill>
      <patternFill patternType="solid">
        <fgColor rgb="FFFFFF00"/>
        <bgColor indexed="64"/>
      </patternFill>
    </fill>
    <fill>
      <patternFill patternType="solid">
        <fgColor rgb="FFE4DFEC"/>
        <bgColor indexed="64"/>
      </patternFill>
    </fill>
    <fill>
      <patternFill patternType="solid">
        <fgColor rgb="FFFFFFCC"/>
        <bgColor indexed="64"/>
      </patternFill>
    </fill>
  </fills>
  <borders count="51">
    <border>
      <left/>
      <right/>
      <top/>
      <bottom/>
      <diagonal/>
    </border>
    <border>
      <left style="medium">
        <color theme="1" tint="0.34998626667073579"/>
      </left>
      <right style="thin">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thin">
        <color theme="1" tint="0.34998626667073579"/>
      </bottom>
      <diagonal/>
    </border>
    <border>
      <left style="medium">
        <color theme="1" tint="0.34998626667073579"/>
      </left>
      <right style="medium">
        <color theme="1" tint="0.34998626667073579"/>
      </right>
      <top style="medium">
        <color theme="1" tint="0.34998626667073579"/>
      </top>
      <bottom/>
      <diagonal/>
    </border>
    <border>
      <left style="medium">
        <color theme="1" tint="0.34998626667073579"/>
      </left>
      <right style="thin">
        <color theme="1" tint="0.34998626667073579"/>
      </right>
      <top style="thin">
        <color theme="1" tint="0.34998626667073579"/>
      </top>
      <bottom/>
      <diagonal/>
    </border>
    <border>
      <left style="thin">
        <color theme="1" tint="0.34998626667073579"/>
      </left>
      <right style="thin">
        <color theme="1" tint="0.34998626667073579"/>
      </right>
      <top style="thin">
        <color theme="1" tint="0.34998626667073579"/>
      </top>
      <bottom/>
      <diagonal/>
    </border>
    <border>
      <left style="thin">
        <color theme="1" tint="0.34998626667073579"/>
      </left>
      <right/>
      <top style="medium">
        <color theme="1" tint="0.34998626667073579"/>
      </top>
      <bottom style="thin">
        <color theme="1" tint="0.34998626667073579"/>
      </bottom>
      <diagonal/>
    </border>
    <border>
      <left/>
      <right/>
      <top style="medium">
        <color theme="1" tint="0.34998626667073579"/>
      </top>
      <bottom style="thin">
        <color theme="1" tint="0.34998626667073579"/>
      </bottom>
      <diagonal/>
    </border>
    <border>
      <left style="thin">
        <color theme="1" tint="0.34998626667073579"/>
      </left>
      <right/>
      <top style="thin">
        <color theme="1" tint="0.34998626667073579"/>
      </top>
      <bottom style="thin">
        <color theme="1" tint="0.34998626667073579"/>
      </bottom>
      <diagonal/>
    </border>
    <border>
      <left style="thin">
        <color theme="1" tint="0.34998626667073579"/>
      </left>
      <right/>
      <top style="thin">
        <color theme="1" tint="0.34998626667073579"/>
      </top>
      <bottom/>
      <diagonal/>
    </border>
    <border>
      <left/>
      <right style="thin">
        <color theme="1" tint="0.34998626667073579"/>
      </right>
      <top style="thin">
        <color theme="1" tint="0.34998626667073579"/>
      </top>
      <bottom/>
      <diagonal/>
    </border>
    <border>
      <left style="medium">
        <color theme="1" tint="0.34998626667073579"/>
      </left>
      <right/>
      <top/>
      <bottom/>
      <diagonal/>
    </border>
    <border>
      <left/>
      <right style="medium">
        <color theme="1" tint="0.34998626667073579"/>
      </right>
      <top/>
      <bottom/>
      <diagonal/>
    </border>
    <border>
      <left style="medium">
        <color theme="1" tint="0.34998626667073579"/>
      </left>
      <right style="medium">
        <color theme="1" tint="0.34998626667073579"/>
      </right>
      <top/>
      <bottom/>
      <diagonal/>
    </border>
    <border>
      <left/>
      <right/>
      <top style="thin">
        <color indexed="64"/>
      </top>
      <bottom style="thin">
        <color indexed="64"/>
      </bottom>
      <diagonal/>
    </border>
    <border>
      <left/>
      <right/>
      <top style="thin">
        <color theme="1" tint="0.34998626667073579"/>
      </top>
      <bottom/>
      <diagonal/>
    </border>
    <border>
      <left/>
      <right/>
      <top/>
      <bottom style="double">
        <color rgb="FFFF0000"/>
      </bottom>
      <diagonal/>
    </border>
    <border>
      <left/>
      <right/>
      <top style="double">
        <color rgb="FFFF0000"/>
      </top>
      <bottom style="double">
        <color rgb="FFFF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thin">
        <color theme="1" tint="0.34998626667073579"/>
      </bottom>
      <diagonal/>
    </border>
    <border>
      <left/>
      <right/>
      <top style="medium">
        <color indexed="64"/>
      </top>
      <bottom style="thin">
        <color theme="1" tint="0.34998626667073579"/>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theme="1" tint="0.34998626667073579"/>
      </top>
      <bottom/>
      <diagonal/>
    </border>
    <border>
      <left style="medium">
        <color indexed="64"/>
      </left>
      <right style="thin">
        <color theme="1" tint="0.34998626667073579"/>
      </right>
      <top style="thin">
        <color theme="1" tint="0.34998626667073579"/>
      </top>
      <bottom style="medium">
        <color indexed="64"/>
      </bottom>
      <diagonal/>
    </border>
    <border>
      <left style="thin">
        <color theme="1" tint="0.34998626667073579"/>
      </left>
      <right style="thin">
        <color theme="1" tint="0.34998626667073579"/>
      </right>
      <top style="thin">
        <color theme="1" tint="0.34998626667073579"/>
      </top>
      <bottom style="medium">
        <color indexed="64"/>
      </bottom>
      <diagonal/>
    </border>
    <border>
      <left style="thin">
        <color theme="1" tint="0.34998626667073579"/>
      </left>
      <right style="thin">
        <color theme="1" tint="0.34998626667073579"/>
      </right>
      <top/>
      <bottom style="medium">
        <color indexed="64"/>
      </bottom>
      <diagonal/>
    </border>
    <border>
      <left style="thin">
        <color theme="1" tint="0.34998626667073579"/>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17">
    <xf numFmtId="0" fontId="0" fillId="0" borderId="0">
      <alignment vertical="center"/>
    </xf>
    <xf numFmtId="38" fontId="2" fillId="0" borderId="0" applyFont="0" applyFill="0" applyBorder="0" applyAlignment="0" applyProtection="0">
      <alignment vertical="center"/>
    </xf>
    <xf numFmtId="9" fontId="12" fillId="0" borderId="0" applyFont="0" applyFill="0" applyBorder="0" applyAlignment="0" applyProtection="0">
      <alignment vertical="center"/>
    </xf>
    <xf numFmtId="38" fontId="2" fillId="0" borderId="0" applyFont="0" applyFill="0" applyBorder="0" applyAlignment="0" applyProtection="0">
      <alignment vertical="center"/>
    </xf>
    <xf numFmtId="38" fontId="13" fillId="0" borderId="0" applyFont="0" applyFill="0" applyBorder="0" applyAlignment="0" applyProtection="0"/>
    <xf numFmtId="0" fontId="12" fillId="0" borderId="0"/>
    <xf numFmtId="0" fontId="2" fillId="0" borderId="0">
      <alignment vertical="center"/>
    </xf>
    <xf numFmtId="0" fontId="12" fillId="0" borderId="0">
      <alignment vertical="center"/>
    </xf>
    <xf numFmtId="0" fontId="2" fillId="0" borderId="0">
      <alignment vertical="center"/>
    </xf>
    <xf numFmtId="0" fontId="12" fillId="0" borderId="0">
      <alignment vertical="center"/>
    </xf>
    <xf numFmtId="0" fontId="6" fillId="0" borderId="0"/>
    <xf numFmtId="0" fontId="1" fillId="0" borderId="0">
      <alignment vertical="center"/>
    </xf>
    <xf numFmtId="0" fontId="1" fillId="0" borderId="0">
      <alignment vertical="center"/>
    </xf>
    <xf numFmtId="0" fontId="1" fillId="0" borderId="0">
      <alignment vertical="center"/>
    </xf>
    <xf numFmtId="0" fontId="14" fillId="0" borderId="0"/>
    <xf numFmtId="0" fontId="16" fillId="0" borderId="0">
      <alignment vertical="center"/>
    </xf>
    <xf numFmtId="9" fontId="2" fillId="0" borderId="0" applyFont="0" applyFill="0" applyBorder="0" applyAlignment="0" applyProtection="0">
      <alignment vertical="center"/>
    </xf>
  </cellStyleXfs>
  <cellXfs count="153">
    <xf numFmtId="0" fontId="0" fillId="0" borderId="0" xfId="0">
      <alignment vertical="center"/>
    </xf>
    <xf numFmtId="0" fontId="4" fillId="2" borderId="0" xfId="0" applyFont="1" applyFill="1">
      <alignment vertical="center"/>
    </xf>
    <xf numFmtId="0" fontId="6" fillId="2" borderId="0" xfId="0" applyFont="1" applyFill="1">
      <alignment vertical="center"/>
    </xf>
    <xf numFmtId="0" fontId="5" fillId="2" borderId="0" xfId="0" applyFont="1" applyFill="1">
      <alignment vertical="center"/>
    </xf>
    <xf numFmtId="38" fontId="5" fillId="2" borderId="0" xfId="1" applyFont="1" applyFill="1" applyBorder="1">
      <alignment vertical="center"/>
    </xf>
    <xf numFmtId="38" fontId="4" fillId="2" borderId="0" xfId="1" applyFont="1" applyFill="1" applyBorder="1">
      <alignment vertical="center"/>
    </xf>
    <xf numFmtId="0" fontId="10" fillId="2" borderId="0" xfId="0" applyFont="1" applyFill="1" applyAlignment="1">
      <alignment horizontal="right" vertical="center"/>
    </xf>
    <xf numFmtId="0" fontId="11" fillId="2" borderId="5"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0" borderId="0" xfId="0" applyFont="1" applyAlignment="1">
      <alignment horizontal="center" vertical="center"/>
    </xf>
    <xf numFmtId="0" fontId="11" fillId="0" borderId="0" xfId="0" applyFont="1">
      <alignment vertical="center"/>
    </xf>
    <xf numFmtId="38" fontId="11" fillId="0" borderId="11" xfId="1" applyFont="1" applyFill="1" applyBorder="1">
      <alignment vertical="center"/>
    </xf>
    <xf numFmtId="38" fontId="11" fillId="0" borderId="0" xfId="1" applyFont="1" applyFill="1" applyBorder="1">
      <alignment vertical="center"/>
    </xf>
    <xf numFmtId="38" fontId="11" fillId="3" borderId="0" xfId="1" applyFont="1" applyFill="1" applyBorder="1">
      <alignment vertical="center"/>
    </xf>
    <xf numFmtId="38" fontId="11" fillId="0" borderId="0" xfId="1" applyFont="1" applyBorder="1">
      <alignment vertical="center"/>
    </xf>
    <xf numFmtId="38" fontId="11" fillId="0" borderId="12" xfId="1" applyFont="1" applyBorder="1">
      <alignment vertical="center"/>
    </xf>
    <xf numFmtId="38" fontId="11" fillId="3" borderId="12" xfId="1" applyFont="1" applyFill="1" applyBorder="1">
      <alignment vertical="center"/>
    </xf>
    <xf numFmtId="38" fontId="11" fillId="0" borderId="11" xfId="0" applyNumberFormat="1" applyFont="1" applyBorder="1">
      <alignment vertical="center"/>
    </xf>
    <xf numFmtId="38" fontId="11" fillId="0" borderId="0" xfId="0" applyNumberFormat="1" applyFont="1">
      <alignment vertical="center"/>
    </xf>
    <xf numFmtId="38" fontId="11" fillId="0" borderId="12" xfId="0" applyNumberFormat="1" applyFont="1" applyBorder="1">
      <alignment vertical="center"/>
    </xf>
    <xf numFmtId="0" fontId="10" fillId="0" borderId="0" xfId="0" applyFont="1" applyAlignment="1">
      <alignment horizontal="center" vertical="center"/>
    </xf>
    <xf numFmtId="0" fontId="10" fillId="0" borderId="0" xfId="0" applyFont="1">
      <alignment vertical="center"/>
    </xf>
    <xf numFmtId="0" fontId="10" fillId="0" borderId="0" xfId="0" applyFont="1" applyAlignment="1">
      <alignment vertical="center" wrapText="1"/>
    </xf>
    <xf numFmtId="0" fontId="11" fillId="2" borderId="0" xfId="0" applyFont="1" applyFill="1">
      <alignment vertical="center"/>
    </xf>
    <xf numFmtId="0" fontId="11" fillId="0" borderId="11" xfId="0" applyFont="1" applyBorder="1">
      <alignment vertical="center"/>
    </xf>
    <xf numFmtId="38" fontId="11" fillId="0" borderId="14" xfId="1" applyFont="1" applyFill="1" applyBorder="1">
      <alignment vertical="center"/>
    </xf>
    <xf numFmtId="0" fontId="6" fillId="0" borderId="0" xfId="15" applyFont="1">
      <alignment vertical="center"/>
    </xf>
    <xf numFmtId="0" fontId="14" fillId="0" borderId="0" xfId="15" applyFont="1" applyAlignment="1">
      <alignment horizontal="center" vertical="center"/>
    </xf>
    <xf numFmtId="0" fontId="6" fillId="0" borderId="0" xfId="15" applyFont="1" applyAlignment="1">
      <alignment horizontal="right" vertical="center"/>
    </xf>
    <xf numFmtId="0" fontId="0" fillId="0" borderId="0" xfId="0" applyAlignment="1"/>
    <xf numFmtId="0" fontId="14" fillId="0" borderId="0" xfId="15" applyFont="1" applyAlignment="1">
      <alignment horizontal="right" vertical="center"/>
    </xf>
    <xf numFmtId="0" fontId="14" fillId="0" borderId="0" xfId="15" applyFont="1">
      <alignment vertical="center"/>
    </xf>
    <xf numFmtId="0" fontId="14" fillId="0" borderId="0" xfId="15" applyFont="1" applyAlignment="1">
      <alignment horizontal="left" vertical="top"/>
    </xf>
    <xf numFmtId="0" fontId="14" fillId="0" borderId="0" xfId="15" applyFont="1" applyAlignment="1">
      <alignment horizontal="left" vertical="center"/>
    </xf>
    <xf numFmtId="49" fontId="14" fillId="0" borderId="0" xfId="15" applyNumberFormat="1" applyFont="1" applyAlignment="1">
      <alignment horizontal="right" vertical="center"/>
    </xf>
    <xf numFmtId="176" fontId="14" fillId="0" borderId="0" xfId="15" applyNumberFormat="1" applyFont="1" applyAlignment="1">
      <alignment horizontal="left" vertical="top"/>
    </xf>
    <xf numFmtId="0" fontId="14" fillId="0" borderId="0" xfId="15" applyFont="1" applyAlignment="1">
      <alignment vertical="center" shrinkToFit="1"/>
    </xf>
    <xf numFmtId="178" fontId="14" fillId="0" borderId="0" xfId="15" applyNumberFormat="1" applyFont="1" applyAlignment="1">
      <alignment horizontal="left" vertical="top"/>
    </xf>
    <xf numFmtId="178" fontId="6" fillId="0" borderId="0" xfId="15" applyNumberFormat="1" applyFont="1" applyAlignment="1">
      <alignment horizontal="left" vertical="top"/>
    </xf>
    <xf numFmtId="0" fontId="0" fillId="0" borderId="0" xfId="0" applyAlignment="1">
      <alignment vertical="center" wrapText="1"/>
    </xf>
    <xf numFmtId="0" fontId="22" fillId="0" borderId="0" xfId="0" applyFont="1" applyAlignment="1">
      <alignment vertical="center" wrapText="1"/>
    </xf>
    <xf numFmtId="0" fontId="21" fillId="0" borderId="0" xfId="0" applyFont="1" applyAlignment="1">
      <alignment vertical="center" wrapText="1"/>
    </xf>
    <xf numFmtId="0" fontId="23" fillId="0" borderId="0" xfId="0" applyFont="1" applyAlignment="1">
      <alignment vertical="center" wrapText="1"/>
    </xf>
    <xf numFmtId="0" fontId="26" fillId="0" borderId="0" xfId="0" applyFont="1" applyAlignment="1">
      <alignment vertical="center" wrapText="1"/>
    </xf>
    <xf numFmtId="0" fontId="25" fillId="0" borderId="0" xfId="0" applyFont="1" applyAlignment="1">
      <alignment vertical="center" wrapText="1"/>
    </xf>
    <xf numFmtId="0" fontId="24" fillId="0" borderId="0" xfId="0" quotePrefix="1" applyFont="1" applyAlignment="1">
      <alignment vertical="center" wrapText="1"/>
    </xf>
    <xf numFmtId="0" fontId="22" fillId="0" borderId="16" xfId="0" applyFont="1" applyBorder="1" applyAlignment="1">
      <alignment vertical="center" wrapText="1"/>
    </xf>
    <xf numFmtId="0" fontId="21" fillId="0" borderId="16" xfId="0" applyFont="1" applyBorder="1" applyAlignment="1">
      <alignment vertical="center" wrapText="1"/>
    </xf>
    <xf numFmtId="0" fontId="23" fillId="0" borderId="16" xfId="0" applyFont="1" applyBorder="1" applyAlignment="1">
      <alignment vertical="center" wrapText="1"/>
    </xf>
    <xf numFmtId="0" fontId="26" fillId="0" borderId="16" xfId="0" applyFont="1" applyBorder="1" applyAlignment="1">
      <alignment vertical="center" wrapText="1"/>
    </xf>
    <xf numFmtId="0" fontId="26" fillId="0" borderId="17" xfId="0" applyFont="1" applyBorder="1" applyAlignment="1">
      <alignment vertical="center" wrapText="1"/>
    </xf>
    <xf numFmtId="0" fontId="23" fillId="0" borderId="17" xfId="0" applyFont="1" applyBorder="1" applyAlignment="1">
      <alignment vertical="center" wrapText="1"/>
    </xf>
    <xf numFmtId="0" fontId="23" fillId="4" borderId="16" xfId="0" applyFont="1" applyFill="1" applyBorder="1" applyAlignment="1">
      <alignment vertical="center" wrapText="1"/>
    </xf>
    <xf numFmtId="38" fontId="11" fillId="5" borderId="0" xfId="1" applyFont="1" applyFill="1" applyBorder="1">
      <alignment vertical="center"/>
    </xf>
    <xf numFmtId="179" fontId="4" fillId="5" borderId="0" xfId="0" applyNumberFormat="1" applyFont="1" applyFill="1" applyAlignment="1">
      <alignment horizontal="center" vertical="center"/>
    </xf>
    <xf numFmtId="0" fontId="11" fillId="2" borderId="15" xfId="0" applyFont="1" applyFill="1" applyBorder="1">
      <alignment vertical="center"/>
    </xf>
    <xf numFmtId="0" fontId="11" fillId="2" borderId="20" xfId="0" applyFont="1" applyFill="1" applyBorder="1">
      <alignment vertical="center"/>
    </xf>
    <xf numFmtId="0" fontId="11" fillId="2" borderId="26" xfId="0" applyFont="1" applyFill="1" applyBorder="1" applyAlignment="1">
      <alignment horizontal="center" vertical="center" wrapText="1"/>
    </xf>
    <xf numFmtId="0" fontId="11" fillId="2" borderId="27" xfId="0" applyFont="1" applyFill="1" applyBorder="1" applyAlignment="1">
      <alignment horizontal="center" vertical="center" wrapText="1"/>
    </xf>
    <xf numFmtId="0" fontId="11" fillId="2" borderId="28" xfId="0" applyFont="1" applyFill="1" applyBorder="1" applyAlignment="1">
      <alignment horizontal="center" vertical="center" wrapText="1"/>
    </xf>
    <xf numFmtId="0" fontId="11" fillId="2" borderId="29" xfId="0" applyFont="1" applyFill="1" applyBorder="1" applyAlignment="1">
      <alignment horizontal="center" vertical="center" wrapText="1"/>
    </xf>
    <xf numFmtId="0" fontId="4" fillId="2" borderId="30" xfId="0" applyFont="1" applyFill="1" applyBorder="1">
      <alignment vertical="center"/>
    </xf>
    <xf numFmtId="9" fontId="4" fillId="2" borderId="30" xfId="16" applyFont="1" applyFill="1" applyBorder="1">
      <alignment vertical="center"/>
    </xf>
    <xf numFmtId="49" fontId="6" fillId="0" borderId="0" xfId="15" applyNumberFormat="1" applyFont="1" applyAlignment="1">
      <alignment horizontal="right" vertical="center"/>
    </xf>
    <xf numFmtId="0" fontId="6" fillId="0" borderId="0" xfId="15" applyFont="1" applyAlignment="1">
      <alignment horizontal="center" vertical="center"/>
    </xf>
    <xf numFmtId="0" fontId="27" fillId="0" borderId="0" xfId="0" applyFont="1">
      <alignment vertical="center"/>
    </xf>
    <xf numFmtId="0" fontId="14" fillId="0" borderId="0" xfId="15" applyFont="1" applyAlignment="1"/>
    <xf numFmtId="14" fontId="6" fillId="6" borderId="0" xfId="15" applyNumberFormat="1" applyFont="1" applyFill="1">
      <alignment vertical="center"/>
    </xf>
    <xf numFmtId="0" fontId="6" fillId="6" borderId="0" xfId="15" applyFont="1" applyFill="1">
      <alignment vertical="center"/>
    </xf>
    <xf numFmtId="0" fontId="14" fillId="0" borderId="35" xfId="15" applyFont="1" applyBorder="1">
      <alignment vertical="center"/>
    </xf>
    <xf numFmtId="0" fontId="14" fillId="0" borderId="35" xfId="15" applyFont="1" applyBorder="1" applyAlignment="1">
      <alignment horizontal="left" vertical="top"/>
    </xf>
    <xf numFmtId="0" fontId="4" fillId="0" borderId="0" xfId="15" applyFont="1">
      <alignment vertical="center"/>
    </xf>
    <xf numFmtId="0" fontId="14" fillId="0" borderId="0" xfId="15" applyFont="1" applyAlignment="1">
      <alignment vertical="top"/>
    </xf>
    <xf numFmtId="0" fontId="4" fillId="2" borderId="42" xfId="0" applyFont="1" applyFill="1" applyBorder="1" applyAlignment="1">
      <alignment horizontal="center" vertical="center"/>
    </xf>
    <xf numFmtId="0" fontId="4" fillId="2" borderId="43" xfId="0" applyFont="1" applyFill="1" applyBorder="1" applyAlignment="1">
      <alignment horizontal="center" vertical="center"/>
    </xf>
    <xf numFmtId="0" fontId="4" fillId="2" borderId="44" xfId="0" applyFont="1" applyFill="1" applyBorder="1" applyAlignment="1">
      <alignment horizontal="center" vertical="center"/>
    </xf>
    <xf numFmtId="0" fontId="28" fillId="0" borderId="0" xfId="15" applyFont="1" applyAlignment="1">
      <alignment horizontal="left" vertical="top" wrapText="1"/>
    </xf>
    <xf numFmtId="0" fontId="28" fillId="0" borderId="0" xfId="15" applyFont="1" applyAlignment="1">
      <alignment vertical="top" wrapText="1"/>
    </xf>
    <xf numFmtId="0" fontId="28" fillId="0" borderId="0" xfId="15" applyFont="1">
      <alignment vertical="center"/>
    </xf>
    <xf numFmtId="0" fontId="6" fillId="6" borderId="0" xfId="15" applyFont="1" applyFill="1" applyAlignment="1">
      <alignment horizontal="distributed" vertical="center"/>
    </xf>
    <xf numFmtId="0" fontId="11" fillId="2" borderId="49" xfId="0" applyFont="1" applyFill="1" applyBorder="1">
      <alignment vertical="center"/>
    </xf>
    <xf numFmtId="0" fontId="11" fillId="2" borderId="50" xfId="0" applyFont="1" applyFill="1" applyBorder="1">
      <alignment vertical="center"/>
    </xf>
    <xf numFmtId="0" fontId="14" fillId="0" borderId="0" xfId="15" applyFont="1" applyAlignment="1">
      <alignment horizontal="left" vertical="center"/>
    </xf>
    <xf numFmtId="0" fontId="14" fillId="0" borderId="0" xfId="15" applyFont="1" applyAlignment="1">
      <alignment horizontal="center" vertical="top"/>
    </xf>
    <xf numFmtId="0" fontId="6" fillId="0" borderId="0" xfId="15" applyFont="1" applyAlignment="1">
      <alignment horizontal="left" vertical="center"/>
    </xf>
    <xf numFmtId="0" fontId="14" fillId="0" borderId="0" xfId="15" applyFont="1" applyAlignment="1">
      <alignment horizontal="right" vertical="center"/>
    </xf>
    <xf numFmtId="0" fontId="14" fillId="6" borderId="31" xfId="15" applyFont="1" applyFill="1" applyBorder="1" applyAlignment="1">
      <alignment horizontal="left" shrinkToFit="1"/>
    </xf>
    <xf numFmtId="0" fontId="14" fillId="6" borderId="0" xfId="15" applyFont="1" applyFill="1" applyAlignment="1">
      <alignment horizontal="left" vertical="center" shrinkToFit="1"/>
    </xf>
    <xf numFmtId="49" fontId="14" fillId="6" borderId="0" xfId="15" applyNumberFormat="1" applyFont="1" applyFill="1" applyAlignment="1">
      <alignment horizontal="left" vertical="center" shrinkToFit="1"/>
    </xf>
    <xf numFmtId="49" fontId="14" fillId="6" borderId="0" xfId="15" applyNumberFormat="1" applyFont="1" applyFill="1" applyAlignment="1">
      <alignment horizontal="left" vertical="center"/>
    </xf>
    <xf numFmtId="0" fontId="28" fillId="0" borderId="0" xfId="15" applyFont="1" applyAlignment="1">
      <alignment horizontal="left" vertical="top" wrapText="1"/>
    </xf>
    <xf numFmtId="0" fontId="14" fillId="6" borderId="18" xfId="15" applyFont="1" applyFill="1" applyBorder="1" applyAlignment="1">
      <alignment horizontal="left" vertical="top" wrapText="1"/>
    </xf>
    <xf numFmtId="0" fontId="14" fillId="6" borderId="19" xfId="15" applyFont="1" applyFill="1" applyBorder="1" applyAlignment="1">
      <alignment horizontal="left" vertical="top" wrapText="1"/>
    </xf>
    <xf numFmtId="0" fontId="14" fillId="6" borderId="20" xfId="15" applyFont="1" applyFill="1" applyBorder="1" applyAlignment="1">
      <alignment horizontal="left" vertical="top" wrapText="1"/>
    </xf>
    <xf numFmtId="0" fontId="14" fillId="6" borderId="32" xfId="15" applyFont="1" applyFill="1" applyBorder="1" applyAlignment="1">
      <alignment horizontal="left" vertical="top" wrapText="1"/>
    </xf>
    <xf numFmtId="0" fontId="14" fillId="6" borderId="0" xfId="15" applyFont="1" applyFill="1" applyAlignment="1">
      <alignment horizontal="left" vertical="top" wrapText="1"/>
    </xf>
    <xf numFmtId="0" fontId="14" fillId="6" borderId="33" xfId="15" applyFont="1" applyFill="1" applyBorder="1" applyAlignment="1">
      <alignment horizontal="left" vertical="top" wrapText="1"/>
    </xf>
    <xf numFmtId="0" fontId="14" fillId="6" borderId="34" xfId="15" applyFont="1" applyFill="1" applyBorder="1" applyAlignment="1">
      <alignment horizontal="left" vertical="top" wrapText="1"/>
    </xf>
    <xf numFmtId="0" fontId="14" fillId="6" borderId="35" xfId="15" applyFont="1" applyFill="1" applyBorder="1" applyAlignment="1">
      <alignment horizontal="left" vertical="top" wrapText="1"/>
    </xf>
    <xf numFmtId="0" fontId="14" fillId="6" borderId="36" xfId="15" applyFont="1" applyFill="1" applyBorder="1" applyAlignment="1">
      <alignment horizontal="left" vertical="top" wrapText="1"/>
    </xf>
    <xf numFmtId="0" fontId="28" fillId="0" borderId="0" xfId="15" applyFont="1" applyAlignment="1">
      <alignment horizontal="left" vertical="center" wrapText="1"/>
    </xf>
    <xf numFmtId="0" fontId="14" fillId="0" borderId="0" xfId="15" applyFont="1" applyAlignment="1">
      <alignment horizontal="right" vertical="top"/>
    </xf>
    <xf numFmtId="0" fontId="14" fillId="0" borderId="0" xfId="15" applyFont="1" applyAlignment="1">
      <alignment horizontal="center" vertical="center"/>
    </xf>
    <xf numFmtId="0" fontId="14" fillId="0" borderId="0" xfId="15" applyFont="1" applyAlignment="1">
      <alignment horizontal="left" vertical="top" wrapText="1"/>
    </xf>
    <xf numFmtId="177" fontId="6" fillId="0" borderId="0" xfId="15" applyNumberFormat="1" applyFont="1" applyAlignment="1">
      <alignment horizontal="distributed" vertical="center"/>
    </xf>
    <xf numFmtId="38" fontId="14" fillId="6" borderId="31" xfId="1" applyFont="1" applyFill="1" applyBorder="1" applyAlignment="1">
      <alignment horizontal="center" vertical="center"/>
    </xf>
    <xf numFmtId="0" fontId="4" fillId="2" borderId="37" xfId="0" applyFont="1" applyFill="1" applyBorder="1" applyAlignment="1">
      <alignment horizontal="center" vertical="center"/>
    </xf>
    <xf numFmtId="0" fontId="4" fillId="2" borderId="38" xfId="0" applyFont="1" applyFill="1" applyBorder="1" applyAlignment="1">
      <alignment horizontal="center" vertical="center"/>
    </xf>
    <xf numFmtId="0" fontId="4" fillId="2" borderId="39" xfId="0" applyFont="1" applyFill="1" applyBorder="1" applyAlignment="1">
      <alignment horizontal="center" vertical="center"/>
    </xf>
    <xf numFmtId="0" fontId="4" fillId="2" borderId="40" xfId="0" applyFont="1" applyFill="1" applyBorder="1" applyAlignment="1">
      <alignment horizontal="center" vertical="center"/>
    </xf>
    <xf numFmtId="0" fontId="4" fillId="2" borderId="30" xfId="0" applyFont="1" applyFill="1" applyBorder="1" applyAlignment="1">
      <alignment horizontal="center" vertical="center"/>
    </xf>
    <xf numFmtId="0" fontId="4" fillId="2" borderId="41" xfId="0" applyFont="1" applyFill="1" applyBorder="1" applyAlignment="1">
      <alignment horizontal="center" vertical="center"/>
    </xf>
    <xf numFmtId="0" fontId="5" fillId="2" borderId="32"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33"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2" borderId="35" xfId="0" applyFont="1" applyFill="1" applyBorder="1" applyAlignment="1">
      <alignment horizontal="left" vertical="center" wrapText="1"/>
    </xf>
    <xf numFmtId="0" fontId="5" fillId="2" borderId="36" xfId="0" applyFont="1" applyFill="1" applyBorder="1" applyAlignment="1">
      <alignment horizontal="left" vertical="center" wrapText="1"/>
    </xf>
    <xf numFmtId="0" fontId="9" fillId="2" borderId="0" xfId="0" applyFont="1" applyFill="1" applyAlignment="1">
      <alignment horizontal="center" vertical="center"/>
    </xf>
    <xf numFmtId="0" fontId="11" fillId="2" borderId="25"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48"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18" xfId="0" applyFont="1" applyFill="1" applyBorder="1" applyAlignment="1">
      <alignment horizontal="center" vertical="center"/>
    </xf>
    <xf numFmtId="0" fontId="11" fillId="2" borderId="19" xfId="0" applyFont="1" applyFill="1" applyBorder="1" applyAlignment="1">
      <alignment horizontal="center" vertical="center"/>
    </xf>
    <xf numFmtId="0" fontId="5" fillId="0" borderId="0" xfId="0" applyFont="1" applyAlignment="1">
      <alignment horizontal="left" vertical="center" wrapText="1"/>
    </xf>
    <xf numFmtId="0" fontId="4" fillId="2" borderId="0" xfId="0" applyFont="1" applyFill="1" applyAlignment="1">
      <alignment horizontal="left" vertical="center"/>
    </xf>
    <xf numFmtId="0" fontId="8" fillId="2" borderId="0" xfId="0" applyFont="1" applyFill="1" applyAlignment="1">
      <alignment horizontal="left" vertical="center"/>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4"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9" xfId="0" applyFont="1" applyFill="1" applyBorder="1" applyAlignment="1">
      <alignment horizontal="center" vertical="center"/>
    </xf>
    <xf numFmtId="0" fontId="15" fillId="2" borderId="21" xfId="0" applyFont="1" applyFill="1" applyBorder="1" applyAlignment="1">
      <alignment horizontal="center" vertical="center"/>
    </xf>
    <xf numFmtId="0" fontId="15" fillId="2" borderId="22" xfId="0" applyFont="1" applyFill="1" applyBorder="1" applyAlignment="1">
      <alignment horizontal="center" vertical="center"/>
    </xf>
    <xf numFmtId="0" fontId="15" fillId="2" borderId="23" xfId="0" applyFont="1" applyFill="1" applyBorder="1" applyAlignment="1">
      <alignment horizontal="center" vertical="center"/>
    </xf>
    <xf numFmtId="0" fontId="15" fillId="2" borderId="24" xfId="0" applyFont="1" applyFill="1" applyBorder="1" applyAlignment="1">
      <alignment horizontal="center" vertical="center"/>
    </xf>
    <xf numFmtId="0" fontId="15" fillId="2" borderId="7"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13" xfId="0" applyFont="1" applyFill="1" applyBorder="1" applyAlignment="1">
      <alignment horizontal="center" vertical="center" wrapText="1"/>
    </xf>
    <xf numFmtId="9" fontId="4" fillId="2" borderId="45" xfId="0" applyNumberFormat="1" applyFont="1" applyFill="1" applyBorder="1" applyAlignment="1">
      <alignment vertical="center" shrinkToFit="1"/>
    </xf>
    <xf numFmtId="9" fontId="4" fillId="2" borderId="46" xfId="0" applyNumberFormat="1" applyFont="1" applyFill="1" applyBorder="1" applyAlignment="1">
      <alignment vertical="center" shrinkToFit="1"/>
    </xf>
    <xf numFmtId="9" fontId="4" fillId="2" borderId="47" xfId="0" applyNumberFormat="1" applyFont="1" applyFill="1" applyBorder="1" applyAlignment="1">
      <alignment vertical="center" shrinkToFit="1"/>
    </xf>
    <xf numFmtId="9" fontId="4" fillId="2" borderId="40" xfId="0" applyNumberFormat="1" applyFont="1" applyFill="1" applyBorder="1" applyAlignment="1">
      <alignment vertical="center" shrinkToFit="1"/>
    </xf>
    <xf numFmtId="9" fontId="4" fillId="2" borderId="30" xfId="0" applyNumberFormat="1" applyFont="1" applyFill="1" applyBorder="1" applyAlignment="1">
      <alignment vertical="center" shrinkToFit="1"/>
    </xf>
    <xf numFmtId="9" fontId="4" fillId="2" borderId="41" xfId="0" applyNumberFormat="1" applyFont="1" applyFill="1" applyBorder="1" applyAlignment="1">
      <alignment vertical="center" shrinkToFit="1"/>
    </xf>
    <xf numFmtId="9" fontId="4" fillId="2" borderId="42" xfId="0" applyNumberFormat="1" applyFont="1" applyFill="1" applyBorder="1" applyAlignment="1">
      <alignment vertical="center" shrinkToFit="1"/>
    </xf>
    <xf numFmtId="9" fontId="4" fillId="2" borderId="43" xfId="0" applyNumberFormat="1" applyFont="1" applyFill="1" applyBorder="1" applyAlignment="1">
      <alignment vertical="center" shrinkToFit="1"/>
    </xf>
    <xf numFmtId="9" fontId="4" fillId="2" borderId="44" xfId="0" applyNumberFormat="1" applyFont="1" applyFill="1" applyBorder="1" applyAlignment="1">
      <alignment vertical="center" shrinkToFit="1"/>
    </xf>
  </cellXfs>
  <cellStyles count="17">
    <cellStyle name="パーセント" xfId="16" builtinId="5"/>
    <cellStyle name="パーセント 2" xfId="2"/>
    <cellStyle name="桁区切り" xfId="1" builtinId="6"/>
    <cellStyle name="桁区切り 2" xfId="3"/>
    <cellStyle name="桁区切り 3" xfId="4"/>
    <cellStyle name="標準" xfId="0" builtinId="0"/>
    <cellStyle name="標準 2" xfId="5"/>
    <cellStyle name="標準 3" xfId="6"/>
    <cellStyle name="標準 4" xfId="7"/>
    <cellStyle name="標準 5" xfId="8"/>
    <cellStyle name="標準 6" xfId="9"/>
    <cellStyle name="標準 7" xfId="10"/>
    <cellStyle name="標準 8" xfId="11"/>
    <cellStyle name="標準 8 2" xfId="12"/>
    <cellStyle name="標準 8 3" xfId="13"/>
    <cellStyle name="標準 9" xfId="15"/>
    <cellStyle name="未定義" xfId="14"/>
  </cellStyles>
  <dxfs count="96">
    <dxf>
      <font>
        <b val="0"/>
        <i val="0"/>
        <strike val="0"/>
        <condense val="0"/>
        <extend val="0"/>
        <outline val="0"/>
        <shadow val="0"/>
        <u val="none"/>
        <vertAlign val="baseline"/>
        <sz val="6"/>
        <color auto="1"/>
        <name val="ＭＳ 明朝"/>
        <scheme val="none"/>
      </font>
      <border diagonalUp="0" diagonalDown="0" outline="0">
        <left style="medium">
          <color theme="1" tint="0.34998626667073579"/>
        </left>
        <right/>
        <top/>
        <bottom/>
      </border>
    </dxf>
    <dxf>
      <font>
        <b val="0"/>
        <i val="0"/>
        <strike val="0"/>
        <condense val="0"/>
        <extend val="0"/>
        <outline val="0"/>
        <shadow val="0"/>
        <u val="none"/>
        <vertAlign val="baseline"/>
        <sz val="6"/>
        <color auto="1"/>
        <name val="ＭＳ 明朝"/>
        <scheme val="none"/>
      </font>
      <fill>
        <patternFill patternType="none">
          <fgColor indexed="64"/>
          <bgColor auto="1"/>
        </patternFill>
      </fill>
      <border diagonalUp="0" diagonalDown="0" outline="0">
        <left style="medium">
          <color theme="1" tint="0.34998626667073579"/>
        </left>
        <right/>
        <top/>
        <bottom/>
      </border>
    </dxf>
    <dxf>
      <font>
        <b val="0"/>
        <i val="0"/>
        <strike val="0"/>
        <condense val="0"/>
        <extend val="0"/>
        <outline val="0"/>
        <shadow val="0"/>
        <u val="none"/>
        <vertAlign val="baseline"/>
        <sz val="10"/>
        <color auto="1"/>
        <name val="ＭＳ 明朝"/>
        <scheme val="none"/>
      </font>
      <fill>
        <patternFill patternType="solid">
          <fgColor indexed="64"/>
          <bgColor indexed="9"/>
        </patternFill>
      </fill>
      <border diagonalUp="0" diagonalDown="0" outline="0">
        <left style="medium">
          <color indexed="64"/>
        </left>
        <right/>
        <top style="medium">
          <color indexed="64"/>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1"/>
        <color auto="1"/>
        <name val="ＭＳ 明朝"/>
        <scheme val="none"/>
      </font>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1"/>
        <color auto="1"/>
        <name val="ＭＳ 明朝"/>
        <scheme val="none"/>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1"/>
        <color auto="1"/>
        <name val="ＭＳ 明朝"/>
        <scheme val="none"/>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numFmt numFmtId="6" formatCode="#,##0;[Red]\-#,##0"/>
      <fill>
        <patternFill patternType="none">
          <fgColor indexed="64"/>
          <bgColor auto="1"/>
        </patternFill>
      </fill>
    </dxf>
    <dxf>
      <font>
        <b val="0"/>
        <i val="0"/>
        <strike val="0"/>
        <condense val="0"/>
        <extend val="0"/>
        <outline val="0"/>
        <shadow val="0"/>
        <u val="none"/>
        <vertAlign val="baseline"/>
        <sz val="10"/>
        <color auto="1"/>
        <name val="ＭＳ 明朝"/>
        <scheme val="none"/>
      </font>
      <fill>
        <patternFill patternType="solid">
          <fgColor indexed="64"/>
          <bgColor indexed="9"/>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numFmt numFmtId="6" formatCode="#,##0;[Red]\-#,##0"/>
      <fill>
        <patternFill patternType="none">
          <fgColor indexed="64"/>
          <bgColor auto="1"/>
        </patternFill>
      </fill>
    </dxf>
    <dxf>
      <font>
        <b val="0"/>
        <i val="0"/>
        <strike val="0"/>
        <condense val="0"/>
        <extend val="0"/>
        <outline val="0"/>
        <shadow val="0"/>
        <u val="none"/>
        <vertAlign val="baseline"/>
        <sz val="10"/>
        <color auto="1"/>
        <name val="ＭＳ 明朝"/>
        <scheme val="none"/>
      </font>
      <fill>
        <patternFill patternType="solid">
          <fgColor indexed="64"/>
          <bgColor indexed="9"/>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numFmt numFmtId="6" formatCode="#,##0;[Red]\-#,##0"/>
      <fill>
        <patternFill patternType="none">
          <fgColor indexed="64"/>
          <bgColor auto="1"/>
        </patternFill>
      </fill>
    </dxf>
    <dxf>
      <font>
        <b val="0"/>
        <i val="0"/>
        <strike val="0"/>
        <condense val="0"/>
        <extend val="0"/>
        <outline val="0"/>
        <shadow val="0"/>
        <u val="none"/>
        <vertAlign val="baseline"/>
        <sz val="10"/>
        <color auto="1"/>
        <name val="ＭＳ 明朝"/>
        <scheme val="none"/>
      </font>
      <fill>
        <patternFill patternType="solid">
          <fgColor indexed="64"/>
          <bgColor indexed="9"/>
        </patternFill>
      </fill>
      <border diagonalUp="0" diagonalDown="0" outline="0">
        <left style="medium">
          <color indexed="64"/>
        </left>
        <right style="thin">
          <color indexed="64"/>
        </right>
        <top style="medium">
          <color indexed="64"/>
        </top>
        <bottom style="thin">
          <color indexed="64"/>
        </bottom>
      </border>
    </dxf>
    <dxf>
      <font>
        <b val="0"/>
        <i val="0"/>
        <strike val="0"/>
        <condense val="0"/>
        <extend val="0"/>
        <outline val="0"/>
        <shadow val="0"/>
        <u val="none"/>
        <vertAlign val="baseline"/>
        <sz val="6"/>
        <color auto="1"/>
        <name val="ＭＳ 明朝"/>
        <scheme val="none"/>
      </font>
      <numFmt numFmtId="6" formatCode="#,##0;[Red]\-#,##0"/>
      <border diagonalUp="0" diagonalDown="0" outline="0">
        <left/>
        <right style="medium">
          <color theme="1" tint="0.34998626667073579"/>
        </right>
        <top/>
        <bottom/>
      </border>
    </dxf>
    <dxf>
      <font>
        <strike val="0"/>
        <outline val="0"/>
        <shadow val="0"/>
        <u val="none"/>
        <vertAlign val="baseline"/>
        <sz val="6"/>
        <color auto="1"/>
        <name val="ＭＳ 明朝"/>
        <scheme val="none"/>
      </font>
      <fill>
        <patternFill patternType="solid">
          <fgColor indexed="64"/>
          <bgColor theme="7" tint="0.79998168889431442"/>
        </patternFill>
      </fill>
      <border diagonalUp="0" diagonalDown="0">
        <left/>
        <right style="medium">
          <color theme="1" tint="0.34998626667073579"/>
        </right>
        <top/>
        <bottom/>
        <vertical/>
        <horizontal/>
      </border>
    </dxf>
    <dxf>
      <font>
        <b val="0"/>
        <i val="0"/>
        <strike val="0"/>
        <condense val="0"/>
        <extend val="0"/>
        <outline val="0"/>
        <shadow val="0"/>
        <u val="none"/>
        <vertAlign val="baseline"/>
        <sz val="11"/>
        <color auto="1"/>
        <name val="ＭＳ 明朝"/>
        <scheme val="none"/>
      </font>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fill>
        <patternFill patternType="solid">
          <fgColor indexed="64"/>
          <bgColor theme="7" tint="0.79998168889431442"/>
        </patternFill>
      </fill>
    </dxf>
    <dxf>
      <font>
        <b val="0"/>
        <i val="0"/>
        <strike val="0"/>
        <condense val="0"/>
        <extend val="0"/>
        <outline val="0"/>
        <shadow val="0"/>
        <u val="none"/>
        <vertAlign val="baseline"/>
        <sz val="11"/>
        <color auto="1"/>
        <name val="ＭＳ 明朝"/>
        <scheme val="none"/>
      </font>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fill>
        <patternFill patternType="solid">
          <fgColor indexed="64"/>
          <bgColor theme="7" tint="0.79998168889431442"/>
        </patternFill>
      </fill>
    </dxf>
    <dxf>
      <font>
        <b val="0"/>
        <i val="0"/>
        <strike val="0"/>
        <condense val="0"/>
        <extend val="0"/>
        <outline val="0"/>
        <shadow val="0"/>
        <u val="none"/>
        <vertAlign val="baseline"/>
        <sz val="11"/>
        <color auto="1"/>
        <name val="ＭＳ 明朝"/>
        <scheme val="none"/>
      </font>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b val="0"/>
        <i val="0"/>
        <strike val="0"/>
        <condense val="0"/>
        <extend val="0"/>
        <outline val="0"/>
        <shadow val="0"/>
        <u val="none"/>
        <vertAlign val="baseline"/>
        <sz val="6"/>
        <color auto="1"/>
        <name val="ＭＳ 明朝"/>
        <scheme val="none"/>
      </font>
      <numFmt numFmtId="6" formatCode="#,##0;[Red]\-#,##0"/>
      <fill>
        <patternFill patternType="none">
          <fgColor indexed="64"/>
          <bgColor auto="1"/>
        </patternFill>
      </fill>
      <border diagonalUp="0" diagonalDown="0">
        <left/>
        <right/>
        <top style="thin">
          <color auto="1"/>
        </top>
        <bottom style="thin">
          <color auto="1"/>
        </bottom>
      </border>
    </dxf>
    <dxf>
      <font>
        <b val="0"/>
        <i val="0"/>
        <strike val="0"/>
        <condense val="0"/>
        <extend val="0"/>
        <outline val="0"/>
        <shadow val="0"/>
        <u val="none"/>
        <vertAlign val="baseline"/>
        <sz val="10"/>
        <color auto="1"/>
        <name val="ＭＳ 明朝"/>
        <scheme val="none"/>
      </font>
      <fill>
        <patternFill patternType="solid">
          <fgColor indexed="64"/>
          <bgColor indexed="9"/>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b val="0"/>
        <i val="0"/>
        <strike val="0"/>
        <condense val="0"/>
        <extend val="0"/>
        <outline val="0"/>
        <shadow val="0"/>
        <u val="none"/>
        <vertAlign val="baseline"/>
        <sz val="6"/>
        <color auto="1"/>
        <name val="ＭＳ 明朝"/>
        <scheme val="none"/>
      </font>
      <numFmt numFmtId="6" formatCode="#,##0;[Red]\-#,##0"/>
      <fill>
        <patternFill patternType="none">
          <fgColor indexed="64"/>
          <bgColor auto="1"/>
        </patternFill>
      </fill>
      <border diagonalUp="0" diagonalDown="0">
        <left/>
        <right/>
        <top style="thin">
          <color auto="1"/>
        </top>
        <bottom style="thin">
          <color auto="1"/>
        </bottom>
      </border>
    </dxf>
    <dxf>
      <font>
        <b val="0"/>
        <i val="0"/>
        <strike val="0"/>
        <condense val="0"/>
        <extend val="0"/>
        <outline val="0"/>
        <shadow val="0"/>
        <u val="none"/>
        <vertAlign val="baseline"/>
        <sz val="10"/>
        <color auto="1"/>
        <name val="ＭＳ 明朝"/>
        <scheme val="none"/>
      </font>
      <fill>
        <patternFill patternType="solid">
          <fgColor indexed="64"/>
          <bgColor indexed="9"/>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6"/>
        <color auto="1"/>
        <name val="ＭＳ 明朝"/>
        <scheme val="none"/>
      </font>
      <numFmt numFmtId="6" formatCode="#,##0;[Red]\-#,##0"/>
      <border diagonalUp="0" diagonalDown="0" outline="0">
        <left style="medium">
          <color theme="1" tint="0.34998626667073579"/>
        </left>
        <right/>
        <top/>
        <bottom/>
      </border>
    </dxf>
    <dxf>
      <font>
        <b val="0"/>
        <i val="0"/>
        <strike val="0"/>
        <condense val="0"/>
        <extend val="0"/>
        <outline val="0"/>
        <shadow val="0"/>
        <u val="none"/>
        <vertAlign val="baseline"/>
        <sz val="6"/>
        <color auto="1"/>
        <name val="ＭＳ 明朝"/>
        <scheme val="none"/>
      </font>
      <numFmt numFmtId="6" formatCode="#,##0;[Red]\-#,##0"/>
      <fill>
        <patternFill patternType="none">
          <fgColor indexed="64"/>
          <bgColor indexed="65"/>
        </patternFill>
      </fill>
      <border diagonalUp="0" diagonalDown="0">
        <left style="medium">
          <color theme="1" tint="0.34998626667073579"/>
        </left>
        <right/>
        <top/>
        <bottom/>
        <vertical/>
        <horizontal/>
      </border>
    </dxf>
    <dxf>
      <font>
        <b val="0"/>
        <i val="0"/>
        <strike val="0"/>
        <condense val="0"/>
        <extend val="0"/>
        <outline val="0"/>
        <shadow val="0"/>
        <u val="none"/>
        <vertAlign val="baseline"/>
        <sz val="10"/>
        <color auto="1"/>
        <name val="ＭＳ 明朝"/>
        <scheme val="none"/>
      </font>
      <fill>
        <patternFill patternType="solid">
          <fgColor indexed="64"/>
          <bgColor indexed="9"/>
        </patternFill>
      </fill>
      <border diagonalUp="0" diagonalDown="0" outline="0">
        <left style="medium">
          <color indexed="64"/>
        </left>
        <right style="thin">
          <color indexed="64"/>
        </right>
        <top/>
        <bottom style="thin">
          <color indexed="64"/>
        </bottom>
      </border>
    </dxf>
    <dxf>
      <font>
        <b val="0"/>
        <i val="0"/>
        <strike val="0"/>
        <condense val="0"/>
        <extend val="0"/>
        <outline val="0"/>
        <shadow val="0"/>
        <u val="none"/>
        <vertAlign val="baseline"/>
        <sz val="6"/>
        <color auto="1"/>
        <name val="ＭＳ 明朝"/>
        <scheme val="none"/>
      </font>
      <alignment horizontal="center" vertical="center" textRotation="0" wrapText="0" indent="0" justifyLastLine="0" shrinkToFit="0" readingOrder="0"/>
    </dxf>
    <dxf>
      <font>
        <b val="0"/>
        <i val="0"/>
        <strike val="0"/>
        <condense val="0"/>
        <extend val="0"/>
        <outline val="0"/>
        <shadow val="0"/>
        <u val="none"/>
        <vertAlign val="baseline"/>
        <sz val="8"/>
        <color auto="1"/>
        <name val="ＭＳ 明朝"/>
        <scheme val="none"/>
      </font>
      <fill>
        <patternFill patternType="none">
          <fgColor indexed="64"/>
          <bgColor indexed="65"/>
        </patternFill>
      </fill>
    </dxf>
    <dxf>
      <font>
        <b val="0"/>
        <i val="0"/>
        <strike val="0"/>
        <condense val="0"/>
        <extend val="0"/>
        <outline val="0"/>
        <shadow val="0"/>
        <u val="none"/>
        <vertAlign val="baseline"/>
        <sz val="11"/>
        <color auto="1"/>
        <name val="ＭＳ 明朝"/>
        <scheme val="none"/>
      </font>
      <fill>
        <patternFill patternType="solid">
          <fgColor indexed="64"/>
          <bgColor indexed="9"/>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dxf>
    <dxf>
      <font>
        <b val="0"/>
        <i val="0"/>
        <strike val="0"/>
        <condense val="0"/>
        <extend val="0"/>
        <outline val="0"/>
        <shadow val="0"/>
        <u val="none"/>
        <vertAlign val="baseline"/>
        <sz val="8"/>
        <color auto="1"/>
        <name val="ＭＳ 明朝"/>
        <scheme val="none"/>
      </font>
      <numFmt numFmtId="0" formatCode="General"/>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ＭＳ 明朝"/>
        <scheme val="none"/>
      </font>
      <fill>
        <patternFill patternType="solid">
          <fgColor indexed="64"/>
          <bgColor indexed="9"/>
        </patternFill>
      </fill>
      <border diagonalUp="0" diagonalDown="0" outline="0">
        <left/>
        <right style="thin">
          <color indexed="64"/>
        </right>
        <top/>
        <bottom style="thin">
          <color indexed="64"/>
        </bottom>
      </border>
    </dxf>
    <dxf>
      <font>
        <strike val="0"/>
        <outline val="0"/>
        <shadow val="0"/>
        <u val="none"/>
        <vertAlign val="baseline"/>
        <sz val="6"/>
        <color auto="1"/>
        <name val="ＭＳ 明朝"/>
        <scheme val="none"/>
      </font>
    </dxf>
    <dxf>
      <font>
        <strike val="0"/>
        <outline val="0"/>
        <shadow val="0"/>
        <u val="none"/>
        <vertAlign val="baseline"/>
        <sz val="6"/>
        <color auto="1"/>
        <name val="ＭＳ 明朝"/>
        <scheme val="none"/>
      </font>
    </dxf>
    <dxf>
      <border outline="0">
        <bottom style="thin">
          <color indexed="64"/>
        </bottom>
      </border>
    </dxf>
    <dxf>
      <font>
        <strike val="0"/>
        <outline val="0"/>
        <shadow val="0"/>
        <u val="none"/>
        <vertAlign val="baseline"/>
        <sz val="6"/>
        <color auto="1"/>
        <name val="ＭＳ 明朝"/>
        <scheme val="none"/>
      </font>
    </dxf>
    <dxf>
      <font>
        <b/>
        <i val="0"/>
        <color rgb="FFFF0000"/>
      </font>
      <fill>
        <patternFill patternType="none">
          <bgColor auto="1"/>
        </patternFill>
      </fill>
    </dxf>
    <dxf>
      <font>
        <b/>
        <i val="0"/>
        <color rgb="FFFF0000"/>
      </font>
      <fill>
        <patternFill patternType="none">
          <bgColor auto="1"/>
        </patternFill>
      </fill>
    </dxf>
    <dxf>
      <font>
        <b/>
        <i val="0"/>
        <color rgb="FFFF0000"/>
      </font>
    </dxf>
    <dxf>
      <font>
        <b/>
        <i val="0"/>
        <color rgb="FFFF0000"/>
      </font>
    </dxf>
    <dxf>
      <font>
        <b/>
        <i val="0"/>
        <color rgb="FFFF0000"/>
      </font>
    </dxf>
    <dxf>
      <font>
        <b/>
        <i val="0"/>
        <color rgb="FFFF0000"/>
      </font>
      <fill>
        <patternFill patternType="none">
          <bgColor auto="1"/>
        </patternFill>
      </fill>
    </dxf>
    <dxf>
      <fill>
        <patternFill>
          <bgColor theme="6" tint="0.79998168889431442"/>
        </patternFill>
      </fill>
    </dxf>
    <dxf>
      <fill>
        <patternFill>
          <bgColor theme="6" tint="0.79998168889431442"/>
        </patternFill>
      </fill>
    </dxf>
    <dxf>
      <fill>
        <patternFill>
          <bgColor theme="0" tint="-4.9989318521683403E-2"/>
        </patternFill>
      </fill>
    </dxf>
    <dxf>
      <fill>
        <patternFill>
          <bgColor theme="0" tint="-4.9989318521683403E-2"/>
        </patternFill>
      </fill>
      <border>
        <left style="medium">
          <color theme="1" tint="0.34998626667073579"/>
        </left>
        <right style="medium">
          <color theme="1" tint="0.34998626667073579"/>
        </right>
        <top style="double">
          <color theme="1" tint="0.34998626667073579"/>
        </top>
        <bottom style="medium">
          <color theme="1" tint="0.34998626667073579"/>
        </bottom>
        <vertical style="thin">
          <color theme="1" tint="0.34998626667073579"/>
        </vertical>
        <horizontal style="thin">
          <color theme="1" tint="0.34998626667073579"/>
        </horizontal>
      </border>
    </dxf>
    <dxf>
      <border>
        <left style="medium">
          <color theme="1" tint="0.34998626667073579"/>
        </left>
        <right style="medium">
          <color theme="1" tint="0.34998626667073579"/>
        </right>
        <top style="medium">
          <color theme="1" tint="0.34998626667073579"/>
        </top>
        <bottom style="medium">
          <color theme="1" tint="0.34998626667073579"/>
        </bottom>
        <vertical style="thin">
          <color theme="1" tint="0.34998626667073579"/>
        </vertical>
        <horizontal style="thin">
          <color theme="1" tint="0.34998626667073579"/>
        </horizontal>
      </border>
    </dxf>
  </dxfs>
  <tableStyles count="1" defaultTableStyle="TableStyleMedium2" defaultPivotStyle="PivotStyleLight16">
    <tableStyle name="テーブル スタイル 1" pivot="0" count="3">
      <tableStyleElement type="wholeTable" dxfId="95"/>
      <tableStyleElement type="totalRow" dxfId="94"/>
      <tableStyleElement type="firstRowStripe" dxfId="93"/>
    </tableStyle>
  </tableStyles>
  <colors>
    <mruColors>
      <color rgb="FFFFFFCC"/>
      <color rgb="FF0000FF"/>
      <color rgb="FFE4DFEC"/>
      <color rgb="FF7030A0"/>
      <color rgb="FF00B050"/>
      <color rgb="FF0070C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14</xdr:col>
      <xdr:colOff>83820</xdr:colOff>
      <xdr:row>33</xdr:row>
      <xdr:rowOff>243840</xdr:rowOff>
    </xdr:from>
    <xdr:to>
      <xdr:col>14</xdr:col>
      <xdr:colOff>358140</xdr:colOff>
      <xdr:row>37</xdr:row>
      <xdr:rowOff>243840</xdr:rowOff>
    </xdr:to>
    <xdr:sp macro="" textlink="">
      <xdr:nvSpPr>
        <xdr:cNvPr id="4" name="右中かっこ 3">
          <a:extLst>
            <a:ext uri="{FF2B5EF4-FFF2-40B4-BE49-F238E27FC236}">
              <a16:creationId xmlns:a16="http://schemas.microsoft.com/office/drawing/2014/main" id="{00000000-0008-0000-0200-000004000000}"/>
            </a:ext>
          </a:extLst>
        </xdr:cNvPr>
        <xdr:cNvSpPr/>
      </xdr:nvSpPr>
      <xdr:spPr>
        <a:xfrm>
          <a:off x="10111740" y="9342120"/>
          <a:ext cx="274320" cy="1005840"/>
        </a:xfrm>
        <a:prstGeom prst="rightBrace">
          <a:avLst/>
        </a:prstGeom>
        <a:ln w="19050">
          <a:solidFill>
            <a:srgbClr val="FF0000"/>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447261</xdr:colOff>
      <xdr:row>34</xdr:row>
      <xdr:rowOff>124902</xdr:rowOff>
    </xdr:from>
    <xdr:to>
      <xdr:col>36</xdr:col>
      <xdr:colOff>292211</xdr:colOff>
      <xdr:row>36</xdr:row>
      <xdr:rowOff>33130</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9740348" y="8631141"/>
          <a:ext cx="13146820" cy="40518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0000FF"/>
              </a:solidFill>
            </a:rPr>
            <a:t>変更内容を</a:t>
          </a:r>
          <a:r>
            <a:rPr kumimoji="1" lang="en-US" altLang="ja-JP" sz="1200" b="1">
              <a:solidFill>
                <a:srgbClr val="0000FF"/>
              </a:solidFill>
            </a:rPr>
            <a:t>a)</a:t>
          </a:r>
          <a:r>
            <a:rPr kumimoji="1" lang="ja-JP" altLang="en-US" sz="1200" b="1">
              <a:solidFill>
                <a:srgbClr val="0000FF"/>
              </a:solidFill>
            </a:rPr>
            <a:t>～</a:t>
          </a:r>
          <a:r>
            <a:rPr kumimoji="1" lang="en-US" altLang="ja-JP" sz="1200" b="1">
              <a:solidFill>
                <a:srgbClr val="0000FF"/>
              </a:solidFill>
            </a:rPr>
            <a:t>d</a:t>
          </a:r>
          <a:r>
            <a:rPr kumimoji="1" lang="ja-JP" altLang="en-US" sz="1200" b="1">
              <a:solidFill>
                <a:srgbClr val="0000FF"/>
              </a:solidFill>
            </a:rPr>
            <a:t>）のリストから選択して下さい</a:t>
          </a:r>
        </a:p>
      </xdr:txBody>
    </xdr:sp>
    <xdr:clientData/>
  </xdr:twoCellAnchor>
  <xdr:twoCellAnchor>
    <xdr:from>
      <xdr:col>14</xdr:col>
      <xdr:colOff>144780</xdr:colOff>
      <xdr:row>59</xdr:row>
      <xdr:rowOff>22860</xdr:rowOff>
    </xdr:from>
    <xdr:to>
      <xdr:col>14</xdr:col>
      <xdr:colOff>419100</xdr:colOff>
      <xdr:row>63</xdr:row>
      <xdr:rowOff>22860</xdr:rowOff>
    </xdr:to>
    <xdr:sp macro="" textlink="">
      <xdr:nvSpPr>
        <xdr:cNvPr id="6" name="右中かっこ 5">
          <a:extLst>
            <a:ext uri="{FF2B5EF4-FFF2-40B4-BE49-F238E27FC236}">
              <a16:creationId xmlns:a16="http://schemas.microsoft.com/office/drawing/2014/main" id="{00000000-0008-0000-0200-000006000000}"/>
            </a:ext>
          </a:extLst>
        </xdr:cNvPr>
        <xdr:cNvSpPr/>
      </xdr:nvSpPr>
      <xdr:spPr>
        <a:xfrm>
          <a:off x="10172700" y="12793980"/>
          <a:ext cx="274320" cy="1005840"/>
        </a:xfrm>
        <a:prstGeom prst="rightBrace">
          <a:avLst/>
        </a:prstGeom>
        <a:ln w="19050">
          <a:solidFill>
            <a:srgbClr val="FF0000"/>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518160</xdr:colOff>
      <xdr:row>59</xdr:row>
      <xdr:rowOff>213360</xdr:rowOff>
    </xdr:from>
    <xdr:to>
      <xdr:col>36</xdr:col>
      <xdr:colOff>320040</xdr:colOff>
      <xdr:row>62</xdr:row>
      <xdr:rowOff>152400</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10546080" y="12984480"/>
          <a:ext cx="1607820" cy="6934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0000FF"/>
              </a:solidFill>
            </a:rPr>
            <a:t>変更内容を</a:t>
          </a:r>
          <a:r>
            <a:rPr kumimoji="1" lang="en-US" altLang="ja-JP" sz="1200" b="1">
              <a:solidFill>
                <a:srgbClr val="0000FF"/>
              </a:solidFill>
            </a:rPr>
            <a:t>a)</a:t>
          </a:r>
          <a:r>
            <a:rPr kumimoji="1" lang="ja-JP" altLang="en-US" sz="1200" b="1">
              <a:solidFill>
                <a:srgbClr val="0000FF"/>
              </a:solidFill>
            </a:rPr>
            <a:t>～</a:t>
          </a:r>
          <a:r>
            <a:rPr kumimoji="1" lang="en-US" altLang="ja-JP" sz="1200" b="1">
              <a:solidFill>
                <a:srgbClr val="0000FF"/>
              </a:solidFill>
            </a:rPr>
            <a:t>d</a:t>
          </a:r>
          <a:r>
            <a:rPr kumimoji="1" lang="ja-JP" altLang="en-US" sz="1200" b="1">
              <a:solidFill>
                <a:srgbClr val="0000FF"/>
              </a:solidFill>
            </a:rPr>
            <a:t>）のリストから選択して下さい</a:t>
          </a:r>
        </a:p>
      </xdr:txBody>
    </xdr:sp>
    <xdr:clientData/>
  </xdr:twoCellAnchor>
  <xdr:twoCellAnchor>
    <xdr:from>
      <xdr:col>14</xdr:col>
      <xdr:colOff>144780</xdr:colOff>
      <xdr:row>82</xdr:row>
      <xdr:rowOff>22860</xdr:rowOff>
    </xdr:from>
    <xdr:to>
      <xdr:col>14</xdr:col>
      <xdr:colOff>419100</xdr:colOff>
      <xdr:row>86</xdr:row>
      <xdr:rowOff>22860</xdr:rowOff>
    </xdr:to>
    <xdr:sp macro="" textlink="">
      <xdr:nvSpPr>
        <xdr:cNvPr id="2" name="右中かっこ 1">
          <a:extLst>
            <a:ext uri="{FF2B5EF4-FFF2-40B4-BE49-F238E27FC236}">
              <a16:creationId xmlns:a16="http://schemas.microsoft.com/office/drawing/2014/main" id="{00000000-0008-0000-0200-000002000000}"/>
            </a:ext>
          </a:extLst>
        </xdr:cNvPr>
        <xdr:cNvSpPr/>
      </xdr:nvSpPr>
      <xdr:spPr>
        <a:xfrm>
          <a:off x="10172700" y="15407640"/>
          <a:ext cx="274320" cy="1005840"/>
        </a:xfrm>
        <a:prstGeom prst="rightBrace">
          <a:avLst/>
        </a:prstGeom>
        <a:ln w="19050">
          <a:solidFill>
            <a:srgbClr val="FF0000"/>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518160</xdr:colOff>
      <xdr:row>82</xdr:row>
      <xdr:rowOff>213360</xdr:rowOff>
    </xdr:from>
    <xdr:to>
      <xdr:col>36</xdr:col>
      <xdr:colOff>320040</xdr:colOff>
      <xdr:row>85</xdr:row>
      <xdr:rowOff>152400</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10546080" y="15598140"/>
          <a:ext cx="13045440" cy="6934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0000FF"/>
              </a:solidFill>
            </a:rPr>
            <a:t>変更内容を</a:t>
          </a:r>
          <a:r>
            <a:rPr kumimoji="1" lang="en-US" altLang="ja-JP" sz="1200" b="1">
              <a:solidFill>
                <a:srgbClr val="0000FF"/>
              </a:solidFill>
            </a:rPr>
            <a:t>a)</a:t>
          </a:r>
          <a:r>
            <a:rPr kumimoji="1" lang="ja-JP" altLang="en-US" sz="1200" b="1">
              <a:solidFill>
                <a:srgbClr val="0000FF"/>
              </a:solidFill>
            </a:rPr>
            <a:t>～</a:t>
          </a:r>
          <a:r>
            <a:rPr kumimoji="1" lang="en-US" altLang="ja-JP" sz="1200" b="1">
              <a:solidFill>
                <a:srgbClr val="0000FF"/>
              </a:solidFill>
            </a:rPr>
            <a:t>d</a:t>
          </a:r>
          <a:r>
            <a:rPr kumimoji="1" lang="ja-JP" altLang="en-US" sz="1200" b="1">
              <a:solidFill>
                <a:srgbClr val="0000FF"/>
              </a:solidFill>
            </a:rPr>
            <a:t>）のリストから選択して下さい</a:t>
          </a:r>
        </a:p>
      </xdr:txBody>
    </xdr:sp>
    <xdr:clientData/>
  </xdr:twoCellAnchor>
  <xdr:twoCellAnchor>
    <xdr:from>
      <xdr:col>14</xdr:col>
      <xdr:colOff>145112</xdr:colOff>
      <xdr:row>47</xdr:row>
      <xdr:rowOff>48370</xdr:rowOff>
    </xdr:from>
    <xdr:to>
      <xdr:col>14</xdr:col>
      <xdr:colOff>419432</xdr:colOff>
      <xdr:row>57</xdr:row>
      <xdr:rowOff>74544</xdr:rowOff>
    </xdr:to>
    <xdr:sp macro="" textlink="">
      <xdr:nvSpPr>
        <xdr:cNvPr id="9" name="右中かっこ 8">
          <a:extLst>
            <a:ext uri="{FF2B5EF4-FFF2-40B4-BE49-F238E27FC236}">
              <a16:creationId xmlns:a16="http://schemas.microsoft.com/office/drawing/2014/main" id="{809057DC-F86B-7913-D09E-214D420D02D5}"/>
            </a:ext>
          </a:extLst>
        </xdr:cNvPr>
        <xdr:cNvSpPr/>
      </xdr:nvSpPr>
      <xdr:spPr>
        <a:xfrm>
          <a:off x="9438199" y="11784827"/>
          <a:ext cx="274320" cy="2510956"/>
        </a:xfrm>
        <a:prstGeom prst="rightBrace">
          <a:avLst/>
        </a:prstGeom>
        <a:ln w="19050">
          <a:solidFill>
            <a:srgbClr val="FF0000"/>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442292</xdr:colOff>
      <xdr:row>51</xdr:row>
      <xdr:rowOff>95083</xdr:rowOff>
    </xdr:from>
    <xdr:to>
      <xdr:col>20</xdr:col>
      <xdr:colOff>364434</xdr:colOff>
      <xdr:row>53</xdr:row>
      <xdr:rowOff>198782</xdr:rowOff>
    </xdr:to>
    <xdr:sp macro="" textlink="">
      <xdr:nvSpPr>
        <xdr:cNvPr id="10" name="正方形/長方形 9">
          <a:extLst>
            <a:ext uri="{FF2B5EF4-FFF2-40B4-BE49-F238E27FC236}">
              <a16:creationId xmlns:a16="http://schemas.microsoft.com/office/drawing/2014/main" id="{EF81CB05-74F2-C9BE-D074-63D70F750C36}"/>
            </a:ext>
          </a:extLst>
        </xdr:cNvPr>
        <xdr:cNvSpPr/>
      </xdr:nvSpPr>
      <xdr:spPr>
        <a:xfrm>
          <a:off x="9735379" y="12825453"/>
          <a:ext cx="3549925" cy="60065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0000FF"/>
              </a:solidFill>
            </a:rPr>
            <a:t>変更内容の詳細は、変更理由と変更後の内容を</a:t>
          </a:r>
          <a:r>
            <a:rPr kumimoji="1" lang="en-US" altLang="ja-JP" sz="1200" b="1">
              <a:solidFill>
                <a:srgbClr val="0000FF"/>
              </a:solidFill>
            </a:rPr>
            <a:t>5W1H</a:t>
          </a:r>
          <a:r>
            <a:rPr kumimoji="1" lang="ja-JP" altLang="en-US" sz="1200" b="1">
              <a:solidFill>
                <a:srgbClr val="0000FF"/>
              </a:solidFill>
            </a:rPr>
            <a:t>の視点で記入して下さい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40%20&#36899;&#25658;&#12452;&#12494;&#12505;&#12540;&#12471;&#12519;&#12531;&#20419;&#36914;&#12503;&#12525;&#12464;&#12521;&#12512;/&#24179;&#25104;26&#24180;&#24230;/000%20&#20225;&#26989;&#19968;&#35239;&#65288;&#30003;&#35531;&#65374;&#23529;&#26619;&#65374;&#20132;&#20184;&#27770;&#23450;&#65289;/H24.11.12RM&#30003;&#35531;&#20225;&#26989;&#19968;&#3523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40%20&#36899;&#25658;&#12452;&#12494;&#12505;&#12540;&#12471;&#12519;&#12531;&#20419;&#36914;&#12503;&#12525;&#12464;&#12521;&#12512;/&#24179;&#25104;26&#24180;&#24230;/000%20&#20225;&#26989;&#19968;&#35239;&#65288;&#30003;&#35531;&#65374;&#23529;&#26619;&#65374;&#20132;&#20184;&#27770;&#23450;&#65289;/050%2026&#20225;&#26989;&#19968;&#35239;&#65288;&#20108;&#27425;&#65374;&#20132;&#20184;&#27770;&#2345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事前審査11.12 (ｴﾈﾙｷﾞｰ)"/>
      <sheetName val="事前審査11.12 (防災)"/>
      <sheetName val="事前審査11.12 (ｿｰﾄ)"/>
      <sheetName val="事前審査11.12"/>
      <sheetName val="事前審査11.11(ｿｰﾄ検討用)"/>
      <sheetName val="事前審査11.02 (分析用)"/>
      <sheetName val="事前審査11.02"/>
      <sheetName val="申請10.18  (審査員用)"/>
      <sheetName val="申請10.18 "/>
      <sheetName val="名前の定義"/>
      <sheetName val="旧申請"/>
      <sheetName val="入力規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ow r="3">
          <cell r="A3" t="str">
            <v>（１）防災対応力向上</v>
          </cell>
          <cell r="B3" t="str">
            <v>技術・製品</v>
          </cell>
          <cell r="C3" t="str">
            <v>中小企業（法人）</v>
          </cell>
          <cell r="D3" t="str">
            <v>製造業等</v>
          </cell>
        </row>
        <row r="4">
          <cell r="B4" t="str">
            <v>ｿﾌﾄｳｪｱ</v>
          </cell>
          <cell r="C4" t="str">
            <v>個人事業者</v>
          </cell>
          <cell r="D4" t="str">
            <v>卸売業</v>
          </cell>
        </row>
        <row r="5">
          <cell r="C5" t="str">
            <v>創業予定の個人</v>
          </cell>
          <cell r="D5" t="str">
            <v>小売業</v>
          </cell>
        </row>
        <row r="6">
          <cell r="C6" t="str">
            <v>組合等</v>
          </cell>
          <cell r="D6" t="str">
            <v>サービス業</v>
          </cell>
        </row>
        <row r="7">
          <cell r="C7" t="str">
            <v>中小企業グループ</v>
          </cell>
        </row>
        <row r="8">
          <cell r="C8" t="str">
            <v>被災地の中小企業者等共同開発</v>
          </cell>
        </row>
      </sheetData>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資料５】総合審査会資料"/>
      <sheetName val="作業用"/>
      <sheetName val="採択者リスト"/>
      <sheetName val="採択者リスト【起案用】"/>
      <sheetName val="不採択リスト【起案用】"/>
      <sheetName val="申請傾向分析（採択者）"/>
      <sheetName val="一次通過リスト"/>
      <sheetName val="一次通過リスト【面接員説明用】"/>
      <sheetName val="名前の定義"/>
      <sheetName val="Sheet1"/>
    </sheetNames>
    <sheetDataSet>
      <sheetData sheetId="0"/>
      <sheetData sheetId="1"/>
      <sheetData sheetId="2"/>
      <sheetData sheetId="3"/>
      <sheetData sheetId="4"/>
      <sheetData sheetId="5"/>
      <sheetData sheetId="6"/>
      <sheetData sheetId="7"/>
      <sheetData sheetId="8">
        <row r="1">
          <cell r="A1" t="str">
            <v>①スポーツ・健康管理</v>
          </cell>
        </row>
        <row r="2">
          <cell r="A2" t="str">
            <v>②高齢者等の見守り</v>
          </cell>
        </row>
        <row r="3">
          <cell r="A3" t="str">
            <v>③介護・福祉機器</v>
          </cell>
        </row>
        <row r="4">
          <cell r="A4" t="str">
            <v>④医療機器</v>
          </cell>
        </row>
        <row r="5">
          <cell r="A5" t="str">
            <v>⑤自立・分散型エネルギー</v>
          </cell>
        </row>
        <row r="6">
          <cell r="A6" t="str">
            <v>⑥エネルギーの高効率化・最適化</v>
          </cell>
        </row>
        <row r="7">
          <cell r="A7" t="str">
            <v>⑦資源のリサイクル</v>
          </cell>
        </row>
        <row r="8">
          <cell r="A8" t="str">
            <v>⑧大気汚染・VOC対策</v>
          </cell>
        </row>
        <row r="9">
          <cell r="A9" t="str">
            <v>⑨建築物等の耐震化</v>
          </cell>
        </row>
        <row r="10">
          <cell r="A10" t="str">
            <v>⑩インフラメンテナンス</v>
          </cell>
        </row>
        <row r="11">
          <cell r="A11" t="str">
            <v>⑪災害時の情報提供・収集</v>
          </cell>
        </row>
        <row r="12">
          <cell r="A12" t="str">
            <v>⑫防犯対策</v>
          </cell>
        </row>
        <row r="13">
          <cell r="A13" t="str">
            <v>⑬食の安全</v>
          </cell>
        </row>
      </sheetData>
      <sheetData sheetId="9"/>
    </sheetDataSet>
  </externalBook>
</externalLink>
</file>

<file path=xl/tables/table1.xml><?xml version="1.0" encoding="utf-8"?>
<table xmlns="http://schemas.openxmlformats.org/spreadsheetml/2006/main" id="2" name="テーブル13" displayName="テーブル13" ref="A7:AA17" headerRowCount="0" totalsRowCount="1" headerRowDxfId="84" dataDxfId="82" totalsRowDxfId="81" headerRowBorderDxfId="83">
  <tableColumns count="27">
    <tableColumn id="1" name="列1" headerRowDxfId="80" dataDxfId="79" totalsRowDxfId="78">
      <calculatedColumnFormula>ROW()-ROW($A$6)</calculatedColumnFormula>
    </tableColumn>
    <tableColumn id="2" name="列2" totalsRowLabel="合　　　　計" headerRowDxfId="77" dataDxfId="76" totalsRowDxfId="75"/>
    <tableColumn id="3" name="列3" totalsRowFunction="sum" headerRowDxfId="74" dataDxfId="73" totalsRowDxfId="72" headerRowCellStyle="桁区切り" dataCellStyle="桁区切り">
      <calculatedColumnFormula>テーブル13[[#This Row],[列6]]+テーブル13[[#This Row],[列9]]+テーブル13[[#This Row],[列15]]</calculatedColumnFormula>
    </tableColumn>
    <tableColumn id="4" name="列4" totalsRowFunction="sum" headerRowDxfId="71" dataDxfId="70" totalsRowDxfId="69" headerRowCellStyle="桁区切り" dataCellStyle="桁区切り">
      <calculatedColumnFormula>テーブル13[[#This Row],[列7]]+テーブル13[[#This Row],[列10]]+テーブル13[[#This Row],[列16]]</calculatedColumnFormula>
    </tableColumn>
    <tableColumn id="5" name="列5" totalsRowFunction="sum" headerRowDxfId="68" dataDxfId="67" totalsRowDxfId="66" headerRowCellStyle="桁区切り" dataCellStyle="桁区切り">
      <calculatedColumnFormula>テーブル13[[#This Row],[列8]]+テーブル13[[#This Row],[列11]]+テーブル13[[#This Row],[列17]]</calculatedColumnFormula>
    </tableColumn>
    <tableColumn id="6" name="列6" totalsRowFunction="sum" headerRowDxfId="65" dataDxfId="64" totalsRowDxfId="63" headerRowCellStyle="桁区切り" dataCellStyle="桁区切り"/>
    <tableColumn id="7" name="列7" totalsRowFunction="sum" headerRowDxfId="62" dataDxfId="61" totalsRowDxfId="60" headerRowCellStyle="桁区切り" dataCellStyle="桁区切り"/>
    <tableColumn id="8" name="列8" totalsRowFunction="sum" headerRowDxfId="59" dataDxfId="58" totalsRowDxfId="57" headerRowCellStyle="桁区切り" dataCellStyle="桁区切り">
      <calculatedColumnFormula>ROUNDDOWN(テーブル13[[#This Row],[列7]]*2/3,-3)</calculatedColumnFormula>
    </tableColumn>
    <tableColumn id="9" name="列9" totalsRowFunction="sum" headerRowDxfId="56" dataDxfId="55" totalsRowDxfId="54" headerRowCellStyle="桁区切り" dataCellStyle="桁区切り"/>
    <tableColumn id="10" name="列10" totalsRowFunction="sum" headerRowDxfId="53" dataDxfId="52" totalsRowDxfId="51" headerRowCellStyle="桁区切り" dataCellStyle="桁区切り"/>
    <tableColumn id="11" name="列11" totalsRowFunction="sum" headerRowDxfId="50" dataDxfId="49" totalsRowDxfId="48" headerRowCellStyle="桁区切り" dataCellStyle="桁区切り">
      <calculatedColumnFormula>ROUNDDOWN(テーブル13[[#This Row],[列10]]*2/3,-3)</calculatedColumnFormula>
    </tableColumn>
    <tableColumn id="15" name="列15" totalsRowFunction="sum" headerRowDxfId="47" dataDxfId="46" totalsRowDxfId="45" headerRowCellStyle="桁区切り" dataCellStyle="桁区切り"/>
    <tableColumn id="16" name="列16" totalsRowFunction="sum" headerRowDxfId="44" dataDxfId="43" totalsRowDxfId="42" headerRowCellStyle="桁区切り" dataCellStyle="桁区切り"/>
    <tableColumn id="17" name="列17" totalsRowFunction="sum" headerRowDxfId="41" dataDxfId="40" totalsRowDxfId="39" headerRowCellStyle="桁区切り" dataCellStyle="桁区切り">
      <calculatedColumnFormula>ROUNDDOWN(テーブル13[[#This Row],[列16]]*2/3,-3)</calculatedColumnFormula>
    </tableColumn>
    <tableColumn id="18" name="列18" totalsRowFunction="sum" headerRowDxfId="38" dataDxfId="37" totalsRowDxfId="36" headerRowCellStyle="桁区切り" dataCellStyle="桁区切り">
      <calculatedColumnFormula>テーブル13[[#This Row],[列21]]+テーブル13[[#This Row],[列24]]+テーブル13[[#This Row],[列30]]</calculatedColumnFormula>
    </tableColumn>
    <tableColumn id="19" name="列19" totalsRowFunction="sum" headerRowDxfId="35" dataDxfId="34" totalsRowDxfId="33" headerRowCellStyle="桁区切り" dataCellStyle="桁区切り">
      <calculatedColumnFormula>テーブル13[[#This Row],[列22]]+テーブル13[[#This Row],[列25]]+テーブル13[[#This Row],[列31]]</calculatedColumnFormula>
    </tableColumn>
    <tableColumn id="20" name="列20" totalsRowFunction="sum" headerRowDxfId="32" dataDxfId="31" totalsRowDxfId="30" headerRowCellStyle="桁区切り" dataCellStyle="桁区切り">
      <calculatedColumnFormula>テーブル13[[#This Row],[列23]]+テーブル13[[#This Row],[列26]]+テーブル13[[#This Row],[列32]]</calculatedColumnFormula>
    </tableColumn>
    <tableColumn id="21" name="列21" totalsRowFunction="sum" headerRowDxfId="29" dataDxfId="28" totalsRowDxfId="27" headerRowCellStyle="桁区切り" dataCellStyle="桁区切り"/>
    <tableColumn id="22" name="列22" totalsRowFunction="sum" headerRowDxfId="26" dataDxfId="25" totalsRowDxfId="24" headerRowCellStyle="桁区切り" dataCellStyle="桁区切り"/>
    <tableColumn id="23" name="列23" totalsRowFunction="sum" headerRowDxfId="23" dataDxfId="22" totalsRowDxfId="21" headerRowCellStyle="桁区切り" dataCellStyle="桁区切り">
      <calculatedColumnFormula>ROUNDDOWN(テーブル13[[#This Row],[列22]]*2/3,-3)</calculatedColumnFormula>
    </tableColumn>
    <tableColumn id="24" name="列24" totalsRowFunction="sum" headerRowDxfId="20" dataDxfId="19" totalsRowDxfId="18" headerRowCellStyle="桁区切り" dataCellStyle="桁区切り"/>
    <tableColumn id="25" name="列25" totalsRowFunction="sum" headerRowDxfId="17" dataDxfId="16" totalsRowDxfId="15" headerRowCellStyle="桁区切り" dataCellStyle="桁区切り"/>
    <tableColumn id="26" name="列26" totalsRowFunction="sum" headerRowDxfId="14" dataDxfId="13" totalsRowDxfId="12" headerRowCellStyle="桁区切り" dataCellStyle="桁区切り">
      <calculatedColumnFormula>ROUNDDOWN(テーブル13[[#This Row],[列25]]*2/3,-3)</calculatedColumnFormula>
    </tableColumn>
    <tableColumn id="30" name="列30" totalsRowFunction="sum" headerRowDxfId="11" dataDxfId="10" totalsRowDxfId="9" headerRowCellStyle="桁区切り" dataCellStyle="桁区切り"/>
    <tableColumn id="31" name="列31" totalsRowFunction="sum" headerRowDxfId="8" dataDxfId="7" totalsRowDxfId="6" headerRowCellStyle="桁区切り" dataCellStyle="桁区切り"/>
    <tableColumn id="32" name="列32" totalsRowFunction="sum" headerRowDxfId="5" dataDxfId="4" totalsRowDxfId="3" headerRowCellStyle="桁区切り" dataCellStyle="桁区切り">
      <calculatedColumnFormula>ROUNDDOWN(テーブル13[[#This Row],[列31]]*2/3,-3)</calculatedColumnFormula>
    </tableColumn>
    <tableColumn id="33" name="列33" headerRowDxfId="2" dataDxfId="1" totalsRowDxfId="0" headerRowCellStyle="桁区切り" dataCellStyle="桁区切り"/>
  </tableColumns>
  <tableStyleInfo name="テーブル スタイル 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103"/>
  <sheetViews>
    <sheetView tabSelected="1" view="pageBreakPreview" zoomScale="92" zoomScaleNormal="75" zoomScaleSheetLayoutView="92" workbookViewId="0">
      <selection activeCell="K16" sqref="K16"/>
    </sheetView>
  </sheetViews>
  <sheetFormatPr defaultColWidth="8.77734375" defaultRowHeight="19.95" customHeight="1" outlineLevelCol="1"/>
  <cols>
    <col min="1" max="1" width="7.33203125" style="29" customWidth="1"/>
    <col min="2" max="2" width="14.88671875" style="27" customWidth="1"/>
    <col min="3" max="3" width="14.109375" style="27" customWidth="1"/>
    <col min="4" max="4" width="8.77734375" style="27" customWidth="1"/>
    <col min="5" max="5" width="12.33203125" style="27" customWidth="1"/>
    <col min="6" max="6" width="4.21875" style="27" customWidth="1"/>
    <col min="7" max="7" width="10.33203125" style="27" customWidth="1"/>
    <col min="8" max="8" width="12.77734375" style="27" customWidth="1"/>
    <col min="9" max="9" width="11.6640625" style="27" customWidth="1"/>
    <col min="10" max="10" width="12.77734375" style="27" customWidth="1"/>
    <col min="11" max="11" width="6.88671875" style="27" customWidth="1"/>
    <col min="12" max="12" width="5.77734375" style="27" customWidth="1"/>
    <col min="13" max="13" width="10.109375" style="27" customWidth="1"/>
    <col min="14" max="14" width="3.21875" style="27" customWidth="1"/>
    <col min="15" max="15" width="49.88671875" style="27" customWidth="1"/>
    <col min="16" max="34" width="8.77734375" style="27" hidden="1" customWidth="1" outlineLevel="1"/>
    <col min="35" max="48" width="0" style="27" hidden="1" customWidth="1" outlineLevel="1"/>
    <col min="49" max="49" width="8.77734375" style="27" collapsed="1"/>
    <col min="50" max="16384" width="8.77734375" style="27"/>
  </cols>
  <sheetData>
    <row r="1" spans="1:50" ht="19.95" customHeight="1">
      <c r="A1" s="31"/>
      <c r="B1" s="33" t="s">
        <v>29</v>
      </c>
      <c r="C1" s="32"/>
      <c r="D1" s="32"/>
      <c r="E1" s="32"/>
      <c r="F1" s="32"/>
      <c r="G1" s="32"/>
      <c r="H1" s="32"/>
      <c r="I1" s="32"/>
      <c r="J1" s="32"/>
      <c r="K1" s="32"/>
      <c r="L1" s="32"/>
      <c r="M1" s="32"/>
      <c r="AX1"/>
    </row>
    <row r="2" spans="1:50" ht="19.95" customHeight="1">
      <c r="A2" s="31"/>
      <c r="B2" s="32"/>
      <c r="C2" s="32"/>
      <c r="D2" s="32"/>
      <c r="E2" s="32"/>
      <c r="F2" s="32"/>
      <c r="G2" s="32"/>
      <c r="H2" s="32"/>
      <c r="I2" s="32"/>
      <c r="J2" s="32"/>
      <c r="K2" s="102" t="s">
        <v>34</v>
      </c>
      <c r="L2" s="102"/>
      <c r="M2" s="102"/>
      <c r="N2" s="73"/>
      <c r="P2" s="27" t="s">
        <v>138</v>
      </c>
      <c r="AX2"/>
    </row>
    <row r="3" spans="1:50" ht="19.95" customHeight="1" thickBot="1">
      <c r="A3" s="31"/>
      <c r="B3" s="33" t="s">
        <v>30</v>
      </c>
      <c r="C3" s="32"/>
      <c r="D3" s="32"/>
      <c r="E3" s="32"/>
      <c r="F3" s="32"/>
      <c r="G3" s="32"/>
      <c r="H3" s="32"/>
      <c r="I3" s="32"/>
      <c r="J3" s="32"/>
      <c r="K3" s="32"/>
      <c r="L3" s="32"/>
      <c r="M3" s="32"/>
      <c r="P3" s="27" t="s">
        <v>108</v>
      </c>
      <c r="Q3" t="s">
        <v>106</v>
      </c>
      <c r="R3" t="s">
        <v>57</v>
      </c>
      <c r="S3" t="s">
        <v>67</v>
      </c>
      <c r="T3" t="s">
        <v>49</v>
      </c>
      <c r="U3" t="s">
        <v>53</v>
      </c>
      <c r="V3" s="27" t="s">
        <v>119</v>
      </c>
      <c r="W3" s="45" t="s">
        <v>137</v>
      </c>
      <c r="X3" s="42" t="s">
        <v>169</v>
      </c>
      <c r="Y3" s="41" t="s">
        <v>182</v>
      </c>
      <c r="Z3" s="41" t="s">
        <v>180</v>
      </c>
      <c r="AA3" s="43" t="s">
        <v>190</v>
      </c>
      <c r="AB3" s="41" t="s">
        <v>183</v>
      </c>
      <c r="AC3" s="41" t="s">
        <v>184</v>
      </c>
      <c r="AD3" s="42" t="s">
        <v>170</v>
      </c>
      <c r="AE3" s="48" t="s">
        <v>142</v>
      </c>
      <c r="AF3" s="42" t="s">
        <v>143</v>
      </c>
      <c r="AG3"/>
      <c r="AH3"/>
      <c r="AI3"/>
      <c r="AJ3"/>
      <c r="AK3"/>
      <c r="AL3"/>
      <c r="AM3"/>
      <c r="AN3"/>
      <c r="AO3"/>
      <c r="AP3"/>
      <c r="AQ3"/>
      <c r="AR3"/>
      <c r="AS3"/>
      <c r="AT3"/>
      <c r="AU3"/>
      <c r="AV3"/>
      <c r="AW3"/>
      <c r="AX3"/>
    </row>
    <row r="4" spans="1:50" ht="19.95" customHeight="1" thickTop="1" thickBot="1">
      <c r="A4" s="31"/>
      <c r="B4" s="32"/>
      <c r="D4" s="31" t="s">
        <v>133</v>
      </c>
      <c r="E4" s="32"/>
      <c r="F4" s="32"/>
      <c r="G4" s="32"/>
      <c r="H4" s="32"/>
      <c r="I4" s="32"/>
      <c r="J4" s="32"/>
      <c r="K4" s="32"/>
      <c r="L4" s="32"/>
      <c r="M4" s="32"/>
      <c r="P4" s="27" t="s">
        <v>110</v>
      </c>
      <c r="Q4" t="s">
        <v>58</v>
      </c>
      <c r="R4" t="s">
        <v>124</v>
      </c>
      <c r="S4" s="27" t="s">
        <v>166</v>
      </c>
      <c r="T4" t="s">
        <v>50</v>
      </c>
      <c r="U4" t="s">
        <v>54</v>
      </c>
      <c r="V4" s="27" t="s">
        <v>111</v>
      </c>
      <c r="W4" s="42" t="s">
        <v>169</v>
      </c>
      <c r="X4" s="41" t="s">
        <v>182</v>
      </c>
      <c r="Y4" s="49" t="s">
        <v>186</v>
      </c>
      <c r="Z4" s="49" t="s">
        <v>189</v>
      </c>
      <c r="AA4" s="50" t="s">
        <v>191</v>
      </c>
      <c r="AB4" s="53" t="s">
        <v>195</v>
      </c>
      <c r="AC4" s="49" t="s">
        <v>198</v>
      </c>
      <c r="AD4" s="47" t="s">
        <v>139</v>
      </c>
      <c r="AE4" s="46"/>
      <c r="AF4" s="47" t="s">
        <v>144</v>
      </c>
      <c r="AG4"/>
      <c r="AH4"/>
      <c r="AI4"/>
      <c r="AJ4"/>
      <c r="AK4"/>
      <c r="AL4"/>
      <c r="AM4"/>
      <c r="AN4"/>
      <c r="AO4"/>
      <c r="AP4"/>
      <c r="AQ4"/>
      <c r="AR4"/>
      <c r="AS4"/>
      <c r="AT4"/>
      <c r="AU4"/>
      <c r="AV4"/>
      <c r="AW4"/>
      <c r="AX4"/>
    </row>
    <row r="5" spans="1:50" ht="19.95" customHeight="1" thickTop="1" thickBot="1">
      <c r="A5" s="31"/>
      <c r="B5" s="32"/>
      <c r="C5" s="32"/>
      <c r="D5" s="32"/>
      <c r="E5" s="32"/>
      <c r="F5" s="32"/>
      <c r="J5" s="83" t="s">
        <v>159</v>
      </c>
      <c r="K5" s="83"/>
      <c r="L5" s="83"/>
      <c r="M5" s="32"/>
      <c r="N5" s="32"/>
      <c r="P5" s="27" t="s">
        <v>121</v>
      </c>
      <c r="Q5" t="s">
        <v>59</v>
      </c>
      <c r="R5" t="s">
        <v>125</v>
      </c>
      <c r="S5" t="s">
        <v>68</v>
      </c>
      <c r="T5" t="s">
        <v>51</v>
      </c>
      <c r="U5" t="s">
        <v>55</v>
      </c>
      <c r="V5" s="27" t="s">
        <v>112</v>
      </c>
      <c r="W5" s="42" t="s">
        <v>170</v>
      </c>
      <c r="X5" s="41" t="s">
        <v>180</v>
      </c>
      <c r="Y5" s="49" t="s">
        <v>187</v>
      </c>
      <c r="Z5" s="43" t="s">
        <v>190</v>
      </c>
      <c r="AA5" s="51" t="s">
        <v>192</v>
      </c>
      <c r="AB5" s="52" t="s">
        <v>196</v>
      </c>
      <c r="AC5" s="52" t="s">
        <v>199</v>
      </c>
      <c r="AD5" s="47" t="s">
        <v>141</v>
      </c>
      <c r="AE5" s="40"/>
      <c r="AF5" s="47" t="s">
        <v>145</v>
      </c>
      <c r="AG5"/>
      <c r="AH5"/>
      <c r="AI5"/>
      <c r="AJ5"/>
      <c r="AK5"/>
      <c r="AL5"/>
      <c r="AM5"/>
      <c r="AN5"/>
      <c r="AO5"/>
      <c r="AP5"/>
      <c r="AQ5"/>
      <c r="AR5"/>
      <c r="AS5"/>
      <c r="AT5"/>
      <c r="AU5"/>
      <c r="AV5"/>
      <c r="AW5"/>
      <c r="AX5"/>
    </row>
    <row r="6" spans="1:50" ht="19.95" customHeight="1" thickTop="1" thickBot="1">
      <c r="A6" s="31"/>
      <c r="B6" s="32"/>
      <c r="C6" s="32"/>
      <c r="D6" s="32"/>
      <c r="E6" s="32"/>
      <c r="F6" s="31"/>
      <c r="H6" s="86" t="s">
        <v>135</v>
      </c>
      <c r="I6" s="86"/>
      <c r="J6" s="85"/>
      <c r="K6" s="85"/>
      <c r="L6" s="85"/>
      <c r="M6" s="85"/>
      <c r="N6" s="85"/>
      <c r="P6" s="27" t="s">
        <v>122</v>
      </c>
      <c r="Q6" t="s">
        <v>48</v>
      </c>
      <c r="R6" t="s">
        <v>126</v>
      </c>
      <c r="S6" t="s">
        <v>69</v>
      </c>
      <c r="T6" t="s">
        <v>52</v>
      </c>
      <c r="U6" t="s">
        <v>56</v>
      </c>
      <c r="V6" s="27" t="s">
        <v>113</v>
      </c>
      <c r="W6" s="42" t="s">
        <v>206</v>
      </c>
      <c r="X6" s="41" t="s">
        <v>183</v>
      </c>
      <c r="Y6" s="49" t="s">
        <v>188</v>
      </c>
      <c r="Z6" s="40"/>
      <c r="AA6" s="51" t="s">
        <v>193</v>
      </c>
      <c r="AB6" s="52" t="s">
        <v>197</v>
      </c>
      <c r="AC6" s="43"/>
      <c r="AD6" s="47" t="s">
        <v>158</v>
      </c>
      <c r="AE6" s="43"/>
      <c r="AF6" s="40"/>
      <c r="AG6"/>
      <c r="AH6"/>
      <c r="AI6"/>
      <c r="AJ6"/>
      <c r="AK6"/>
      <c r="AL6"/>
      <c r="AM6"/>
      <c r="AN6"/>
      <c r="AO6"/>
      <c r="AP6"/>
      <c r="AQ6"/>
      <c r="AR6"/>
      <c r="AS6"/>
      <c r="AT6"/>
      <c r="AU6"/>
      <c r="AV6"/>
      <c r="AW6"/>
    </row>
    <row r="7" spans="1:50" ht="19.95" customHeight="1" thickTop="1" thickBot="1">
      <c r="A7" s="31"/>
      <c r="B7" s="32"/>
      <c r="C7" s="32"/>
      <c r="D7" s="32"/>
      <c r="E7" s="32"/>
      <c r="F7" s="32"/>
      <c r="J7" s="85"/>
      <c r="K7" s="85"/>
      <c r="L7" s="85"/>
      <c r="M7" s="85"/>
      <c r="N7" s="85"/>
      <c r="Q7" t="s">
        <v>60</v>
      </c>
      <c r="R7" t="s">
        <v>127</v>
      </c>
      <c r="S7" t="s">
        <v>70</v>
      </c>
      <c r="T7" t="s">
        <v>164</v>
      </c>
      <c r="U7"/>
      <c r="V7" s="27" t="s">
        <v>114</v>
      </c>
      <c r="W7" s="42" t="s">
        <v>207</v>
      </c>
      <c r="X7" s="41" t="s">
        <v>184</v>
      </c>
      <c r="Y7" s="40"/>
      <c r="Z7" s="40"/>
      <c r="AA7" s="50" t="s">
        <v>194</v>
      </c>
      <c r="AB7" s="44"/>
      <c r="AC7" s="44"/>
      <c r="AD7" s="44"/>
      <c r="AE7" s="44"/>
      <c r="AF7" s="40"/>
      <c r="AG7"/>
      <c r="AH7"/>
      <c r="AI7"/>
      <c r="AJ7"/>
      <c r="AK7"/>
      <c r="AL7"/>
      <c r="AM7"/>
      <c r="AN7"/>
      <c r="AO7"/>
      <c r="AP7"/>
      <c r="AQ7"/>
      <c r="AR7"/>
      <c r="AS7"/>
      <c r="AT7"/>
      <c r="AU7"/>
      <c r="AV7"/>
      <c r="AW7"/>
    </row>
    <row r="8" spans="1:50" ht="19.95" customHeight="1" thickTop="1" thickBot="1">
      <c r="A8" s="31"/>
      <c r="B8" s="32"/>
      <c r="C8" s="32"/>
      <c r="D8" s="32"/>
      <c r="E8" s="32"/>
      <c r="F8" s="32"/>
      <c r="J8" s="85"/>
      <c r="K8" s="85"/>
      <c r="L8" s="85"/>
      <c r="M8" s="85"/>
      <c r="N8" s="85"/>
      <c r="Q8" t="s">
        <v>61</v>
      </c>
      <c r="R8" t="s">
        <v>128</v>
      </c>
      <c r="S8" t="s">
        <v>71</v>
      </c>
      <c r="T8" t="s">
        <v>165</v>
      </c>
      <c r="U8"/>
      <c r="V8" s="27" t="s">
        <v>115</v>
      </c>
      <c r="W8" s="46" t="s">
        <v>140</v>
      </c>
      <c r="X8" s="47" t="s">
        <v>185</v>
      </c>
      <c r="Y8" s="40"/>
      <c r="Z8" s="40"/>
      <c r="AA8" s="40"/>
      <c r="AB8" s="40"/>
      <c r="AC8" s="40"/>
      <c r="AD8" s="40"/>
      <c r="AE8" s="40"/>
      <c r="AF8" s="40"/>
      <c r="AG8"/>
      <c r="AH8"/>
      <c r="AI8"/>
      <c r="AJ8"/>
      <c r="AK8"/>
      <c r="AL8"/>
      <c r="AM8"/>
      <c r="AN8"/>
      <c r="AO8"/>
      <c r="AP8"/>
      <c r="AQ8"/>
      <c r="AR8"/>
      <c r="AS8"/>
      <c r="AT8"/>
      <c r="AU8"/>
      <c r="AV8"/>
      <c r="AW8"/>
    </row>
    <row r="9" spans="1:50" ht="19.95" customHeight="1" thickTop="1">
      <c r="A9" s="31"/>
      <c r="B9" s="32"/>
      <c r="C9" s="32"/>
      <c r="D9" s="32"/>
      <c r="E9" s="32"/>
      <c r="I9" s="31" t="s">
        <v>136</v>
      </c>
      <c r="J9" s="85"/>
      <c r="K9" s="85"/>
      <c r="L9" s="85"/>
      <c r="M9" s="85"/>
      <c r="N9" s="85"/>
      <c r="Q9" t="s">
        <v>62</v>
      </c>
      <c r="R9" t="s">
        <v>129</v>
      </c>
      <c r="S9" t="s">
        <v>72</v>
      </c>
      <c r="T9"/>
      <c r="U9"/>
      <c r="V9" s="27" t="s">
        <v>116</v>
      </c>
      <c r="W9" s="40"/>
      <c r="X9" s="40"/>
      <c r="Y9" s="40"/>
      <c r="Z9" s="40"/>
      <c r="AA9" s="40"/>
      <c r="AB9" s="40"/>
      <c r="AC9" s="40"/>
      <c r="AD9" s="40"/>
      <c r="AE9" s="40"/>
      <c r="AF9" s="40"/>
      <c r="AG9" s="40"/>
    </row>
    <row r="10" spans="1:50" ht="19.95" customHeight="1">
      <c r="A10" s="31"/>
      <c r="B10" s="32"/>
      <c r="C10" s="32"/>
      <c r="D10" s="32"/>
      <c r="E10" s="32"/>
      <c r="F10" s="32"/>
      <c r="J10" s="85"/>
      <c r="K10" s="85"/>
      <c r="L10" s="85"/>
      <c r="M10" s="85"/>
      <c r="N10" s="85"/>
      <c r="Q10" t="s">
        <v>63</v>
      </c>
      <c r="R10" t="s">
        <v>130</v>
      </c>
      <c r="S10" t="s">
        <v>73</v>
      </c>
      <c r="T10"/>
      <c r="U10"/>
      <c r="V10" s="27" t="s">
        <v>120</v>
      </c>
    </row>
    <row r="11" spans="1:50" ht="19.95" customHeight="1">
      <c r="A11" s="31"/>
      <c r="B11" s="32"/>
      <c r="C11" s="32"/>
      <c r="D11" s="32"/>
      <c r="E11" s="32"/>
      <c r="I11" s="31" t="s">
        <v>134</v>
      </c>
      <c r="J11" s="85"/>
      <c r="K11" s="85"/>
      <c r="L11" s="85"/>
      <c r="M11" s="85"/>
      <c r="N11" s="85"/>
      <c r="Q11" t="s">
        <v>64</v>
      </c>
      <c r="R11" t="s">
        <v>131</v>
      </c>
      <c r="S11" t="s">
        <v>74</v>
      </c>
      <c r="T11"/>
      <c r="U11"/>
      <c r="V11" s="27" t="s">
        <v>117</v>
      </c>
    </row>
    <row r="12" spans="1:50" ht="19.95" customHeight="1">
      <c r="A12" s="31"/>
      <c r="B12" s="32"/>
      <c r="C12" s="32"/>
      <c r="D12" s="32"/>
      <c r="E12" s="37"/>
      <c r="F12" s="37"/>
      <c r="G12" s="37"/>
      <c r="H12" s="37"/>
      <c r="I12" s="37"/>
      <c r="J12" s="85"/>
      <c r="K12" s="85"/>
      <c r="L12" s="85"/>
      <c r="M12" s="85"/>
      <c r="N12" s="85"/>
      <c r="Q12" t="s">
        <v>65</v>
      </c>
      <c r="R12" t="s">
        <v>147</v>
      </c>
      <c r="S12" t="s">
        <v>75</v>
      </c>
      <c r="T12"/>
      <c r="U12"/>
      <c r="V12" s="27" t="s">
        <v>118</v>
      </c>
    </row>
    <row r="13" spans="1:50" ht="19.95" customHeight="1">
      <c r="A13" s="31"/>
      <c r="B13" s="32"/>
      <c r="C13" s="32"/>
      <c r="D13" s="32"/>
      <c r="E13" s="32"/>
      <c r="F13" s="32"/>
      <c r="G13" s="32"/>
      <c r="H13" s="32"/>
      <c r="I13" s="32"/>
      <c r="J13" s="32"/>
      <c r="K13" s="32"/>
      <c r="L13" s="32"/>
      <c r="M13" s="32"/>
      <c r="Q13" t="s">
        <v>66</v>
      </c>
      <c r="R13" t="s">
        <v>132</v>
      </c>
      <c r="S13" t="s">
        <v>76</v>
      </c>
      <c r="T13"/>
      <c r="U13"/>
    </row>
    <row r="14" spans="1:50" ht="19.95" customHeight="1">
      <c r="A14" s="103" t="s">
        <v>39</v>
      </c>
      <c r="B14" s="103"/>
      <c r="C14" s="103"/>
      <c r="D14" s="103"/>
      <c r="E14" s="103"/>
      <c r="F14" s="103"/>
      <c r="G14" s="103"/>
      <c r="H14" s="103"/>
      <c r="I14" s="103"/>
      <c r="J14" s="103"/>
      <c r="K14" s="103"/>
      <c r="L14" s="103"/>
      <c r="M14" s="103"/>
      <c r="N14" s="103"/>
      <c r="Q14"/>
      <c r="R14"/>
      <c r="S14" t="s">
        <v>77</v>
      </c>
      <c r="T14"/>
      <c r="U14"/>
    </row>
    <row r="15" spans="1:50" ht="19.95" customHeight="1">
      <c r="A15" s="31"/>
      <c r="B15" s="32"/>
      <c r="C15" s="32"/>
      <c r="D15" s="32"/>
      <c r="E15" s="32"/>
      <c r="F15" s="32"/>
      <c r="G15" s="32"/>
      <c r="H15" s="32"/>
      <c r="I15" s="32"/>
      <c r="J15" s="32"/>
      <c r="K15" s="32"/>
      <c r="L15" s="32"/>
      <c r="M15" s="32"/>
      <c r="Q15"/>
      <c r="R15"/>
      <c r="S15" t="s">
        <v>78</v>
      </c>
      <c r="T15"/>
      <c r="U15"/>
    </row>
    <row r="16" spans="1:50" ht="19.95" customHeight="1">
      <c r="A16" s="31"/>
      <c r="B16" s="32"/>
      <c r="C16" s="32"/>
      <c r="D16" s="32"/>
      <c r="E16" s="32"/>
      <c r="F16" s="32"/>
      <c r="G16" s="32"/>
      <c r="H16" s="32"/>
      <c r="I16" s="32"/>
      <c r="J16" s="32"/>
      <c r="K16" s="32"/>
      <c r="L16" s="32"/>
      <c r="M16" s="32"/>
      <c r="Q16"/>
      <c r="R16"/>
      <c r="S16" t="s">
        <v>79</v>
      </c>
      <c r="T16"/>
      <c r="U16"/>
    </row>
    <row r="17" spans="1:21" ht="33" customHeight="1">
      <c r="A17" s="31"/>
      <c r="B17" s="104" t="s">
        <v>205</v>
      </c>
      <c r="C17" s="104"/>
      <c r="D17" s="104"/>
      <c r="E17" s="104"/>
      <c r="F17" s="104"/>
      <c r="G17" s="104"/>
      <c r="H17" s="104"/>
      <c r="I17" s="104"/>
      <c r="J17" s="104"/>
      <c r="K17" s="104"/>
      <c r="L17" s="104"/>
      <c r="M17" s="104"/>
      <c r="N17" s="104"/>
      <c r="Q17"/>
      <c r="R17"/>
      <c r="S17" t="s">
        <v>80</v>
      </c>
      <c r="T17"/>
      <c r="U17"/>
    </row>
    <row r="18" spans="1:21" ht="19.95" customHeight="1">
      <c r="A18" s="31"/>
      <c r="B18" s="32"/>
      <c r="C18" s="32"/>
      <c r="D18" s="32"/>
      <c r="E18" s="32"/>
      <c r="F18" s="32"/>
      <c r="G18" s="32"/>
      <c r="H18" s="32"/>
      <c r="I18" s="32"/>
      <c r="J18" s="32"/>
      <c r="K18" s="32"/>
      <c r="L18" s="32"/>
      <c r="M18" s="32"/>
      <c r="Q18"/>
      <c r="R18"/>
      <c r="S18" t="s">
        <v>81</v>
      </c>
      <c r="T18"/>
      <c r="U18"/>
    </row>
    <row r="19" spans="1:21" ht="19.95" customHeight="1">
      <c r="A19" s="84" t="s">
        <v>109</v>
      </c>
      <c r="B19" s="84"/>
      <c r="C19" s="84"/>
      <c r="D19" s="84"/>
      <c r="E19" s="84"/>
      <c r="F19" s="84"/>
      <c r="G19" s="84"/>
      <c r="H19" s="84"/>
      <c r="I19" s="84"/>
      <c r="J19" s="84"/>
      <c r="K19" s="84"/>
      <c r="L19" s="84"/>
      <c r="M19" s="84"/>
      <c r="Q19"/>
      <c r="R19"/>
      <c r="S19" t="s">
        <v>82</v>
      </c>
      <c r="T19"/>
      <c r="U19"/>
    </row>
    <row r="20" spans="1:21" ht="15" customHeight="1">
      <c r="A20" s="31"/>
      <c r="B20" s="32"/>
      <c r="C20" s="32"/>
      <c r="D20" s="32"/>
      <c r="E20" s="32"/>
      <c r="F20" s="32"/>
      <c r="G20" s="32"/>
      <c r="H20" s="32"/>
      <c r="I20" s="32"/>
      <c r="J20" s="32"/>
      <c r="K20" s="32"/>
      <c r="L20" s="32"/>
      <c r="M20" s="32"/>
      <c r="Q20"/>
      <c r="R20"/>
      <c r="S20" t="s">
        <v>83</v>
      </c>
      <c r="T20"/>
      <c r="U20"/>
    </row>
    <row r="21" spans="1:21" ht="15" customHeight="1">
      <c r="A21" s="31"/>
      <c r="B21" s="32"/>
      <c r="C21" s="32"/>
      <c r="D21" s="32"/>
      <c r="E21" s="32"/>
      <c r="F21" s="32"/>
      <c r="G21" s="32"/>
      <c r="H21" s="32"/>
      <c r="I21" s="32"/>
      <c r="J21" s="32"/>
      <c r="K21" s="32"/>
      <c r="L21" s="32"/>
      <c r="M21" s="32"/>
      <c r="Q21"/>
      <c r="R21"/>
      <c r="S21" t="s">
        <v>84</v>
      </c>
      <c r="T21"/>
      <c r="U21"/>
    </row>
    <row r="22" spans="1:21" ht="19.95" customHeight="1">
      <c r="A22" s="35" t="s">
        <v>40</v>
      </c>
      <c r="B22" s="38" t="s">
        <v>35</v>
      </c>
      <c r="C22" s="32"/>
      <c r="D22" s="32"/>
      <c r="E22" s="105"/>
      <c r="F22" s="105"/>
      <c r="G22" s="105"/>
      <c r="H22" s="105"/>
      <c r="I22" s="105"/>
      <c r="J22" s="105"/>
      <c r="K22" s="105"/>
      <c r="L22" s="105"/>
      <c r="M22" s="32"/>
      <c r="Q22"/>
      <c r="R22"/>
      <c r="S22" t="s">
        <v>85</v>
      </c>
      <c r="T22"/>
      <c r="U22"/>
    </row>
    <row r="23" spans="1:21" ht="19.95" customHeight="1">
      <c r="A23" s="35"/>
      <c r="B23" s="32"/>
      <c r="C23" s="32"/>
      <c r="D23" s="32"/>
      <c r="E23" s="32"/>
      <c r="F23" s="32"/>
      <c r="G23" s="32"/>
      <c r="H23" s="32"/>
      <c r="I23" s="32"/>
      <c r="J23" s="32"/>
      <c r="K23" s="32"/>
      <c r="L23" s="32"/>
      <c r="M23" s="32"/>
      <c r="Q23" s="30"/>
      <c r="R23" s="30"/>
      <c r="S23" t="s">
        <v>86</v>
      </c>
      <c r="T23" s="30"/>
      <c r="U23" s="30"/>
    </row>
    <row r="24" spans="1:21" ht="19.95" customHeight="1">
      <c r="A24" s="35" t="s">
        <v>41</v>
      </c>
      <c r="B24" s="38" t="s">
        <v>36</v>
      </c>
      <c r="C24" s="32"/>
      <c r="D24" s="32"/>
      <c r="E24" s="105"/>
      <c r="F24" s="105"/>
      <c r="G24" s="105"/>
      <c r="H24" s="105"/>
      <c r="I24" s="105"/>
      <c r="J24" s="105"/>
      <c r="K24" s="105"/>
      <c r="L24" s="105"/>
      <c r="M24" s="32"/>
      <c r="Q24" s="30"/>
      <c r="R24" s="30"/>
      <c r="S24" t="s">
        <v>87</v>
      </c>
      <c r="T24" s="30"/>
      <c r="U24" s="30"/>
    </row>
    <row r="25" spans="1:21" ht="19.95" customHeight="1">
      <c r="A25" s="35"/>
      <c r="B25" s="32"/>
      <c r="C25" s="31"/>
      <c r="D25" s="28"/>
      <c r="E25" s="32"/>
      <c r="F25" s="32"/>
      <c r="G25" s="32"/>
      <c r="H25" s="32"/>
      <c r="I25" s="32"/>
      <c r="J25" s="32"/>
      <c r="K25" s="32"/>
      <c r="L25" s="32"/>
      <c r="M25" s="32"/>
      <c r="Q25" s="30"/>
      <c r="R25" s="30"/>
      <c r="S25" s="30" t="s">
        <v>88</v>
      </c>
      <c r="T25" s="30"/>
      <c r="U25" s="30"/>
    </row>
    <row r="26" spans="1:21" ht="19.95" customHeight="1">
      <c r="A26" s="35" t="s">
        <v>42</v>
      </c>
      <c r="B26" s="38" t="s">
        <v>37</v>
      </c>
      <c r="C26" s="31"/>
      <c r="D26" s="28"/>
      <c r="E26" s="80" t="s">
        <v>110</v>
      </c>
      <c r="F26" s="32" t="s">
        <v>31</v>
      </c>
      <c r="G26" s="32"/>
      <c r="H26" s="32"/>
      <c r="I26" s="32"/>
      <c r="J26" s="32"/>
      <c r="K26" s="32"/>
      <c r="L26" s="32"/>
      <c r="M26" s="32"/>
      <c r="Q26" s="30"/>
      <c r="R26" s="30"/>
      <c r="S26" s="30" t="s">
        <v>89</v>
      </c>
      <c r="T26" s="30"/>
      <c r="U26" s="30"/>
    </row>
    <row r="27" spans="1:21" ht="19.95" customHeight="1">
      <c r="A27" s="35"/>
      <c r="B27" s="32"/>
      <c r="C27" s="31"/>
      <c r="D27" s="28"/>
      <c r="E27" s="80" t="s">
        <v>110</v>
      </c>
      <c r="F27" s="32" t="s">
        <v>32</v>
      </c>
      <c r="G27" s="32"/>
      <c r="H27" s="32"/>
      <c r="I27" s="32"/>
      <c r="J27" s="32"/>
      <c r="K27" s="32"/>
      <c r="L27" s="32"/>
      <c r="M27" s="32"/>
      <c r="Q27" s="30"/>
      <c r="R27" s="30"/>
      <c r="S27" s="30" t="s">
        <v>90</v>
      </c>
      <c r="T27" s="30"/>
      <c r="U27" s="30"/>
    </row>
    <row r="28" spans="1:21" ht="19.95" customHeight="1">
      <c r="A28" s="35"/>
      <c r="B28" s="32"/>
      <c r="C28" s="32"/>
      <c r="E28" s="80" t="s">
        <v>110</v>
      </c>
      <c r="F28" s="32" t="s">
        <v>33</v>
      </c>
      <c r="G28" s="32"/>
      <c r="H28" s="32"/>
      <c r="I28" s="32"/>
      <c r="J28" s="32"/>
      <c r="K28" s="32"/>
      <c r="L28" s="32"/>
      <c r="M28" s="32"/>
      <c r="Q28"/>
      <c r="R28"/>
      <c r="S28" s="30" t="s">
        <v>91</v>
      </c>
      <c r="T28"/>
      <c r="U28"/>
    </row>
    <row r="29" spans="1:21" ht="19.95" customHeight="1">
      <c r="A29" s="35"/>
      <c r="B29" s="32"/>
      <c r="C29" s="32"/>
      <c r="D29" s="32"/>
      <c r="E29" s="32"/>
      <c r="F29" s="32"/>
      <c r="G29" s="32"/>
      <c r="H29" s="32"/>
      <c r="I29" s="32"/>
      <c r="J29" s="32"/>
      <c r="K29" s="32"/>
      <c r="L29" s="32"/>
      <c r="M29" s="32"/>
      <c r="Q29"/>
      <c r="R29"/>
      <c r="S29" s="30" t="s">
        <v>92</v>
      </c>
      <c r="T29"/>
      <c r="U29"/>
    </row>
    <row r="30" spans="1:21" ht="19.95" customHeight="1">
      <c r="A30" s="35"/>
      <c r="B30" s="32"/>
      <c r="C30" s="32"/>
      <c r="D30" s="32"/>
      <c r="E30" s="32"/>
      <c r="F30" s="32"/>
      <c r="G30" s="32"/>
      <c r="H30" s="32"/>
      <c r="I30" s="32"/>
      <c r="J30" s="32"/>
      <c r="K30" s="32"/>
      <c r="L30" s="32"/>
      <c r="M30" s="32"/>
      <c r="Q30" s="66"/>
      <c r="R30" s="66"/>
      <c r="S30" t="s">
        <v>93</v>
      </c>
      <c r="T30" s="66"/>
      <c r="U30" s="66"/>
    </row>
    <row r="31" spans="1:21" ht="19.95" customHeight="1" thickBot="1">
      <c r="A31" s="35" t="s">
        <v>43</v>
      </c>
      <c r="B31" s="39" t="s">
        <v>123</v>
      </c>
      <c r="C31" s="32"/>
      <c r="D31" s="32"/>
      <c r="E31" s="31" t="s">
        <v>45</v>
      </c>
      <c r="F31" s="106"/>
      <c r="G31" s="106"/>
      <c r="H31" s="106"/>
      <c r="I31" s="32" t="s">
        <v>47</v>
      </c>
      <c r="J31" s="31" t="s">
        <v>46</v>
      </c>
      <c r="K31" s="106"/>
      <c r="L31" s="106"/>
      <c r="M31" s="106"/>
      <c r="N31" s="32" t="s">
        <v>47</v>
      </c>
      <c r="Q31"/>
      <c r="R31"/>
      <c r="S31" t="s">
        <v>94</v>
      </c>
      <c r="T31"/>
      <c r="U31"/>
    </row>
    <row r="32" spans="1:21" ht="19.95" customHeight="1">
      <c r="A32" s="35"/>
      <c r="B32" s="32"/>
      <c r="C32" s="32"/>
      <c r="D32" s="32"/>
      <c r="E32" s="31"/>
      <c r="F32" s="32"/>
      <c r="H32" s="32"/>
      <c r="I32" s="32"/>
      <c r="J32" s="32"/>
      <c r="K32" s="32"/>
      <c r="L32" s="32"/>
      <c r="M32" s="32"/>
      <c r="Q32"/>
      <c r="R32"/>
      <c r="S32" t="s">
        <v>95</v>
      </c>
      <c r="T32"/>
      <c r="U32"/>
    </row>
    <row r="33" spans="1:21" ht="19.95" customHeight="1">
      <c r="A33" s="35" t="s">
        <v>44</v>
      </c>
      <c r="B33" s="36" t="s">
        <v>38</v>
      </c>
      <c r="C33" s="32"/>
      <c r="D33" s="32"/>
      <c r="E33" s="32"/>
      <c r="F33" s="32"/>
      <c r="G33" s="32"/>
      <c r="H33" s="32"/>
      <c r="I33" s="32"/>
      <c r="J33" s="32"/>
      <c r="K33" s="32"/>
      <c r="L33" s="32"/>
      <c r="M33" s="32"/>
      <c r="Q33"/>
      <c r="R33"/>
      <c r="S33" t="s">
        <v>96</v>
      </c>
      <c r="T33"/>
      <c r="U33"/>
    </row>
    <row r="34" spans="1:21" ht="19.95" customHeight="1">
      <c r="A34" s="31"/>
      <c r="B34" s="70" t="s">
        <v>173</v>
      </c>
      <c r="C34" s="70"/>
      <c r="D34" s="32"/>
      <c r="E34" s="32"/>
      <c r="F34" s="32"/>
      <c r="G34" s="32"/>
      <c r="H34" s="32"/>
      <c r="I34" s="32"/>
      <c r="J34" s="32"/>
      <c r="K34" s="32"/>
      <c r="L34" s="32"/>
      <c r="M34" s="32"/>
      <c r="Q34"/>
      <c r="R34"/>
      <c r="S34" t="s">
        <v>97</v>
      </c>
      <c r="T34"/>
      <c r="U34"/>
    </row>
    <row r="35" spans="1:21" ht="19.95" customHeight="1">
      <c r="A35" s="32"/>
      <c r="B35" s="31" t="s">
        <v>160</v>
      </c>
      <c r="C35" s="88" t="s">
        <v>168</v>
      </c>
      <c r="D35" s="88"/>
      <c r="E35" s="88"/>
      <c r="F35" s="88"/>
      <c r="G35" s="88"/>
      <c r="H35" s="88"/>
      <c r="I35" s="88"/>
      <c r="J35" s="88"/>
      <c r="K35" s="88"/>
      <c r="L35" s="88"/>
      <c r="M35" s="88"/>
      <c r="Q35"/>
      <c r="R35"/>
      <c r="S35" t="s">
        <v>98</v>
      </c>
      <c r="T35"/>
      <c r="U35"/>
    </row>
    <row r="36" spans="1:21" ht="19.95" customHeight="1">
      <c r="A36" s="32"/>
      <c r="B36" s="31" t="s">
        <v>161</v>
      </c>
      <c r="C36" s="89" t="s">
        <v>181</v>
      </c>
      <c r="D36" s="89"/>
      <c r="E36" s="89"/>
      <c r="F36" s="89"/>
      <c r="G36" s="89"/>
      <c r="H36" s="89"/>
      <c r="I36" s="89"/>
      <c r="J36" s="89"/>
      <c r="K36" s="89"/>
      <c r="L36" s="89"/>
      <c r="M36" s="89"/>
      <c r="Q36"/>
      <c r="R36"/>
      <c r="S36" t="s">
        <v>99</v>
      </c>
      <c r="T36"/>
      <c r="U36"/>
    </row>
    <row r="37" spans="1:21" ht="19.95" customHeight="1">
      <c r="A37" s="32"/>
      <c r="B37" s="31" t="s">
        <v>162</v>
      </c>
      <c r="C37" s="89" t="s">
        <v>201</v>
      </c>
      <c r="D37" s="89"/>
      <c r="E37" s="89"/>
      <c r="F37" s="89"/>
      <c r="G37" s="89"/>
      <c r="H37" s="89"/>
      <c r="I37" s="89"/>
      <c r="J37" s="89"/>
      <c r="K37" s="89"/>
      <c r="L37" s="89"/>
      <c r="M37" s="89"/>
      <c r="Q37"/>
      <c r="R37"/>
      <c r="S37" t="s">
        <v>100</v>
      </c>
      <c r="T37"/>
      <c r="U37"/>
    </row>
    <row r="38" spans="1:21" ht="19.95" customHeight="1">
      <c r="A38" s="32"/>
      <c r="B38" s="31" t="s">
        <v>163</v>
      </c>
      <c r="C38" s="90" t="s">
        <v>146</v>
      </c>
      <c r="D38" s="90"/>
      <c r="E38" s="90"/>
      <c r="F38" s="90"/>
      <c r="G38" s="90"/>
      <c r="H38" s="90"/>
      <c r="I38" s="90"/>
      <c r="J38" s="90"/>
      <c r="K38" s="90"/>
      <c r="L38" s="90"/>
      <c r="M38" s="90"/>
      <c r="Q38"/>
      <c r="R38"/>
      <c r="S38" t="s">
        <v>101</v>
      </c>
      <c r="T38"/>
      <c r="U38"/>
    </row>
    <row r="39" spans="1:21" ht="19.95" customHeight="1">
      <c r="A39" s="35"/>
      <c r="B39" s="32"/>
      <c r="C39" s="32"/>
      <c r="D39" s="32"/>
      <c r="E39" s="31"/>
      <c r="F39" s="32"/>
      <c r="H39" s="32"/>
      <c r="I39" s="32"/>
      <c r="J39" s="32"/>
      <c r="K39" s="32"/>
      <c r="L39" s="32"/>
      <c r="M39" s="32"/>
      <c r="Q39"/>
      <c r="R39"/>
      <c r="S39" t="s">
        <v>102</v>
      </c>
      <c r="T39"/>
      <c r="U39"/>
    </row>
    <row r="40" spans="1:21" ht="19.95" customHeight="1" thickBot="1">
      <c r="A40" s="32"/>
      <c r="B40" s="28" t="s">
        <v>167</v>
      </c>
      <c r="C40" s="87"/>
      <c r="D40" s="87"/>
      <c r="E40" s="67" t="s">
        <v>107</v>
      </c>
      <c r="F40" s="91" t="s">
        <v>175</v>
      </c>
      <c r="G40" s="91"/>
      <c r="H40" s="91"/>
      <c r="I40" s="91"/>
      <c r="J40" s="91"/>
      <c r="K40" s="91"/>
      <c r="L40" s="91"/>
      <c r="M40" s="91"/>
      <c r="N40" s="78"/>
      <c r="Q40"/>
      <c r="R40"/>
      <c r="S40" t="s">
        <v>103</v>
      </c>
      <c r="T40"/>
      <c r="U40"/>
    </row>
    <row r="41" spans="1:21" ht="19.95" customHeight="1">
      <c r="A41" s="32"/>
      <c r="B41" s="34"/>
      <c r="C41" s="34"/>
      <c r="D41" s="34"/>
      <c r="E41" s="67"/>
      <c r="F41" s="91"/>
      <c r="G41" s="91"/>
      <c r="H41" s="91"/>
      <c r="I41" s="91"/>
      <c r="J41" s="91"/>
      <c r="K41" s="91"/>
      <c r="L41" s="91"/>
      <c r="M41" s="91"/>
      <c r="N41" s="78"/>
      <c r="Q41"/>
      <c r="R41"/>
      <c r="S41" t="s">
        <v>104</v>
      </c>
      <c r="T41"/>
      <c r="U41"/>
    </row>
    <row r="42" spans="1:21" ht="19.95" customHeight="1">
      <c r="A42" s="64"/>
      <c r="B42" s="32" t="s">
        <v>150</v>
      </c>
      <c r="G42" s="32" t="s">
        <v>151</v>
      </c>
      <c r="Q42"/>
      <c r="R42"/>
      <c r="S42" t="s">
        <v>105</v>
      </c>
      <c r="T42"/>
      <c r="U42"/>
    </row>
    <row r="43" spans="1:21" ht="19.95" customHeight="1">
      <c r="A43" s="35"/>
      <c r="B43" s="29" t="s">
        <v>0</v>
      </c>
      <c r="C43" s="68"/>
      <c r="D43" s="65" t="s">
        <v>149</v>
      </c>
      <c r="E43" s="68"/>
      <c r="G43" s="29" t="s">
        <v>0</v>
      </c>
      <c r="H43" s="68"/>
      <c r="I43" s="65" t="s">
        <v>149</v>
      </c>
      <c r="J43" s="68"/>
      <c r="K43" s="32"/>
      <c r="Q43"/>
      <c r="R43"/>
      <c r="T43"/>
      <c r="U43"/>
    </row>
    <row r="44" spans="1:21" ht="19.95" customHeight="1">
      <c r="A44" s="35"/>
      <c r="B44" s="29" t="s">
        <v>1</v>
      </c>
      <c r="C44" s="68"/>
      <c r="D44" s="65" t="s">
        <v>149</v>
      </c>
      <c r="E44" s="68"/>
      <c r="G44" s="29" t="s">
        <v>1</v>
      </c>
      <c r="H44" s="68"/>
      <c r="I44" s="65" t="s">
        <v>149</v>
      </c>
      <c r="J44" s="68"/>
      <c r="K44" s="32"/>
      <c r="Q44"/>
      <c r="R44"/>
      <c r="T44"/>
      <c r="U44"/>
    </row>
    <row r="45" spans="1:21" ht="19.95" customHeight="1">
      <c r="A45" s="35"/>
      <c r="B45" s="29" t="s">
        <v>2</v>
      </c>
      <c r="C45" s="69"/>
      <c r="D45" s="65" t="s">
        <v>149</v>
      </c>
      <c r="E45" s="69"/>
      <c r="F45" s="65"/>
      <c r="G45" s="29" t="s">
        <v>2</v>
      </c>
      <c r="H45" s="69"/>
      <c r="I45" s="65" t="s">
        <v>149</v>
      </c>
      <c r="J45" s="69"/>
      <c r="K45" s="32"/>
      <c r="L45" s="65"/>
      <c r="Q45"/>
      <c r="R45"/>
      <c r="T45"/>
      <c r="U45"/>
    </row>
    <row r="46" spans="1:21" ht="19.95" customHeight="1">
      <c r="A46" s="32"/>
      <c r="B46" s="34"/>
      <c r="C46" s="34"/>
      <c r="D46" s="34"/>
      <c r="E46" s="67"/>
      <c r="F46" s="77"/>
      <c r="G46" s="77"/>
      <c r="H46" s="77"/>
      <c r="I46" s="77"/>
      <c r="J46" s="77"/>
      <c r="K46" s="77"/>
      <c r="L46" s="77"/>
      <c r="M46" s="77"/>
      <c r="N46" s="78"/>
      <c r="Q46"/>
      <c r="R46"/>
      <c r="T46"/>
      <c r="U46"/>
    </row>
    <row r="47" spans="1:21" ht="19.95" customHeight="1">
      <c r="A47" s="32"/>
      <c r="B47" s="34" t="s">
        <v>174</v>
      </c>
      <c r="C47" s="32"/>
      <c r="D47" s="79" t="s">
        <v>176</v>
      </c>
      <c r="E47" s="32"/>
      <c r="F47" s="32"/>
      <c r="G47" s="32"/>
      <c r="H47" s="32"/>
      <c r="I47" s="32"/>
      <c r="J47" s="32"/>
      <c r="K47" s="32"/>
      <c r="L47" s="32"/>
      <c r="M47" s="32"/>
      <c r="Q47"/>
      <c r="R47"/>
      <c r="S47"/>
      <c r="T47"/>
      <c r="U47"/>
    </row>
    <row r="48" spans="1:21" ht="19.95" customHeight="1">
      <c r="A48" s="32"/>
      <c r="B48" s="92"/>
      <c r="C48" s="93"/>
      <c r="D48" s="93"/>
      <c r="E48" s="93"/>
      <c r="F48" s="93"/>
      <c r="G48" s="93"/>
      <c r="H48" s="93"/>
      <c r="I48" s="93"/>
      <c r="J48" s="93"/>
      <c r="K48" s="93"/>
      <c r="L48" s="93"/>
      <c r="M48" s="93"/>
      <c r="N48" s="94"/>
      <c r="Q48"/>
      <c r="R48"/>
      <c r="S48"/>
      <c r="T48"/>
      <c r="U48"/>
    </row>
    <row r="49" spans="1:21" ht="19.95" customHeight="1">
      <c r="A49" s="32"/>
      <c r="B49" s="95"/>
      <c r="C49" s="96"/>
      <c r="D49" s="96"/>
      <c r="E49" s="96"/>
      <c r="F49" s="96"/>
      <c r="G49" s="96"/>
      <c r="H49" s="96"/>
      <c r="I49" s="96"/>
      <c r="J49" s="96"/>
      <c r="K49" s="96"/>
      <c r="L49" s="96"/>
      <c r="M49" s="96"/>
      <c r="N49" s="97"/>
      <c r="Q49"/>
      <c r="R49"/>
      <c r="S49"/>
      <c r="T49"/>
      <c r="U49"/>
    </row>
    <row r="50" spans="1:21" ht="19.95" customHeight="1">
      <c r="A50" s="32"/>
      <c r="B50" s="95"/>
      <c r="C50" s="96"/>
      <c r="D50" s="96"/>
      <c r="E50" s="96"/>
      <c r="F50" s="96"/>
      <c r="G50" s="96"/>
      <c r="H50" s="96"/>
      <c r="I50" s="96"/>
      <c r="J50" s="96"/>
      <c r="K50" s="96"/>
      <c r="L50" s="96"/>
      <c r="M50" s="96"/>
      <c r="N50" s="97"/>
      <c r="Q50"/>
      <c r="R50"/>
      <c r="S50"/>
      <c r="T50"/>
      <c r="U50"/>
    </row>
    <row r="51" spans="1:21" ht="19.95" customHeight="1">
      <c r="A51" s="32"/>
      <c r="B51" s="95"/>
      <c r="C51" s="96"/>
      <c r="D51" s="96"/>
      <c r="E51" s="96"/>
      <c r="F51" s="96"/>
      <c r="G51" s="96"/>
      <c r="H51" s="96"/>
      <c r="I51" s="96"/>
      <c r="J51" s="96"/>
      <c r="K51" s="96"/>
      <c r="L51" s="96"/>
      <c r="M51" s="96"/>
      <c r="N51" s="97"/>
      <c r="S51"/>
    </row>
    <row r="52" spans="1:21" ht="19.95" customHeight="1">
      <c r="A52" s="32"/>
      <c r="B52" s="95"/>
      <c r="C52" s="96"/>
      <c r="D52" s="96"/>
      <c r="E52" s="96"/>
      <c r="F52" s="96"/>
      <c r="G52" s="96"/>
      <c r="H52" s="96"/>
      <c r="I52" s="96"/>
      <c r="J52" s="96"/>
      <c r="K52" s="96"/>
      <c r="L52" s="96"/>
      <c r="M52" s="96"/>
      <c r="N52" s="97"/>
      <c r="S52"/>
    </row>
    <row r="53" spans="1:21" ht="19.95" customHeight="1">
      <c r="A53" s="32"/>
      <c r="B53" s="95"/>
      <c r="C53" s="96"/>
      <c r="D53" s="96"/>
      <c r="E53" s="96"/>
      <c r="F53" s="96"/>
      <c r="G53" s="96"/>
      <c r="H53" s="96"/>
      <c r="I53" s="96"/>
      <c r="J53" s="96"/>
      <c r="K53" s="96"/>
      <c r="L53" s="96"/>
      <c r="M53" s="96"/>
      <c r="N53" s="97"/>
      <c r="S53"/>
    </row>
    <row r="54" spans="1:21" ht="19.95" customHeight="1">
      <c r="A54" s="32"/>
      <c r="B54" s="95"/>
      <c r="C54" s="96"/>
      <c r="D54" s="96"/>
      <c r="E54" s="96"/>
      <c r="F54" s="96"/>
      <c r="G54" s="96"/>
      <c r="H54" s="96"/>
      <c r="I54" s="96"/>
      <c r="J54" s="96"/>
      <c r="K54" s="96"/>
      <c r="L54" s="96"/>
      <c r="M54" s="96"/>
      <c r="N54" s="97"/>
      <c r="S54"/>
    </row>
    <row r="55" spans="1:21" ht="19.95" customHeight="1">
      <c r="A55" s="32"/>
      <c r="B55" s="95"/>
      <c r="C55" s="96"/>
      <c r="D55" s="96"/>
      <c r="E55" s="96"/>
      <c r="F55" s="96"/>
      <c r="G55" s="96"/>
      <c r="H55" s="96"/>
      <c r="I55" s="96"/>
      <c r="J55" s="96"/>
      <c r="K55" s="96"/>
      <c r="L55" s="96"/>
      <c r="M55" s="96"/>
      <c r="N55" s="97"/>
      <c r="S55"/>
    </row>
    <row r="56" spans="1:21" ht="19.95" customHeight="1">
      <c r="A56" s="32"/>
      <c r="B56" s="95"/>
      <c r="C56" s="96"/>
      <c r="D56" s="96"/>
      <c r="E56" s="96"/>
      <c r="F56" s="96"/>
      <c r="G56" s="96"/>
      <c r="H56" s="96"/>
      <c r="I56" s="96"/>
      <c r="J56" s="96"/>
      <c r="K56" s="96"/>
      <c r="L56" s="96"/>
      <c r="M56" s="96"/>
      <c r="N56" s="97"/>
      <c r="S56"/>
    </row>
    <row r="57" spans="1:21" ht="19.95" customHeight="1">
      <c r="A57" s="32"/>
      <c r="B57" s="98"/>
      <c r="C57" s="99"/>
      <c r="D57" s="99"/>
      <c r="E57" s="99"/>
      <c r="F57" s="99"/>
      <c r="G57" s="99"/>
      <c r="H57" s="99"/>
      <c r="I57" s="99"/>
      <c r="J57" s="99"/>
      <c r="K57" s="99"/>
      <c r="L57" s="99"/>
      <c r="M57" s="99"/>
      <c r="N57" s="100"/>
      <c r="S57"/>
    </row>
    <row r="58" spans="1:21" ht="19.95" customHeight="1">
      <c r="A58" s="35"/>
      <c r="B58" s="79" t="s">
        <v>177</v>
      </c>
      <c r="C58" s="32"/>
      <c r="D58" s="32"/>
      <c r="E58" s="31"/>
      <c r="F58" s="32"/>
      <c r="H58" s="72"/>
      <c r="I58" s="32"/>
      <c r="J58" s="32"/>
      <c r="K58" s="32"/>
      <c r="L58" s="32"/>
      <c r="M58" s="32"/>
      <c r="Q58"/>
      <c r="R58"/>
      <c r="S58"/>
      <c r="T58"/>
      <c r="U58"/>
    </row>
    <row r="59" spans="1:21" ht="19.95" customHeight="1">
      <c r="A59" s="32"/>
      <c r="B59" s="70" t="s">
        <v>203</v>
      </c>
      <c r="C59" s="71"/>
      <c r="D59" s="33"/>
      <c r="E59" s="33"/>
      <c r="F59" s="33"/>
      <c r="G59" s="33"/>
      <c r="H59" s="33"/>
      <c r="I59" s="33"/>
      <c r="J59" s="33"/>
      <c r="K59" s="33"/>
      <c r="L59" s="33"/>
      <c r="M59" s="32"/>
      <c r="S59"/>
    </row>
    <row r="60" spans="1:21" ht="19.95" customHeight="1">
      <c r="A60" s="32"/>
      <c r="B60" s="31" t="s">
        <v>160</v>
      </c>
      <c r="C60" s="88" t="s">
        <v>168</v>
      </c>
      <c r="D60" s="88"/>
      <c r="E60" s="88"/>
      <c r="F60" s="88"/>
      <c r="G60" s="88"/>
      <c r="H60" s="88"/>
      <c r="I60" s="88"/>
      <c r="J60" s="88"/>
      <c r="K60" s="88"/>
      <c r="L60" s="88"/>
      <c r="M60" s="88"/>
      <c r="Q60"/>
      <c r="R60"/>
      <c r="S60"/>
      <c r="T60"/>
      <c r="U60"/>
    </row>
    <row r="61" spans="1:21" ht="19.95" customHeight="1">
      <c r="A61" s="32"/>
      <c r="B61" s="31" t="s">
        <v>161</v>
      </c>
      <c r="C61" s="89" t="s">
        <v>179</v>
      </c>
      <c r="D61" s="89"/>
      <c r="E61" s="89"/>
      <c r="F61" s="89"/>
      <c r="G61" s="89"/>
      <c r="H61" s="89"/>
      <c r="I61" s="89"/>
      <c r="J61" s="89"/>
      <c r="K61" s="89"/>
      <c r="L61" s="89"/>
      <c r="M61" s="89"/>
      <c r="Q61"/>
      <c r="R61"/>
      <c r="S61"/>
      <c r="T61"/>
      <c r="U61"/>
    </row>
    <row r="62" spans="1:21" ht="19.95" customHeight="1">
      <c r="A62" s="32"/>
      <c r="B62" s="31" t="s">
        <v>162</v>
      </c>
      <c r="C62" s="89" t="s">
        <v>200</v>
      </c>
      <c r="D62" s="89"/>
      <c r="E62" s="89"/>
      <c r="F62" s="89"/>
      <c r="G62" s="89"/>
      <c r="H62" s="89"/>
      <c r="I62" s="89"/>
      <c r="J62" s="89"/>
      <c r="K62" s="89"/>
      <c r="L62" s="89"/>
      <c r="M62" s="89"/>
      <c r="Q62"/>
      <c r="R62"/>
      <c r="S62"/>
      <c r="T62"/>
      <c r="U62"/>
    </row>
    <row r="63" spans="1:21" ht="19.95" customHeight="1">
      <c r="A63" s="32"/>
      <c r="B63" s="31" t="s">
        <v>163</v>
      </c>
      <c r="C63" s="90" t="s">
        <v>202</v>
      </c>
      <c r="D63" s="90"/>
      <c r="E63" s="90"/>
      <c r="F63" s="90"/>
      <c r="G63" s="90"/>
      <c r="H63" s="90"/>
      <c r="I63" s="90"/>
      <c r="J63" s="90"/>
      <c r="K63" s="90"/>
      <c r="L63" s="90"/>
      <c r="M63" s="90"/>
      <c r="Q63"/>
      <c r="R63"/>
      <c r="S63"/>
      <c r="T63"/>
      <c r="U63"/>
    </row>
    <row r="64" spans="1:21" ht="19.95" customHeight="1">
      <c r="A64" s="35"/>
      <c r="B64" s="32"/>
      <c r="C64" s="32"/>
      <c r="D64" s="32"/>
      <c r="E64" s="31"/>
      <c r="F64" s="32"/>
      <c r="H64" s="32"/>
      <c r="I64" s="32"/>
      <c r="J64" s="32"/>
      <c r="K64" s="32"/>
      <c r="L64" s="32"/>
      <c r="M64" s="32"/>
      <c r="Q64"/>
      <c r="R64"/>
      <c r="S64"/>
      <c r="T64"/>
      <c r="U64"/>
    </row>
    <row r="65" spans="1:21" ht="19.95" customHeight="1" thickBot="1">
      <c r="A65" s="32"/>
      <c r="B65" s="34" t="s">
        <v>167</v>
      </c>
      <c r="C65" s="87"/>
      <c r="D65" s="87"/>
      <c r="E65" s="67" t="s">
        <v>107</v>
      </c>
      <c r="F65" s="101" t="s">
        <v>178</v>
      </c>
      <c r="G65" s="101"/>
      <c r="H65" s="101"/>
      <c r="I65" s="101"/>
      <c r="J65" s="101"/>
      <c r="K65" s="101"/>
      <c r="L65" s="101"/>
      <c r="M65" s="101"/>
      <c r="N65" s="78"/>
      <c r="Q65"/>
      <c r="R65"/>
      <c r="S65"/>
      <c r="T65"/>
      <c r="U65"/>
    </row>
    <row r="66" spans="1:21" ht="19.95" customHeight="1">
      <c r="A66" s="35"/>
      <c r="B66" s="32"/>
      <c r="C66" s="32"/>
      <c r="D66" s="32"/>
      <c r="E66" s="31"/>
      <c r="F66" s="78"/>
      <c r="G66" s="78"/>
      <c r="H66" s="78"/>
      <c r="I66" s="78"/>
      <c r="J66" s="78"/>
      <c r="K66" s="78"/>
      <c r="L66" s="78"/>
      <c r="M66" s="78"/>
      <c r="N66" s="78"/>
      <c r="Q66"/>
      <c r="R66"/>
      <c r="S66"/>
      <c r="T66"/>
      <c r="U66"/>
    </row>
    <row r="67" spans="1:21" ht="19.95" customHeight="1">
      <c r="A67" s="32"/>
      <c r="B67" s="34" t="s">
        <v>174</v>
      </c>
      <c r="C67" s="32"/>
      <c r="D67" s="32"/>
      <c r="E67" s="32"/>
      <c r="F67" s="32"/>
      <c r="G67" s="32"/>
      <c r="H67" s="32"/>
      <c r="I67" s="32"/>
      <c r="J67" s="32"/>
      <c r="K67" s="32"/>
      <c r="L67" s="32"/>
      <c r="M67" s="32"/>
      <c r="Q67"/>
      <c r="R67"/>
      <c r="S67"/>
      <c r="T67"/>
      <c r="U67"/>
    </row>
    <row r="68" spans="1:21" ht="19.95" customHeight="1">
      <c r="A68" s="32"/>
      <c r="B68" s="92"/>
      <c r="C68" s="93"/>
      <c r="D68" s="93"/>
      <c r="E68" s="93"/>
      <c r="F68" s="93"/>
      <c r="G68" s="93"/>
      <c r="H68" s="93"/>
      <c r="I68" s="93"/>
      <c r="J68" s="93"/>
      <c r="K68" s="93"/>
      <c r="L68" s="93"/>
      <c r="M68" s="93"/>
      <c r="N68" s="94"/>
      <c r="Q68"/>
      <c r="R68"/>
      <c r="S68"/>
      <c r="T68"/>
      <c r="U68"/>
    </row>
    <row r="69" spans="1:21" ht="19.95" customHeight="1">
      <c r="A69" s="32"/>
      <c r="B69" s="95"/>
      <c r="C69" s="96"/>
      <c r="D69" s="96"/>
      <c r="E69" s="96"/>
      <c r="F69" s="96"/>
      <c r="G69" s="96"/>
      <c r="H69" s="96"/>
      <c r="I69" s="96"/>
      <c r="J69" s="96"/>
      <c r="K69" s="96"/>
      <c r="L69" s="96"/>
      <c r="M69" s="96"/>
      <c r="N69" s="97"/>
      <c r="Q69"/>
      <c r="R69"/>
      <c r="S69"/>
      <c r="T69"/>
      <c r="U69"/>
    </row>
    <row r="70" spans="1:21" ht="19.95" customHeight="1">
      <c r="A70" s="32"/>
      <c r="B70" s="95"/>
      <c r="C70" s="96"/>
      <c r="D70" s="96"/>
      <c r="E70" s="96"/>
      <c r="F70" s="96"/>
      <c r="G70" s="96"/>
      <c r="H70" s="96"/>
      <c r="I70" s="96"/>
      <c r="J70" s="96"/>
      <c r="K70" s="96"/>
      <c r="L70" s="96"/>
      <c r="M70" s="96"/>
      <c r="N70" s="97"/>
      <c r="Q70"/>
      <c r="R70"/>
      <c r="S70"/>
      <c r="T70"/>
      <c r="U70"/>
    </row>
    <row r="71" spans="1:21" ht="19.95" customHeight="1">
      <c r="A71" s="32"/>
      <c r="B71" s="95"/>
      <c r="C71" s="96"/>
      <c r="D71" s="96"/>
      <c r="E71" s="96"/>
      <c r="F71" s="96"/>
      <c r="G71" s="96"/>
      <c r="H71" s="96"/>
      <c r="I71" s="96"/>
      <c r="J71" s="96"/>
      <c r="K71" s="96"/>
      <c r="L71" s="96"/>
      <c r="M71" s="96"/>
      <c r="N71" s="97"/>
      <c r="S71"/>
    </row>
    <row r="72" spans="1:21" ht="19.95" customHeight="1">
      <c r="A72" s="32"/>
      <c r="B72" s="95"/>
      <c r="C72" s="96"/>
      <c r="D72" s="96"/>
      <c r="E72" s="96"/>
      <c r="F72" s="96"/>
      <c r="G72" s="96"/>
      <c r="H72" s="96"/>
      <c r="I72" s="96"/>
      <c r="J72" s="96"/>
      <c r="K72" s="96"/>
      <c r="L72" s="96"/>
      <c r="M72" s="96"/>
      <c r="N72" s="97"/>
      <c r="S72"/>
    </row>
    <row r="73" spans="1:21" ht="19.95" customHeight="1">
      <c r="A73" s="32"/>
      <c r="B73" s="95"/>
      <c r="C73" s="96"/>
      <c r="D73" s="96"/>
      <c r="E73" s="96"/>
      <c r="F73" s="96"/>
      <c r="G73" s="96"/>
      <c r="H73" s="96"/>
      <c r="I73" s="96"/>
      <c r="J73" s="96"/>
      <c r="K73" s="96"/>
      <c r="L73" s="96"/>
      <c r="M73" s="96"/>
      <c r="N73" s="97"/>
      <c r="S73"/>
    </row>
    <row r="74" spans="1:21" ht="19.95" customHeight="1">
      <c r="A74" s="32"/>
      <c r="B74" s="95"/>
      <c r="C74" s="96"/>
      <c r="D74" s="96"/>
      <c r="E74" s="96"/>
      <c r="F74" s="96"/>
      <c r="G74" s="96"/>
      <c r="H74" s="96"/>
      <c r="I74" s="96"/>
      <c r="J74" s="96"/>
      <c r="K74" s="96"/>
      <c r="L74" s="96"/>
      <c r="M74" s="96"/>
      <c r="N74" s="97"/>
      <c r="S74"/>
    </row>
    <row r="75" spans="1:21" ht="19.95" customHeight="1">
      <c r="A75" s="32"/>
      <c r="B75" s="95"/>
      <c r="C75" s="96"/>
      <c r="D75" s="96"/>
      <c r="E75" s="96"/>
      <c r="F75" s="96"/>
      <c r="G75" s="96"/>
      <c r="H75" s="96"/>
      <c r="I75" s="96"/>
      <c r="J75" s="96"/>
      <c r="K75" s="96"/>
      <c r="L75" s="96"/>
      <c r="M75" s="96"/>
      <c r="N75" s="97"/>
      <c r="S75"/>
    </row>
    <row r="76" spans="1:21" ht="19.95" customHeight="1">
      <c r="A76" s="32"/>
      <c r="B76" s="95"/>
      <c r="C76" s="96"/>
      <c r="D76" s="96"/>
      <c r="E76" s="96"/>
      <c r="F76" s="96"/>
      <c r="G76" s="96"/>
      <c r="H76" s="96"/>
      <c r="I76" s="96"/>
      <c r="J76" s="96"/>
      <c r="K76" s="96"/>
      <c r="L76" s="96"/>
      <c r="M76" s="96"/>
      <c r="N76" s="97"/>
      <c r="S76"/>
    </row>
    <row r="77" spans="1:21" ht="19.95" customHeight="1">
      <c r="A77" s="32"/>
      <c r="B77" s="95"/>
      <c r="C77" s="96"/>
      <c r="D77" s="96"/>
      <c r="E77" s="96"/>
      <c r="F77" s="96"/>
      <c r="G77" s="96"/>
      <c r="H77" s="96"/>
      <c r="I77" s="96"/>
      <c r="J77" s="96"/>
      <c r="K77" s="96"/>
      <c r="L77" s="96"/>
      <c r="M77" s="96"/>
      <c r="N77" s="97"/>
      <c r="S77"/>
    </row>
    <row r="78" spans="1:21" ht="19.95" customHeight="1">
      <c r="A78" s="32"/>
      <c r="B78" s="95"/>
      <c r="C78" s="96"/>
      <c r="D78" s="96"/>
      <c r="E78" s="96"/>
      <c r="F78" s="96"/>
      <c r="G78" s="96"/>
      <c r="H78" s="96"/>
      <c r="I78" s="96"/>
      <c r="J78" s="96"/>
      <c r="K78" s="96"/>
      <c r="L78" s="96"/>
      <c r="M78" s="96"/>
      <c r="N78" s="97"/>
      <c r="S78"/>
    </row>
    <row r="79" spans="1:21" ht="19.95" customHeight="1">
      <c r="A79" s="32"/>
      <c r="B79" s="95"/>
      <c r="C79" s="96"/>
      <c r="D79" s="96"/>
      <c r="E79" s="96"/>
      <c r="F79" s="96"/>
      <c r="G79" s="96"/>
      <c r="H79" s="96"/>
      <c r="I79" s="96"/>
      <c r="J79" s="96"/>
      <c r="K79" s="96"/>
      <c r="L79" s="96"/>
      <c r="M79" s="96"/>
      <c r="N79" s="97"/>
      <c r="S79"/>
    </row>
    <row r="80" spans="1:21" ht="19.95" customHeight="1">
      <c r="A80" s="32"/>
      <c r="B80" s="98"/>
      <c r="C80" s="99"/>
      <c r="D80" s="99"/>
      <c r="E80" s="99"/>
      <c r="F80" s="99"/>
      <c r="G80" s="99"/>
      <c r="H80" s="99"/>
      <c r="I80" s="99"/>
      <c r="J80" s="99"/>
      <c r="K80" s="99"/>
      <c r="L80" s="99"/>
      <c r="M80" s="99"/>
      <c r="N80" s="100"/>
      <c r="S80"/>
    </row>
    <row r="81" spans="1:21" ht="19.95" customHeight="1">
      <c r="A81" s="35"/>
      <c r="B81" s="32"/>
      <c r="C81" s="32"/>
      <c r="D81" s="32"/>
      <c r="E81" s="31"/>
      <c r="F81" s="32"/>
      <c r="H81" s="32"/>
      <c r="I81" s="32"/>
      <c r="J81" s="32"/>
      <c r="K81" s="32"/>
      <c r="L81" s="32"/>
      <c r="M81" s="32"/>
      <c r="Q81"/>
      <c r="R81"/>
      <c r="S81"/>
      <c r="T81"/>
      <c r="U81"/>
    </row>
    <row r="82" spans="1:21" ht="19.95" customHeight="1">
      <c r="A82" s="32"/>
      <c r="B82" s="70" t="s">
        <v>204</v>
      </c>
      <c r="C82" s="71"/>
      <c r="D82" s="33"/>
      <c r="E82" s="33"/>
      <c r="F82" s="33"/>
      <c r="G82" s="33"/>
      <c r="H82" s="33"/>
      <c r="I82" s="33"/>
      <c r="J82" s="33"/>
      <c r="K82" s="33"/>
      <c r="L82" s="33"/>
      <c r="M82" s="32"/>
      <c r="S82"/>
    </row>
    <row r="83" spans="1:21" ht="19.95" customHeight="1">
      <c r="A83" s="32"/>
      <c r="B83" s="31" t="s">
        <v>160</v>
      </c>
      <c r="C83" s="88"/>
      <c r="D83" s="88"/>
      <c r="E83" s="88"/>
      <c r="F83" s="88"/>
      <c r="G83" s="88"/>
      <c r="H83" s="88"/>
      <c r="I83" s="88"/>
      <c r="J83" s="88"/>
      <c r="K83" s="88"/>
      <c r="L83" s="88"/>
      <c r="M83" s="88"/>
      <c r="Q83"/>
      <c r="R83"/>
      <c r="S83"/>
      <c r="T83"/>
      <c r="U83"/>
    </row>
    <row r="84" spans="1:21" ht="19.95" customHeight="1">
      <c r="A84" s="32"/>
      <c r="B84" s="31" t="s">
        <v>161</v>
      </c>
      <c r="C84" s="89"/>
      <c r="D84" s="89"/>
      <c r="E84" s="89"/>
      <c r="F84" s="89"/>
      <c r="G84" s="89"/>
      <c r="H84" s="89"/>
      <c r="I84" s="89"/>
      <c r="J84" s="89"/>
      <c r="K84" s="89"/>
      <c r="L84" s="89"/>
      <c r="M84" s="89"/>
      <c r="Q84"/>
      <c r="R84"/>
      <c r="S84"/>
      <c r="T84"/>
      <c r="U84"/>
    </row>
    <row r="85" spans="1:21" ht="19.95" customHeight="1">
      <c r="A85" s="32"/>
      <c r="B85" s="31" t="s">
        <v>162</v>
      </c>
      <c r="C85" s="89"/>
      <c r="D85" s="89"/>
      <c r="E85" s="89"/>
      <c r="F85" s="89"/>
      <c r="G85" s="89"/>
      <c r="H85" s="89"/>
      <c r="I85" s="89"/>
      <c r="J85" s="89"/>
      <c r="K85" s="89"/>
      <c r="L85" s="89"/>
      <c r="M85" s="89"/>
      <c r="Q85"/>
      <c r="R85"/>
      <c r="S85"/>
      <c r="T85"/>
      <c r="U85"/>
    </row>
    <row r="86" spans="1:21" ht="19.95" customHeight="1">
      <c r="A86" s="32"/>
      <c r="B86" s="31" t="s">
        <v>163</v>
      </c>
      <c r="C86" s="90"/>
      <c r="D86" s="90"/>
      <c r="E86" s="90"/>
      <c r="F86" s="90"/>
      <c r="G86" s="90"/>
      <c r="H86" s="90"/>
      <c r="I86" s="90"/>
      <c r="J86" s="90"/>
      <c r="K86" s="90"/>
      <c r="L86" s="90"/>
      <c r="M86" s="90"/>
      <c r="Q86"/>
      <c r="R86"/>
      <c r="S86"/>
      <c r="T86"/>
      <c r="U86"/>
    </row>
    <row r="87" spans="1:21" ht="19.95" customHeight="1">
      <c r="A87" s="35"/>
      <c r="B87" s="32"/>
      <c r="C87" s="32"/>
      <c r="D87" s="32"/>
      <c r="E87" s="31"/>
      <c r="F87" s="32"/>
      <c r="H87" s="32"/>
      <c r="I87" s="32"/>
      <c r="J87" s="32"/>
      <c r="K87" s="32"/>
      <c r="L87" s="32"/>
      <c r="M87" s="32"/>
      <c r="Q87"/>
      <c r="R87"/>
      <c r="S87"/>
      <c r="T87"/>
      <c r="U87"/>
    </row>
    <row r="88" spans="1:21" ht="19.95" customHeight="1" thickBot="1">
      <c r="A88" s="32"/>
      <c r="B88" s="34" t="s">
        <v>167</v>
      </c>
      <c r="C88" s="87"/>
      <c r="D88" s="87"/>
      <c r="E88" s="67" t="s">
        <v>107</v>
      </c>
      <c r="F88" s="101" t="s">
        <v>178</v>
      </c>
      <c r="G88" s="101"/>
      <c r="H88" s="101"/>
      <c r="I88" s="101"/>
      <c r="J88" s="101"/>
      <c r="K88" s="101"/>
      <c r="L88" s="101"/>
      <c r="M88" s="101"/>
      <c r="N88" s="78"/>
      <c r="Q88"/>
      <c r="R88"/>
      <c r="S88"/>
      <c r="T88"/>
      <c r="U88"/>
    </row>
    <row r="89" spans="1:21" ht="19.95" customHeight="1">
      <c r="A89" s="35"/>
      <c r="B89" s="32"/>
      <c r="C89" s="32"/>
      <c r="D89" s="32"/>
      <c r="E89" s="31"/>
      <c r="F89" s="78"/>
      <c r="G89" s="78"/>
      <c r="H89" s="78"/>
      <c r="I89" s="78"/>
      <c r="J89" s="78"/>
      <c r="K89" s="78"/>
      <c r="L89" s="78"/>
      <c r="M89" s="78"/>
      <c r="N89" s="78"/>
      <c r="Q89"/>
      <c r="R89"/>
      <c r="S89"/>
      <c r="T89"/>
      <c r="U89"/>
    </row>
    <row r="90" spans="1:21" ht="19.95" customHeight="1">
      <c r="A90" s="32"/>
      <c r="B90" s="34" t="s">
        <v>174</v>
      </c>
      <c r="C90" s="32"/>
      <c r="D90" s="32"/>
      <c r="E90" s="32"/>
      <c r="F90" s="32"/>
      <c r="G90" s="32"/>
      <c r="H90" s="32"/>
      <c r="I90" s="32"/>
      <c r="J90" s="32"/>
      <c r="K90" s="32"/>
      <c r="L90" s="32"/>
      <c r="M90" s="32"/>
      <c r="Q90"/>
      <c r="R90"/>
      <c r="S90"/>
      <c r="T90"/>
      <c r="U90"/>
    </row>
    <row r="91" spans="1:21" ht="19.95" customHeight="1">
      <c r="A91" s="32"/>
      <c r="B91" s="92"/>
      <c r="C91" s="93"/>
      <c r="D91" s="93"/>
      <c r="E91" s="93"/>
      <c r="F91" s="93"/>
      <c r="G91" s="93"/>
      <c r="H91" s="93"/>
      <c r="I91" s="93"/>
      <c r="J91" s="93"/>
      <c r="K91" s="93"/>
      <c r="L91" s="93"/>
      <c r="M91" s="93"/>
      <c r="N91" s="94"/>
      <c r="Q91"/>
      <c r="R91"/>
      <c r="S91"/>
      <c r="T91"/>
      <c r="U91"/>
    </row>
    <row r="92" spans="1:21" ht="19.95" customHeight="1">
      <c r="A92" s="32"/>
      <c r="B92" s="95"/>
      <c r="C92" s="96"/>
      <c r="D92" s="96"/>
      <c r="E92" s="96"/>
      <c r="F92" s="96"/>
      <c r="G92" s="96"/>
      <c r="H92" s="96"/>
      <c r="I92" s="96"/>
      <c r="J92" s="96"/>
      <c r="K92" s="96"/>
      <c r="L92" s="96"/>
      <c r="M92" s="96"/>
      <c r="N92" s="97"/>
      <c r="Q92"/>
      <c r="R92"/>
      <c r="S92"/>
      <c r="T92"/>
      <c r="U92"/>
    </row>
    <row r="93" spans="1:21" ht="19.95" customHeight="1">
      <c r="A93" s="32"/>
      <c r="B93" s="95"/>
      <c r="C93" s="96"/>
      <c r="D93" s="96"/>
      <c r="E93" s="96"/>
      <c r="F93" s="96"/>
      <c r="G93" s="96"/>
      <c r="H93" s="96"/>
      <c r="I93" s="96"/>
      <c r="J93" s="96"/>
      <c r="K93" s="96"/>
      <c r="L93" s="96"/>
      <c r="M93" s="96"/>
      <c r="N93" s="97"/>
      <c r="Q93"/>
      <c r="R93"/>
      <c r="S93"/>
      <c r="T93"/>
      <c r="U93"/>
    </row>
    <row r="94" spans="1:21" ht="19.95" customHeight="1">
      <c r="A94" s="32"/>
      <c r="B94" s="95"/>
      <c r="C94" s="96"/>
      <c r="D94" s="96"/>
      <c r="E94" s="96"/>
      <c r="F94" s="96"/>
      <c r="G94" s="96"/>
      <c r="H94" s="96"/>
      <c r="I94" s="96"/>
      <c r="J94" s="96"/>
      <c r="K94" s="96"/>
      <c r="L94" s="96"/>
      <c r="M94" s="96"/>
      <c r="N94" s="97"/>
      <c r="S94"/>
    </row>
    <row r="95" spans="1:21" ht="19.95" customHeight="1">
      <c r="A95" s="32"/>
      <c r="B95" s="95"/>
      <c r="C95" s="96"/>
      <c r="D95" s="96"/>
      <c r="E95" s="96"/>
      <c r="F95" s="96"/>
      <c r="G95" s="96"/>
      <c r="H95" s="96"/>
      <c r="I95" s="96"/>
      <c r="J95" s="96"/>
      <c r="K95" s="96"/>
      <c r="L95" s="96"/>
      <c r="M95" s="96"/>
      <c r="N95" s="97"/>
      <c r="S95"/>
    </row>
    <row r="96" spans="1:21" ht="19.95" customHeight="1">
      <c r="A96" s="32"/>
      <c r="B96" s="95"/>
      <c r="C96" s="96"/>
      <c r="D96" s="96"/>
      <c r="E96" s="96"/>
      <c r="F96" s="96"/>
      <c r="G96" s="96"/>
      <c r="H96" s="96"/>
      <c r="I96" s="96"/>
      <c r="J96" s="96"/>
      <c r="K96" s="96"/>
      <c r="L96" s="96"/>
      <c r="M96" s="96"/>
      <c r="N96" s="97"/>
      <c r="S96"/>
    </row>
    <row r="97" spans="1:19" ht="19.95" customHeight="1">
      <c r="A97" s="32"/>
      <c r="B97" s="95"/>
      <c r="C97" s="96"/>
      <c r="D97" s="96"/>
      <c r="E97" s="96"/>
      <c r="F97" s="96"/>
      <c r="G97" s="96"/>
      <c r="H97" s="96"/>
      <c r="I97" s="96"/>
      <c r="J97" s="96"/>
      <c r="K97" s="96"/>
      <c r="L97" s="96"/>
      <c r="M97" s="96"/>
      <c r="N97" s="97"/>
      <c r="S97"/>
    </row>
    <row r="98" spans="1:19" ht="19.95" customHeight="1">
      <c r="A98" s="32"/>
      <c r="B98" s="95"/>
      <c r="C98" s="96"/>
      <c r="D98" s="96"/>
      <c r="E98" s="96"/>
      <c r="F98" s="96"/>
      <c r="G98" s="96"/>
      <c r="H98" s="96"/>
      <c r="I98" s="96"/>
      <c r="J98" s="96"/>
      <c r="K98" s="96"/>
      <c r="L98" s="96"/>
      <c r="M98" s="96"/>
      <c r="N98" s="97"/>
      <c r="S98"/>
    </row>
    <row r="99" spans="1:19" ht="19.95" customHeight="1">
      <c r="A99" s="32"/>
      <c r="B99" s="95"/>
      <c r="C99" s="96"/>
      <c r="D99" s="96"/>
      <c r="E99" s="96"/>
      <c r="F99" s="96"/>
      <c r="G99" s="96"/>
      <c r="H99" s="96"/>
      <c r="I99" s="96"/>
      <c r="J99" s="96"/>
      <c r="K99" s="96"/>
      <c r="L99" s="96"/>
      <c r="M99" s="96"/>
      <c r="N99" s="97"/>
      <c r="S99"/>
    </row>
    <row r="100" spans="1:19" ht="19.95" customHeight="1">
      <c r="A100" s="32"/>
      <c r="B100" s="95"/>
      <c r="C100" s="96"/>
      <c r="D100" s="96"/>
      <c r="E100" s="96"/>
      <c r="F100" s="96"/>
      <c r="G100" s="96"/>
      <c r="H100" s="96"/>
      <c r="I100" s="96"/>
      <c r="J100" s="96"/>
      <c r="K100" s="96"/>
      <c r="L100" s="96"/>
      <c r="M100" s="96"/>
      <c r="N100" s="97"/>
      <c r="S100"/>
    </row>
    <row r="101" spans="1:19" ht="19.95" customHeight="1">
      <c r="A101" s="32"/>
      <c r="B101" s="95"/>
      <c r="C101" s="96"/>
      <c r="D101" s="96"/>
      <c r="E101" s="96"/>
      <c r="F101" s="96"/>
      <c r="G101" s="96"/>
      <c r="H101" s="96"/>
      <c r="I101" s="96"/>
      <c r="J101" s="96"/>
      <c r="K101" s="96"/>
      <c r="L101" s="96"/>
      <c r="M101" s="96"/>
      <c r="N101" s="97"/>
      <c r="S101"/>
    </row>
    <row r="102" spans="1:19" ht="19.95" customHeight="1">
      <c r="A102" s="32"/>
      <c r="B102" s="95"/>
      <c r="C102" s="96"/>
      <c r="D102" s="96"/>
      <c r="E102" s="96"/>
      <c r="F102" s="96"/>
      <c r="G102" s="96"/>
      <c r="H102" s="96"/>
      <c r="I102" s="96"/>
      <c r="J102" s="96"/>
      <c r="K102" s="96"/>
      <c r="L102" s="96"/>
      <c r="M102" s="96"/>
      <c r="N102" s="97"/>
      <c r="S102"/>
    </row>
    <row r="103" spans="1:19" ht="19.95" customHeight="1">
      <c r="A103" s="32"/>
      <c r="B103" s="98"/>
      <c r="C103" s="99"/>
      <c r="D103" s="99"/>
      <c r="E103" s="99"/>
      <c r="F103" s="99"/>
      <c r="G103" s="99"/>
      <c r="H103" s="99"/>
      <c r="I103" s="99"/>
      <c r="J103" s="99"/>
      <c r="K103" s="99"/>
      <c r="L103" s="99"/>
      <c r="M103" s="99"/>
      <c r="N103" s="100"/>
      <c r="S103"/>
    </row>
  </sheetData>
  <mergeCells count="38">
    <mergeCell ref="F65:M65"/>
    <mergeCell ref="F88:M88"/>
    <mergeCell ref="K2:M2"/>
    <mergeCell ref="B48:N57"/>
    <mergeCell ref="B68:N80"/>
    <mergeCell ref="C65:D65"/>
    <mergeCell ref="A14:N14"/>
    <mergeCell ref="B17:N17"/>
    <mergeCell ref="E22:L22"/>
    <mergeCell ref="E24:L24"/>
    <mergeCell ref="K31:M31"/>
    <mergeCell ref="F31:H31"/>
    <mergeCell ref="C60:M60"/>
    <mergeCell ref="C61:M61"/>
    <mergeCell ref="C62:M62"/>
    <mergeCell ref="C63:M63"/>
    <mergeCell ref="B91:N103"/>
    <mergeCell ref="C88:D88"/>
    <mergeCell ref="C83:M83"/>
    <mergeCell ref="C84:M84"/>
    <mergeCell ref="C85:M85"/>
    <mergeCell ref="C86:M86"/>
    <mergeCell ref="C40:D40"/>
    <mergeCell ref="C35:M35"/>
    <mergeCell ref="C36:M36"/>
    <mergeCell ref="C37:M37"/>
    <mergeCell ref="C38:M38"/>
    <mergeCell ref="F40:M41"/>
    <mergeCell ref="J5:L5"/>
    <mergeCell ref="A19:M19"/>
    <mergeCell ref="J6:N6"/>
    <mergeCell ref="J7:N7"/>
    <mergeCell ref="J8:N8"/>
    <mergeCell ref="J9:N9"/>
    <mergeCell ref="J10:N10"/>
    <mergeCell ref="J11:N11"/>
    <mergeCell ref="J12:N12"/>
    <mergeCell ref="H6:I6"/>
  </mergeCells>
  <phoneticPr fontId="3"/>
  <conditionalFormatting sqref="E24:L24">
    <cfRule type="expression" dxfId="92" priority="5">
      <formula>E24=""</formula>
    </cfRule>
  </conditionalFormatting>
  <conditionalFormatting sqref="E22:L22">
    <cfRule type="expression" dxfId="91" priority="1">
      <formula>E22=""</formula>
    </cfRule>
  </conditionalFormatting>
  <dataValidations count="5">
    <dataValidation type="list" allowBlank="1" showInputMessage="1" showErrorMessage="1" sqref="E22:L22">
      <formula1>イノベテーマ</formula1>
    </dataValidation>
    <dataValidation type="list" allowBlank="1" showInputMessage="1" showErrorMessage="1" sqref="E26:E28">
      <formula1>有無</formula1>
    </dataValidation>
    <dataValidation type="list" allowBlank="1" showInputMessage="1" showErrorMessage="1" sqref="C88:D88 C65:D65 C40:D40">
      <formula1>理由</formula1>
    </dataValidation>
    <dataValidation type="list" allowBlank="1" showInputMessage="1" showErrorMessage="1" sqref="C35 C60 C83">
      <formula1>申請計画の変更等</formula1>
    </dataValidation>
    <dataValidation type="list" allowBlank="1" showInputMessage="1" showErrorMessage="1" sqref="C61:C63 C84:C86 C37:C38 C36:M36">
      <formula1>INDIRECT(C35)</formula1>
    </dataValidation>
  </dataValidations>
  <printOptions horizontalCentered="1"/>
  <pageMargins left="0.51181102362204722" right="0.31496062992125984" top="0.55118110236220474" bottom="0.15748031496062992" header="0.31496062992125984" footer="0.31496062992125984"/>
  <pageSetup paperSize="9" scale="71" fitToHeight="0" orientation="portrait" r:id="rId1"/>
  <headerFooter>
    <oddFooter>&amp;C&amp;P</oddFooter>
  </headerFooter>
  <rowBreaks count="1" manualBreakCount="1">
    <brk id="58"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28"/>
  <sheetViews>
    <sheetView view="pageBreakPreview" topLeftCell="F1" zoomScaleNormal="120" zoomScaleSheetLayoutView="100" workbookViewId="0">
      <selection activeCell="AF2" sqref="AF2"/>
    </sheetView>
  </sheetViews>
  <sheetFormatPr defaultColWidth="5.6640625" defaultRowHeight="13.2" outlineLevelCol="1"/>
  <cols>
    <col min="1" max="1" width="3" style="1" customWidth="1"/>
    <col min="2" max="2" width="15.6640625" style="1" customWidth="1"/>
    <col min="3" max="26" width="6.77734375" style="1" customWidth="1"/>
    <col min="27" max="27" width="9.33203125" style="1" customWidth="1"/>
    <col min="28" max="28" width="0" style="1" hidden="1" customWidth="1"/>
    <col min="29" max="31" width="5.6640625" style="1"/>
    <col min="32" max="32" width="30.88671875" style="1" customWidth="1"/>
    <col min="33" max="42" width="0" style="1" hidden="1" customWidth="1" outlineLevel="1"/>
    <col min="43" max="43" width="5.6640625" style="1" collapsed="1"/>
    <col min="44" max="16384" width="5.6640625" style="1"/>
  </cols>
  <sheetData>
    <row r="1" spans="1:41" ht="30" customHeight="1">
      <c r="A1" s="129" t="s">
        <v>27</v>
      </c>
      <c r="B1" s="129"/>
      <c r="D1" s="1" t="s">
        <v>20</v>
      </c>
      <c r="F1" s="1" t="s">
        <v>21</v>
      </c>
      <c r="H1" s="1" t="s">
        <v>22</v>
      </c>
      <c r="I1" s="1" t="s">
        <v>23</v>
      </c>
      <c r="J1" s="1" t="s">
        <v>17</v>
      </c>
      <c r="K1" s="55"/>
      <c r="L1" s="1" t="s">
        <v>18</v>
      </c>
    </row>
    <row r="2" spans="1:41" ht="30" customHeight="1">
      <c r="A2" s="130" t="s">
        <v>28</v>
      </c>
      <c r="B2" s="130"/>
      <c r="C2" s="130"/>
      <c r="D2" s="130"/>
      <c r="E2" s="130"/>
      <c r="F2" s="130"/>
      <c r="G2" s="130"/>
      <c r="H2" s="130"/>
      <c r="I2" s="130"/>
      <c r="J2" s="130"/>
      <c r="K2" s="130"/>
      <c r="L2" s="130"/>
      <c r="M2" s="130"/>
      <c r="N2" s="130"/>
      <c r="O2" s="130"/>
      <c r="P2" s="130"/>
      <c r="Q2" s="130"/>
      <c r="R2" s="130"/>
      <c r="S2" s="130"/>
      <c r="T2" s="130"/>
      <c r="U2" s="130"/>
      <c r="V2" s="130"/>
      <c r="W2" s="130"/>
      <c r="X2" s="130"/>
      <c r="Y2" s="130"/>
      <c r="Z2" s="130"/>
      <c r="AA2" s="130"/>
    </row>
    <row r="3" spans="1:41" ht="18.75" customHeight="1" thickBot="1">
      <c r="A3" s="2"/>
      <c r="O3" s="24"/>
      <c r="AA3" s="6" t="s">
        <v>8</v>
      </c>
    </row>
    <row r="4" spans="1:41" ht="18.75" customHeight="1">
      <c r="A4" s="131"/>
      <c r="B4" s="134"/>
      <c r="C4" s="137" t="s">
        <v>148</v>
      </c>
      <c r="D4" s="138"/>
      <c r="E4" s="138"/>
      <c r="F4" s="138"/>
      <c r="G4" s="138"/>
      <c r="H4" s="138"/>
      <c r="I4" s="139"/>
      <c r="J4" s="139"/>
      <c r="K4" s="139"/>
      <c r="L4" s="139"/>
      <c r="M4" s="139"/>
      <c r="N4" s="140"/>
      <c r="O4" s="141" t="str">
        <f>DBCS(K1)&amp;"回目　変更希望額"</f>
        <v>回目　変更希望額</v>
      </c>
      <c r="P4" s="141"/>
      <c r="Q4" s="141"/>
      <c r="R4" s="141"/>
      <c r="S4" s="141"/>
      <c r="T4" s="141"/>
      <c r="U4" s="141"/>
      <c r="V4" s="141"/>
      <c r="W4" s="141"/>
      <c r="X4" s="141"/>
      <c r="Y4" s="141"/>
      <c r="Z4" s="141"/>
      <c r="AA4" s="142" t="s">
        <v>7</v>
      </c>
      <c r="AC4" s="107" t="s">
        <v>171</v>
      </c>
      <c r="AD4" s="108"/>
      <c r="AE4" s="109"/>
      <c r="AG4" s="1" t="s">
        <v>155</v>
      </c>
      <c r="AH4" s="1" t="s">
        <v>155</v>
      </c>
      <c r="AI4" s="1" t="s">
        <v>155</v>
      </c>
      <c r="AJ4" s="1" t="s">
        <v>156</v>
      </c>
      <c r="AK4" s="1" t="s">
        <v>156</v>
      </c>
      <c r="AL4" s="1" t="s">
        <v>156</v>
      </c>
      <c r="AM4" s="1" t="s">
        <v>157</v>
      </c>
      <c r="AN4" s="1" t="s">
        <v>157</v>
      </c>
      <c r="AO4" s="1" t="s">
        <v>157</v>
      </c>
    </row>
    <row r="5" spans="1:41" ht="18.75" customHeight="1">
      <c r="A5" s="132"/>
      <c r="B5" s="135"/>
      <c r="C5" s="120" t="s">
        <v>6</v>
      </c>
      <c r="D5" s="121"/>
      <c r="E5" s="122"/>
      <c r="F5" s="123" t="s">
        <v>0</v>
      </c>
      <c r="G5" s="121"/>
      <c r="H5" s="56"/>
      <c r="I5" s="124" t="s">
        <v>1</v>
      </c>
      <c r="J5" s="125"/>
      <c r="K5" s="81"/>
      <c r="L5" s="124" t="s">
        <v>2</v>
      </c>
      <c r="M5" s="125"/>
      <c r="N5" s="82"/>
      <c r="O5" s="121" t="s">
        <v>6</v>
      </c>
      <c r="P5" s="121"/>
      <c r="Q5" s="122"/>
      <c r="R5" s="123" t="s">
        <v>0</v>
      </c>
      <c r="S5" s="121"/>
      <c r="T5" s="56"/>
      <c r="U5" s="126" t="s">
        <v>1</v>
      </c>
      <c r="V5" s="127"/>
      <c r="W5" s="57"/>
      <c r="X5" s="121" t="s">
        <v>2</v>
      </c>
      <c r="Y5" s="121"/>
      <c r="Z5" s="24"/>
      <c r="AA5" s="143"/>
      <c r="AC5" s="110"/>
      <c r="AD5" s="111"/>
      <c r="AE5" s="112"/>
      <c r="AI5" s="1">
        <v>1</v>
      </c>
      <c r="AL5" s="1">
        <v>2</v>
      </c>
      <c r="AO5" s="1">
        <v>3</v>
      </c>
    </row>
    <row r="6" spans="1:41" ht="37.5" customHeight="1" thickBot="1">
      <c r="A6" s="133"/>
      <c r="B6" s="136"/>
      <c r="C6" s="58" t="s">
        <v>3</v>
      </c>
      <c r="D6" s="59" t="s">
        <v>4</v>
      </c>
      <c r="E6" s="59" t="s">
        <v>5</v>
      </c>
      <c r="F6" s="59" t="s">
        <v>3</v>
      </c>
      <c r="G6" s="59" t="s">
        <v>4</v>
      </c>
      <c r="H6" s="59" t="s">
        <v>5</v>
      </c>
      <c r="I6" s="60" t="s">
        <v>3</v>
      </c>
      <c r="J6" s="60" t="s">
        <v>4</v>
      </c>
      <c r="K6" s="60" t="s">
        <v>5</v>
      </c>
      <c r="L6" s="60" t="s">
        <v>3</v>
      </c>
      <c r="M6" s="60" t="s">
        <v>4</v>
      </c>
      <c r="N6" s="61" t="s">
        <v>5</v>
      </c>
      <c r="O6" s="8" t="s">
        <v>3</v>
      </c>
      <c r="P6" s="7" t="s">
        <v>4</v>
      </c>
      <c r="Q6" s="7" t="s">
        <v>5</v>
      </c>
      <c r="R6" s="7" t="s">
        <v>3</v>
      </c>
      <c r="S6" s="7" t="s">
        <v>4</v>
      </c>
      <c r="T6" s="7" t="s">
        <v>5</v>
      </c>
      <c r="U6" s="7" t="s">
        <v>3</v>
      </c>
      <c r="V6" s="7" t="s">
        <v>4</v>
      </c>
      <c r="W6" s="7" t="s">
        <v>5</v>
      </c>
      <c r="X6" s="7" t="s">
        <v>3</v>
      </c>
      <c r="Y6" s="7" t="s">
        <v>4</v>
      </c>
      <c r="Z6" s="9" t="s">
        <v>5</v>
      </c>
      <c r="AA6" s="143"/>
      <c r="AC6" s="74" t="s">
        <v>155</v>
      </c>
      <c r="AD6" s="75" t="s">
        <v>156</v>
      </c>
      <c r="AE6" s="76" t="s">
        <v>157</v>
      </c>
      <c r="AG6" s="1" t="s">
        <v>152</v>
      </c>
      <c r="AH6" s="1" t="s">
        <v>153</v>
      </c>
      <c r="AI6" s="1" t="s">
        <v>154</v>
      </c>
      <c r="AJ6" s="1" t="s">
        <v>152</v>
      </c>
      <c r="AK6" s="1" t="s">
        <v>153</v>
      </c>
      <c r="AL6" s="1" t="s">
        <v>154</v>
      </c>
      <c r="AM6" s="1" t="s">
        <v>152</v>
      </c>
      <c r="AN6" s="1" t="s">
        <v>153</v>
      </c>
      <c r="AO6" s="1" t="s">
        <v>154</v>
      </c>
    </row>
    <row r="7" spans="1:41" ht="37.5" customHeight="1">
      <c r="A7" s="21">
        <f t="shared" ref="A7:A16" si="0">ROW()-ROW($A$6)</f>
        <v>1</v>
      </c>
      <c r="B7" s="22" t="s">
        <v>9</v>
      </c>
      <c r="C7" s="12">
        <f>テーブル13[[#This Row],[列6]]+テーブル13[[#This Row],[列9]]+テーブル13[[#This Row],[列15]]</f>
        <v>0</v>
      </c>
      <c r="D7" s="13">
        <f>テーブル13[[#This Row],[列7]]+テーブル13[[#This Row],[列10]]+テーブル13[[#This Row],[列16]]</f>
        <v>0</v>
      </c>
      <c r="E7" s="13">
        <f>テーブル13[[#This Row],[列8]]+テーブル13[[#This Row],[列11]]+テーブル13[[#This Row],[列17]]</f>
        <v>0</v>
      </c>
      <c r="F7" s="14"/>
      <c r="G7" s="14"/>
      <c r="H7" s="15">
        <f>ROUNDDOWN(テーブル13[[#This Row],[列7]]*2/3,-3)</f>
        <v>0</v>
      </c>
      <c r="I7" s="14"/>
      <c r="J7" s="14"/>
      <c r="K7" s="15">
        <f>ROUNDDOWN(テーブル13[[#This Row],[列10]]*2/3,-3)</f>
        <v>0</v>
      </c>
      <c r="L7" s="14"/>
      <c r="M7" s="14"/>
      <c r="N7" s="16">
        <f>ROUNDDOWN(テーブル13[[#This Row],[列16]]*2/3,-3)</f>
        <v>0</v>
      </c>
      <c r="O7" s="13">
        <f>テーブル13[[#This Row],[列21]]+テーブル13[[#This Row],[列24]]+テーブル13[[#This Row],[列30]]</f>
        <v>0</v>
      </c>
      <c r="P7" s="13">
        <f>テーブル13[[#This Row],[列22]]+テーブル13[[#This Row],[列25]]+テーブル13[[#This Row],[列31]]</f>
        <v>0</v>
      </c>
      <c r="Q7" s="13">
        <f>テーブル13[[#This Row],[列23]]+テーブル13[[#This Row],[列26]]+テーブル13[[#This Row],[列32]]</f>
        <v>0</v>
      </c>
      <c r="R7" s="14"/>
      <c r="S7" s="54"/>
      <c r="T7" s="15">
        <f>ROUNDDOWN(テーブル13[[#This Row],[列22]]*2/3,-3)</f>
        <v>0</v>
      </c>
      <c r="U7" s="14"/>
      <c r="V7" s="14"/>
      <c r="W7" s="15">
        <f>ROUNDDOWN(テーブル13[[#This Row],[列25]]*2/3,-3)</f>
        <v>0</v>
      </c>
      <c r="X7" s="14"/>
      <c r="Y7" s="14"/>
      <c r="Z7" s="15">
        <f>ROUNDDOWN(テーブル13[[#This Row],[列31]]*2/3,-3)</f>
        <v>0</v>
      </c>
      <c r="AA7" s="12"/>
      <c r="AC7" s="144" t="e">
        <f>AI7</f>
        <v>#DIV/0!</v>
      </c>
      <c r="AD7" s="145" t="e">
        <f>AL7</f>
        <v>#DIV/0!</v>
      </c>
      <c r="AE7" s="146" t="e">
        <f>AO7</f>
        <v>#DIV/0!</v>
      </c>
      <c r="AG7" s="62">
        <f>テーブル13[[#This Row],[列7]]</f>
        <v>0</v>
      </c>
      <c r="AH7" s="62">
        <f>テーブル13[[#This Row],[列22]]</f>
        <v>0</v>
      </c>
      <c r="AI7" s="63" t="e">
        <f>AH7/AG7-1</f>
        <v>#DIV/0!</v>
      </c>
      <c r="AJ7" s="62">
        <f>テーブル13[[#This Row],[列10]]</f>
        <v>0</v>
      </c>
      <c r="AK7" s="62">
        <f>テーブル13[[#This Row],[列25]]</f>
        <v>0</v>
      </c>
      <c r="AL7" s="63" t="e">
        <f>AK7/AJ7-1</f>
        <v>#DIV/0!</v>
      </c>
      <c r="AM7" s="62">
        <f>テーブル13[[#This Row],[列16]]</f>
        <v>0</v>
      </c>
      <c r="AN7" s="62">
        <f>テーブル13[[#This Row],[列31]]</f>
        <v>0</v>
      </c>
      <c r="AO7" s="63" t="e">
        <f>AN7/AM7-1</f>
        <v>#DIV/0!</v>
      </c>
    </row>
    <row r="8" spans="1:41" ht="37.5" customHeight="1">
      <c r="A8" s="21">
        <f t="shared" si="0"/>
        <v>2</v>
      </c>
      <c r="B8" s="23" t="s">
        <v>13</v>
      </c>
      <c r="C8" s="12">
        <f>テーブル13[[#This Row],[列6]]+テーブル13[[#This Row],[列9]]+テーブル13[[#This Row],[列15]]</f>
        <v>0</v>
      </c>
      <c r="D8" s="13">
        <f>テーブル13[[#This Row],[列7]]+テーブル13[[#This Row],[列10]]+テーブル13[[#This Row],[列16]]</f>
        <v>0</v>
      </c>
      <c r="E8" s="13">
        <f>テーブル13[[#This Row],[列8]]+テーブル13[[#This Row],[列11]]+テーブル13[[#This Row],[列17]]</f>
        <v>0</v>
      </c>
      <c r="F8" s="14"/>
      <c r="G8" s="14"/>
      <c r="H8" s="15">
        <f>ROUNDDOWN(テーブル13[[#This Row],[列7]]*2/3,-3)</f>
        <v>0</v>
      </c>
      <c r="I8" s="14"/>
      <c r="J8" s="14"/>
      <c r="K8" s="15">
        <f>ROUNDDOWN(テーブル13[[#This Row],[列10]]*2/3,-3)</f>
        <v>0</v>
      </c>
      <c r="L8" s="14"/>
      <c r="M8" s="14"/>
      <c r="N8" s="16">
        <f>ROUNDDOWN(テーブル13[[#This Row],[列16]]*2/3,-3)</f>
        <v>0</v>
      </c>
      <c r="O8" s="13">
        <f>テーブル13[[#This Row],[列21]]+テーブル13[[#This Row],[列24]]+テーブル13[[#This Row],[列30]]</f>
        <v>0</v>
      </c>
      <c r="P8" s="13">
        <f>テーブル13[[#This Row],[列22]]+テーブル13[[#This Row],[列25]]+テーブル13[[#This Row],[列31]]</f>
        <v>0</v>
      </c>
      <c r="Q8" s="13">
        <f>テーブル13[[#This Row],[列23]]+テーブル13[[#This Row],[列26]]+テーブル13[[#This Row],[列32]]</f>
        <v>0</v>
      </c>
      <c r="R8" s="14"/>
      <c r="S8" s="14"/>
      <c r="T8" s="15">
        <f>ROUNDDOWN(テーブル13[[#This Row],[列22]]*2/3,-3)</f>
        <v>0</v>
      </c>
      <c r="U8" s="14"/>
      <c r="V8" s="14"/>
      <c r="W8" s="15">
        <f>ROUNDDOWN(テーブル13[[#This Row],[列25]]*2/3,-3)</f>
        <v>0</v>
      </c>
      <c r="X8" s="14"/>
      <c r="Y8" s="14"/>
      <c r="Z8" s="15">
        <f>ROUNDDOWN(テーブル13[[#This Row],[列31]]*2/3,-3)</f>
        <v>0</v>
      </c>
      <c r="AA8" s="12"/>
      <c r="AC8" s="147" t="e">
        <f t="shared" ref="AC8:AC16" si="1">AI8</f>
        <v>#DIV/0!</v>
      </c>
      <c r="AD8" s="148" t="e">
        <f t="shared" ref="AD8:AD16" si="2">AL8</f>
        <v>#DIV/0!</v>
      </c>
      <c r="AE8" s="149" t="e">
        <f t="shared" ref="AE8:AE16" si="3">AO8</f>
        <v>#DIV/0!</v>
      </c>
      <c r="AG8" s="62">
        <f>テーブル13[[#This Row],[列7]]</f>
        <v>0</v>
      </c>
      <c r="AH8" s="62">
        <f>テーブル13[[#This Row],[列22]]</f>
        <v>0</v>
      </c>
      <c r="AI8" s="63" t="e">
        <f t="shared" ref="AI8:AI16" si="4">AH8/AG8-1</f>
        <v>#DIV/0!</v>
      </c>
      <c r="AJ8" s="62">
        <f>テーブル13[[#This Row],[列10]]</f>
        <v>0</v>
      </c>
      <c r="AK8" s="62">
        <f>テーブル13[[#This Row],[列25]]</f>
        <v>0</v>
      </c>
      <c r="AL8" s="63" t="e">
        <f t="shared" ref="AL8:AL16" si="5">AK8/AJ8-1</f>
        <v>#DIV/0!</v>
      </c>
      <c r="AM8" s="62">
        <f>テーブル13[[#This Row],[列16]]</f>
        <v>0</v>
      </c>
      <c r="AN8" s="62">
        <f>テーブル13[[#This Row],[列31]]</f>
        <v>0</v>
      </c>
      <c r="AO8" s="63" t="e">
        <f t="shared" ref="AO8:AO16" si="6">AN8/AM8-1</f>
        <v>#DIV/0!</v>
      </c>
    </row>
    <row r="9" spans="1:41" ht="37.5" customHeight="1">
      <c r="A9" s="21">
        <f t="shared" si="0"/>
        <v>3</v>
      </c>
      <c r="B9" s="22" t="s">
        <v>10</v>
      </c>
      <c r="C9" s="12">
        <f>テーブル13[[#This Row],[列6]]+テーブル13[[#This Row],[列9]]+テーブル13[[#This Row],[列15]]</f>
        <v>0</v>
      </c>
      <c r="D9" s="13">
        <f>テーブル13[[#This Row],[列7]]+テーブル13[[#This Row],[列10]]+テーブル13[[#This Row],[列16]]</f>
        <v>0</v>
      </c>
      <c r="E9" s="13">
        <f>テーブル13[[#This Row],[列8]]+テーブル13[[#This Row],[列11]]+テーブル13[[#This Row],[列17]]</f>
        <v>0</v>
      </c>
      <c r="F9" s="14"/>
      <c r="G9" s="14"/>
      <c r="H9" s="15">
        <f>ROUNDDOWN(テーブル13[[#This Row],[列7]]*2/3,-3)</f>
        <v>0</v>
      </c>
      <c r="I9" s="14"/>
      <c r="J9" s="14"/>
      <c r="K9" s="15">
        <f>ROUNDDOWN(テーブル13[[#This Row],[列10]]*2/3,-3)</f>
        <v>0</v>
      </c>
      <c r="L9" s="14"/>
      <c r="M9" s="14"/>
      <c r="N9" s="16">
        <f>ROUNDDOWN(テーブル13[[#This Row],[列16]]*2/3,-3)</f>
        <v>0</v>
      </c>
      <c r="O9" s="13">
        <f>テーブル13[[#This Row],[列21]]+テーブル13[[#This Row],[列24]]+テーブル13[[#This Row],[列30]]</f>
        <v>0</v>
      </c>
      <c r="P9" s="13">
        <f>テーブル13[[#This Row],[列22]]+テーブル13[[#This Row],[列25]]+テーブル13[[#This Row],[列31]]</f>
        <v>0</v>
      </c>
      <c r="Q9" s="13">
        <f>テーブル13[[#This Row],[列23]]+テーブル13[[#This Row],[列26]]+テーブル13[[#This Row],[列32]]</f>
        <v>0</v>
      </c>
      <c r="R9" s="14"/>
      <c r="S9" s="14"/>
      <c r="T9" s="15">
        <f>ROUNDDOWN(テーブル13[[#This Row],[列22]]*2/3,-3)</f>
        <v>0</v>
      </c>
      <c r="U9" s="14"/>
      <c r="V9" s="14"/>
      <c r="W9" s="15">
        <f>ROUNDDOWN(テーブル13[[#This Row],[列25]]*2/3,-3)</f>
        <v>0</v>
      </c>
      <c r="X9" s="14"/>
      <c r="Y9" s="14"/>
      <c r="Z9" s="15">
        <f>ROUNDDOWN(テーブル13[[#This Row],[列31]]*2/3,-3)</f>
        <v>0</v>
      </c>
      <c r="AA9" s="12"/>
      <c r="AC9" s="147" t="e">
        <f t="shared" si="1"/>
        <v>#DIV/0!</v>
      </c>
      <c r="AD9" s="148" t="e">
        <f t="shared" si="2"/>
        <v>#DIV/0!</v>
      </c>
      <c r="AE9" s="149" t="e">
        <f t="shared" si="3"/>
        <v>#DIV/0!</v>
      </c>
      <c r="AG9" s="62">
        <f>テーブル13[[#This Row],[列7]]</f>
        <v>0</v>
      </c>
      <c r="AH9" s="62">
        <f>テーブル13[[#This Row],[列22]]</f>
        <v>0</v>
      </c>
      <c r="AI9" s="63" t="e">
        <f t="shared" si="4"/>
        <v>#DIV/0!</v>
      </c>
      <c r="AJ9" s="62">
        <f>テーブル13[[#This Row],[列10]]</f>
        <v>0</v>
      </c>
      <c r="AK9" s="62">
        <f>テーブル13[[#This Row],[列25]]</f>
        <v>0</v>
      </c>
      <c r="AL9" s="63" t="e">
        <f t="shared" si="5"/>
        <v>#DIV/0!</v>
      </c>
      <c r="AM9" s="62">
        <f>テーブル13[[#This Row],[列16]]</f>
        <v>0</v>
      </c>
      <c r="AN9" s="62">
        <f>テーブル13[[#This Row],[列31]]</f>
        <v>0</v>
      </c>
      <c r="AO9" s="63" t="e">
        <f t="shared" si="6"/>
        <v>#DIV/0!</v>
      </c>
    </row>
    <row r="10" spans="1:41" ht="37.5" customHeight="1">
      <c r="A10" s="21">
        <f t="shared" si="0"/>
        <v>4</v>
      </c>
      <c r="B10" s="22" t="s">
        <v>24</v>
      </c>
      <c r="C10" s="12">
        <f>テーブル13[[#This Row],[列6]]+テーブル13[[#This Row],[列9]]+テーブル13[[#This Row],[列15]]</f>
        <v>0</v>
      </c>
      <c r="D10" s="26">
        <f>テーブル13[[#This Row],[列7]]+テーブル13[[#This Row],[列10]]+テーブル13[[#This Row],[列16]]</f>
        <v>0</v>
      </c>
      <c r="E10" s="26">
        <f>テーブル13[[#This Row],[列8]]+テーブル13[[#This Row],[列11]]+テーブル13[[#This Row],[列17]]</f>
        <v>0</v>
      </c>
      <c r="F10" s="14"/>
      <c r="G10" s="14"/>
      <c r="H10" s="15">
        <f>ROUNDDOWN(テーブル13[[#This Row],[列7]]*2/3,-3)</f>
        <v>0</v>
      </c>
      <c r="I10" s="14"/>
      <c r="J10" s="14"/>
      <c r="K10" s="15">
        <f>ROUNDDOWN(テーブル13[[#This Row],[列10]]*2/3,-3)</f>
        <v>0</v>
      </c>
      <c r="L10" s="14"/>
      <c r="M10" s="14"/>
      <c r="N10" s="16">
        <f>ROUNDDOWN(テーブル13[[#This Row],[列16]]*2/3,-3)</f>
        <v>0</v>
      </c>
      <c r="O10" s="13">
        <f>テーブル13[[#This Row],[列21]]+テーブル13[[#This Row],[列24]]+テーブル13[[#This Row],[列30]]</f>
        <v>0</v>
      </c>
      <c r="P10" s="13">
        <f>テーブル13[[#This Row],[列22]]+テーブル13[[#This Row],[列25]]+テーブル13[[#This Row],[列31]]</f>
        <v>0</v>
      </c>
      <c r="Q10" s="13">
        <f>テーブル13[[#This Row],[列23]]+テーブル13[[#This Row],[列26]]+テーブル13[[#This Row],[列32]]</f>
        <v>0</v>
      </c>
      <c r="R10" s="14"/>
      <c r="S10" s="14"/>
      <c r="T10" s="15">
        <f>ROUNDDOWN(テーブル13[[#This Row],[列22]]*2/3,-3)</f>
        <v>0</v>
      </c>
      <c r="U10" s="14"/>
      <c r="V10" s="14"/>
      <c r="W10" s="15">
        <f>ROUNDDOWN(テーブル13[[#This Row],[列25]]*2/3,-3)</f>
        <v>0</v>
      </c>
      <c r="X10" s="14"/>
      <c r="Y10" s="14"/>
      <c r="Z10" s="16">
        <f>ROUNDDOWN(テーブル13[[#This Row],[列31]]*2/3,-3)</f>
        <v>0</v>
      </c>
      <c r="AA10" s="12"/>
      <c r="AC10" s="147" t="e">
        <f t="shared" si="1"/>
        <v>#DIV/0!</v>
      </c>
      <c r="AD10" s="148" t="e">
        <f t="shared" si="2"/>
        <v>#DIV/0!</v>
      </c>
      <c r="AE10" s="149" t="e">
        <f t="shared" si="3"/>
        <v>#DIV/0!</v>
      </c>
      <c r="AG10" s="62">
        <f>テーブル13[[#This Row],[列7]]</f>
        <v>0</v>
      </c>
      <c r="AH10" s="62">
        <f>テーブル13[[#This Row],[列22]]</f>
        <v>0</v>
      </c>
      <c r="AI10" s="63" t="e">
        <f t="shared" si="4"/>
        <v>#DIV/0!</v>
      </c>
      <c r="AJ10" s="62">
        <f>テーブル13[[#This Row],[列10]]</f>
        <v>0</v>
      </c>
      <c r="AK10" s="62">
        <f>テーブル13[[#This Row],[列25]]</f>
        <v>0</v>
      </c>
      <c r="AL10" s="63" t="e">
        <f t="shared" si="5"/>
        <v>#DIV/0!</v>
      </c>
      <c r="AM10" s="62">
        <f>テーブル13[[#This Row],[列16]]</f>
        <v>0</v>
      </c>
      <c r="AN10" s="62">
        <f>テーブル13[[#This Row],[列31]]</f>
        <v>0</v>
      </c>
      <c r="AO10" s="63" t="e">
        <f t="shared" si="6"/>
        <v>#DIV/0!</v>
      </c>
    </row>
    <row r="11" spans="1:41" ht="37.5" customHeight="1">
      <c r="A11" s="21">
        <f t="shared" si="0"/>
        <v>5</v>
      </c>
      <c r="B11" s="22" t="s">
        <v>11</v>
      </c>
      <c r="C11" s="12">
        <f>テーブル13[[#This Row],[列6]]+テーブル13[[#This Row],[列9]]+テーブル13[[#This Row],[列15]]</f>
        <v>0</v>
      </c>
      <c r="D11" s="26">
        <f>テーブル13[[#This Row],[列7]]+テーブル13[[#This Row],[列10]]+テーブル13[[#This Row],[列16]]</f>
        <v>0</v>
      </c>
      <c r="E11" s="26">
        <f>テーブル13[[#This Row],[列8]]+テーブル13[[#This Row],[列11]]+テーブル13[[#This Row],[列17]]</f>
        <v>0</v>
      </c>
      <c r="F11" s="14"/>
      <c r="G11" s="14"/>
      <c r="H11" s="15">
        <f>ROUNDDOWN(テーブル13[[#This Row],[列7]]*2/3,-3)</f>
        <v>0</v>
      </c>
      <c r="I11" s="14"/>
      <c r="J11" s="14"/>
      <c r="K11" s="15">
        <f>ROUNDDOWN(テーブル13[[#This Row],[列10]]*2/3,-3)</f>
        <v>0</v>
      </c>
      <c r="L11" s="14"/>
      <c r="M11" s="14"/>
      <c r="N11" s="16">
        <f>ROUNDDOWN(テーブル13[[#This Row],[列16]]*2/3,-3)</f>
        <v>0</v>
      </c>
      <c r="O11" s="13">
        <f>テーブル13[[#This Row],[列21]]+テーブル13[[#This Row],[列24]]+テーブル13[[#This Row],[列30]]</f>
        <v>0</v>
      </c>
      <c r="P11" s="13">
        <f>テーブル13[[#This Row],[列22]]+テーブル13[[#This Row],[列25]]+テーブル13[[#This Row],[列31]]</f>
        <v>0</v>
      </c>
      <c r="Q11" s="13">
        <f>テーブル13[[#This Row],[列23]]+テーブル13[[#This Row],[列26]]+テーブル13[[#This Row],[列32]]</f>
        <v>0</v>
      </c>
      <c r="R11" s="14"/>
      <c r="S11" s="14"/>
      <c r="T11" s="15">
        <f>ROUNDDOWN(テーブル13[[#This Row],[列22]]*2/3,-3)</f>
        <v>0</v>
      </c>
      <c r="U11" s="14"/>
      <c r="V11" s="14"/>
      <c r="W11" s="15">
        <f>ROUNDDOWN(テーブル13[[#This Row],[列25]]*2/3,-3)</f>
        <v>0</v>
      </c>
      <c r="X11" s="14"/>
      <c r="Y11" s="14"/>
      <c r="Z11" s="16">
        <f>ROUNDDOWN(テーブル13[[#This Row],[列31]]*2/3,-3)</f>
        <v>0</v>
      </c>
      <c r="AA11" s="12"/>
      <c r="AC11" s="147" t="e">
        <f t="shared" si="1"/>
        <v>#DIV/0!</v>
      </c>
      <c r="AD11" s="148" t="e">
        <f t="shared" si="2"/>
        <v>#DIV/0!</v>
      </c>
      <c r="AE11" s="149" t="e">
        <f t="shared" si="3"/>
        <v>#DIV/0!</v>
      </c>
      <c r="AG11" s="62">
        <f>テーブル13[[#This Row],[列7]]</f>
        <v>0</v>
      </c>
      <c r="AH11" s="62">
        <f>テーブル13[[#This Row],[列22]]</f>
        <v>0</v>
      </c>
      <c r="AI11" s="63" t="e">
        <f t="shared" si="4"/>
        <v>#DIV/0!</v>
      </c>
      <c r="AJ11" s="62">
        <f>テーブル13[[#This Row],[列10]]</f>
        <v>0</v>
      </c>
      <c r="AK11" s="62">
        <f>テーブル13[[#This Row],[列25]]</f>
        <v>0</v>
      </c>
      <c r="AL11" s="63" t="e">
        <f t="shared" si="5"/>
        <v>#DIV/0!</v>
      </c>
      <c r="AM11" s="62">
        <f>テーブル13[[#This Row],[列16]]</f>
        <v>0</v>
      </c>
      <c r="AN11" s="62">
        <f>テーブル13[[#This Row],[列31]]</f>
        <v>0</v>
      </c>
      <c r="AO11" s="63" t="e">
        <f t="shared" si="6"/>
        <v>#DIV/0!</v>
      </c>
    </row>
    <row r="12" spans="1:41" ht="37.5" customHeight="1">
      <c r="A12" s="21">
        <f t="shared" si="0"/>
        <v>6</v>
      </c>
      <c r="B12" s="23" t="s">
        <v>26</v>
      </c>
      <c r="C12" s="12">
        <f>テーブル13[[#This Row],[列6]]+テーブル13[[#This Row],[列9]]+テーブル13[[#This Row],[列15]]</f>
        <v>0</v>
      </c>
      <c r="D12" s="13">
        <f>テーブル13[[#This Row],[列7]]+テーブル13[[#This Row],[列10]]+テーブル13[[#This Row],[列16]]</f>
        <v>0</v>
      </c>
      <c r="E12" s="13">
        <f>テーブル13[[#This Row],[列8]]+テーブル13[[#This Row],[列11]]+テーブル13[[#This Row],[列17]]</f>
        <v>0</v>
      </c>
      <c r="F12" s="14"/>
      <c r="G12" s="14"/>
      <c r="H12" s="15">
        <f>ROUNDDOWN(テーブル13[[#This Row],[列7]]*2/3,-3)</f>
        <v>0</v>
      </c>
      <c r="I12" s="14"/>
      <c r="J12" s="14"/>
      <c r="K12" s="15">
        <f>ROUNDDOWN(テーブル13[[#This Row],[列10]]*2/3,-3)</f>
        <v>0</v>
      </c>
      <c r="L12" s="14"/>
      <c r="M12" s="14"/>
      <c r="N12" s="16">
        <f>ROUNDDOWN(テーブル13[[#This Row],[列16]]*2/3,-3)</f>
        <v>0</v>
      </c>
      <c r="O12" s="13">
        <f>テーブル13[[#This Row],[列21]]+テーブル13[[#This Row],[列24]]+テーブル13[[#This Row],[列30]]</f>
        <v>0</v>
      </c>
      <c r="P12" s="13">
        <f>テーブル13[[#This Row],[列22]]+テーブル13[[#This Row],[列25]]+テーブル13[[#This Row],[列31]]</f>
        <v>0</v>
      </c>
      <c r="Q12" s="13">
        <f>テーブル13[[#This Row],[列23]]+テーブル13[[#This Row],[列26]]+テーブル13[[#This Row],[列32]]</f>
        <v>0</v>
      </c>
      <c r="R12" s="14"/>
      <c r="S12" s="14"/>
      <c r="T12" s="15">
        <f>ROUNDDOWN(テーブル13[[#This Row],[列22]]*2/3,-3)</f>
        <v>0</v>
      </c>
      <c r="U12" s="14"/>
      <c r="V12" s="14"/>
      <c r="W12" s="15">
        <f>ROUNDDOWN(テーブル13[[#This Row],[列25]]*2/3,-3)</f>
        <v>0</v>
      </c>
      <c r="X12" s="14"/>
      <c r="Y12" s="14"/>
      <c r="Z12" s="16">
        <f>ROUNDDOWN(テーブル13[[#This Row],[列31]]*2/3,-3)</f>
        <v>0</v>
      </c>
      <c r="AA12" s="12"/>
      <c r="AC12" s="147" t="e">
        <f t="shared" si="1"/>
        <v>#DIV/0!</v>
      </c>
      <c r="AD12" s="148" t="e">
        <f t="shared" si="2"/>
        <v>#DIV/0!</v>
      </c>
      <c r="AE12" s="149" t="e">
        <f t="shared" si="3"/>
        <v>#DIV/0!</v>
      </c>
      <c r="AG12" s="62">
        <f>テーブル13[[#This Row],[列7]]</f>
        <v>0</v>
      </c>
      <c r="AH12" s="62">
        <f>テーブル13[[#This Row],[列22]]</f>
        <v>0</v>
      </c>
      <c r="AI12" s="63" t="e">
        <f t="shared" si="4"/>
        <v>#DIV/0!</v>
      </c>
      <c r="AJ12" s="62">
        <f>テーブル13[[#This Row],[列10]]</f>
        <v>0</v>
      </c>
      <c r="AK12" s="62">
        <f>テーブル13[[#This Row],[列25]]</f>
        <v>0</v>
      </c>
      <c r="AL12" s="63" t="e">
        <f t="shared" si="5"/>
        <v>#DIV/0!</v>
      </c>
      <c r="AM12" s="62">
        <f>テーブル13[[#This Row],[列16]]</f>
        <v>0</v>
      </c>
      <c r="AN12" s="62">
        <f>テーブル13[[#This Row],[列31]]</f>
        <v>0</v>
      </c>
      <c r="AO12" s="63" t="e">
        <f t="shared" si="6"/>
        <v>#DIV/0!</v>
      </c>
    </row>
    <row r="13" spans="1:41" ht="37.5" customHeight="1">
      <c r="A13" s="21">
        <f t="shared" si="0"/>
        <v>7</v>
      </c>
      <c r="B13" s="23" t="s">
        <v>14</v>
      </c>
      <c r="C13" s="12">
        <f>テーブル13[[#This Row],[列6]]+テーブル13[[#This Row],[列9]]+テーブル13[[#This Row],[列15]]</f>
        <v>0</v>
      </c>
      <c r="D13" s="13">
        <f>テーブル13[[#This Row],[列7]]+テーブル13[[#This Row],[列10]]+テーブル13[[#This Row],[列16]]</f>
        <v>0</v>
      </c>
      <c r="E13" s="13">
        <f>テーブル13[[#This Row],[列8]]+テーブル13[[#This Row],[列11]]+テーブル13[[#This Row],[列17]]</f>
        <v>0</v>
      </c>
      <c r="F13" s="14"/>
      <c r="G13" s="14"/>
      <c r="H13" s="15">
        <f>ROUNDDOWN(テーブル13[[#This Row],[列7]]*2/3,-3)</f>
        <v>0</v>
      </c>
      <c r="I13" s="14"/>
      <c r="J13" s="14"/>
      <c r="K13" s="15">
        <f>ROUNDDOWN(テーブル13[[#This Row],[列10]]*2/3,-3)</f>
        <v>0</v>
      </c>
      <c r="L13" s="14"/>
      <c r="M13" s="14"/>
      <c r="N13" s="16">
        <f>ROUNDDOWN(テーブル13[[#This Row],[列16]]*2/3,-3)</f>
        <v>0</v>
      </c>
      <c r="O13" s="13">
        <f>テーブル13[[#This Row],[列21]]+テーブル13[[#This Row],[列24]]+テーブル13[[#This Row],[列30]]</f>
        <v>0</v>
      </c>
      <c r="P13" s="13">
        <f>テーブル13[[#This Row],[列22]]+テーブル13[[#This Row],[列25]]+テーブル13[[#This Row],[列31]]</f>
        <v>0</v>
      </c>
      <c r="Q13" s="13">
        <f>テーブル13[[#This Row],[列23]]+テーブル13[[#This Row],[列26]]+テーブル13[[#This Row],[列32]]</f>
        <v>0</v>
      </c>
      <c r="R13" s="14"/>
      <c r="S13" s="14"/>
      <c r="T13" s="15">
        <f>ROUNDDOWN(テーブル13[[#This Row],[列22]]*2/3,-3)</f>
        <v>0</v>
      </c>
      <c r="U13" s="14"/>
      <c r="V13" s="14"/>
      <c r="W13" s="15">
        <f>ROUNDDOWN(テーブル13[[#This Row],[列25]]*2/3,-3)</f>
        <v>0</v>
      </c>
      <c r="X13" s="14"/>
      <c r="Y13" s="14"/>
      <c r="Z13" s="15">
        <f>ROUNDDOWN(テーブル13[[#This Row],[列31]]*2/3,-3)</f>
        <v>0</v>
      </c>
      <c r="AA13" s="12"/>
      <c r="AC13" s="147" t="e">
        <f t="shared" si="1"/>
        <v>#DIV/0!</v>
      </c>
      <c r="AD13" s="148" t="e">
        <f t="shared" si="2"/>
        <v>#DIV/0!</v>
      </c>
      <c r="AE13" s="149" t="e">
        <f t="shared" si="3"/>
        <v>#DIV/0!</v>
      </c>
      <c r="AG13" s="62">
        <f>テーブル13[[#This Row],[列7]]</f>
        <v>0</v>
      </c>
      <c r="AH13" s="62">
        <f>テーブル13[[#This Row],[列22]]</f>
        <v>0</v>
      </c>
      <c r="AI13" s="63" t="e">
        <f t="shared" si="4"/>
        <v>#DIV/0!</v>
      </c>
      <c r="AJ13" s="62">
        <f>テーブル13[[#This Row],[列10]]</f>
        <v>0</v>
      </c>
      <c r="AK13" s="62">
        <f>テーブル13[[#This Row],[列25]]</f>
        <v>0</v>
      </c>
      <c r="AL13" s="63" t="e">
        <f t="shared" si="5"/>
        <v>#DIV/0!</v>
      </c>
      <c r="AM13" s="62">
        <f>テーブル13[[#This Row],[列16]]</f>
        <v>0</v>
      </c>
      <c r="AN13" s="62">
        <f>テーブル13[[#This Row],[列31]]</f>
        <v>0</v>
      </c>
      <c r="AO13" s="63" t="e">
        <f t="shared" si="6"/>
        <v>#DIV/0!</v>
      </c>
    </row>
    <row r="14" spans="1:41" ht="37.5" customHeight="1">
      <c r="A14" s="21">
        <f t="shared" si="0"/>
        <v>8</v>
      </c>
      <c r="B14" s="22" t="s">
        <v>16</v>
      </c>
      <c r="C14" s="12">
        <f>テーブル13[[#This Row],[列6]]+テーブル13[[#This Row],[列9]]+テーブル13[[#This Row],[列15]]</f>
        <v>0</v>
      </c>
      <c r="D14" s="13">
        <f>テーブル13[[#This Row],[列7]]+テーブル13[[#This Row],[列10]]+テーブル13[[#This Row],[列16]]</f>
        <v>0</v>
      </c>
      <c r="E14" s="13">
        <f>テーブル13[[#This Row],[列8]]+テーブル13[[#This Row],[列11]]+テーブル13[[#This Row],[列17]]</f>
        <v>0</v>
      </c>
      <c r="F14" s="14"/>
      <c r="G14" s="14"/>
      <c r="H14" s="15">
        <f>ROUNDDOWN(テーブル13[[#This Row],[列7]]*2/3,-3)</f>
        <v>0</v>
      </c>
      <c r="I14" s="14"/>
      <c r="J14" s="14"/>
      <c r="K14" s="15">
        <f>ROUNDDOWN(テーブル13[[#This Row],[列10]]*2/3,-3)</f>
        <v>0</v>
      </c>
      <c r="L14" s="14"/>
      <c r="M14" s="14"/>
      <c r="N14" s="16">
        <f>ROUNDDOWN(テーブル13[[#This Row],[列16]]*2/3,-3)</f>
        <v>0</v>
      </c>
      <c r="O14" s="13">
        <f>テーブル13[[#This Row],[列21]]+テーブル13[[#This Row],[列24]]+テーブル13[[#This Row],[列30]]</f>
        <v>0</v>
      </c>
      <c r="P14" s="13">
        <f>テーブル13[[#This Row],[列22]]+テーブル13[[#This Row],[列25]]+テーブル13[[#This Row],[列31]]</f>
        <v>0</v>
      </c>
      <c r="Q14" s="13">
        <f>テーブル13[[#This Row],[列23]]+テーブル13[[#This Row],[列26]]+テーブル13[[#This Row],[列32]]</f>
        <v>0</v>
      </c>
      <c r="R14" s="14"/>
      <c r="S14" s="14"/>
      <c r="T14" s="15">
        <f>ROUNDDOWN(テーブル13[[#This Row],[列22]]*2/3,-3)</f>
        <v>0</v>
      </c>
      <c r="U14" s="14"/>
      <c r="V14" s="14"/>
      <c r="W14" s="15">
        <f>ROUNDDOWN(テーブル13[[#This Row],[列25]]*2/3,-3)</f>
        <v>0</v>
      </c>
      <c r="X14" s="14"/>
      <c r="Y14" s="14"/>
      <c r="Z14" s="15">
        <f>ROUNDDOWN(テーブル13[[#This Row],[列31]]*2/3,-3)</f>
        <v>0</v>
      </c>
      <c r="AA14" s="12"/>
      <c r="AC14" s="147" t="e">
        <f t="shared" si="1"/>
        <v>#DIV/0!</v>
      </c>
      <c r="AD14" s="148" t="e">
        <f t="shared" si="2"/>
        <v>#DIV/0!</v>
      </c>
      <c r="AE14" s="149" t="e">
        <f t="shared" si="3"/>
        <v>#DIV/0!</v>
      </c>
      <c r="AG14" s="62">
        <f>テーブル13[[#This Row],[列7]]</f>
        <v>0</v>
      </c>
      <c r="AH14" s="62">
        <f>テーブル13[[#This Row],[列22]]</f>
        <v>0</v>
      </c>
      <c r="AI14" s="63" t="e">
        <f t="shared" si="4"/>
        <v>#DIV/0!</v>
      </c>
      <c r="AJ14" s="62">
        <f>テーブル13[[#This Row],[列10]]</f>
        <v>0</v>
      </c>
      <c r="AK14" s="62">
        <f>テーブル13[[#This Row],[列25]]</f>
        <v>0</v>
      </c>
      <c r="AL14" s="63" t="e">
        <f t="shared" si="5"/>
        <v>#DIV/0!</v>
      </c>
      <c r="AM14" s="62">
        <f>テーブル13[[#This Row],[列16]]</f>
        <v>0</v>
      </c>
      <c r="AN14" s="62">
        <f>テーブル13[[#This Row],[列31]]</f>
        <v>0</v>
      </c>
      <c r="AO14" s="63" t="e">
        <f t="shared" si="6"/>
        <v>#DIV/0!</v>
      </c>
    </row>
    <row r="15" spans="1:41" ht="37.5" customHeight="1">
      <c r="A15" s="21">
        <f t="shared" si="0"/>
        <v>9</v>
      </c>
      <c r="B15" s="22" t="s">
        <v>12</v>
      </c>
      <c r="C15" s="12">
        <f>テーブル13[[#This Row],[列6]]+テーブル13[[#This Row],[列9]]+テーブル13[[#This Row],[列15]]</f>
        <v>0</v>
      </c>
      <c r="D15" s="13">
        <f>テーブル13[[#This Row],[列7]]+テーブル13[[#This Row],[列10]]+テーブル13[[#This Row],[列16]]</f>
        <v>0</v>
      </c>
      <c r="E15" s="13">
        <f>テーブル13[[#This Row],[列8]]+テーブル13[[#This Row],[列11]]+テーブル13[[#This Row],[列17]]</f>
        <v>0</v>
      </c>
      <c r="F15" s="14"/>
      <c r="G15" s="14"/>
      <c r="H15" s="15">
        <f>ROUNDDOWN(テーブル13[[#This Row],[列7]]*2/3,-3)</f>
        <v>0</v>
      </c>
      <c r="I15" s="14"/>
      <c r="J15" s="14"/>
      <c r="K15" s="15">
        <f>ROUNDDOWN(テーブル13[[#This Row],[列10]]*2/3,-3)</f>
        <v>0</v>
      </c>
      <c r="L15" s="14"/>
      <c r="M15" s="14"/>
      <c r="N15" s="16">
        <f>ROUNDDOWN(テーブル13[[#This Row],[列16]]*2/3,-3)</f>
        <v>0</v>
      </c>
      <c r="O15" s="13">
        <f>テーブル13[[#This Row],[列21]]+テーブル13[[#This Row],[列24]]+テーブル13[[#This Row],[列30]]</f>
        <v>0</v>
      </c>
      <c r="P15" s="13">
        <f>テーブル13[[#This Row],[列22]]+テーブル13[[#This Row],[列25]]+テーブル13[[#This Row],[列31]]</f>
        <v>0</v>
      </c>
      <c r="Q15" s="13">
        <f>テーブル13[[#This Row],[列23]]+テーブル13[[#This Row],[列26]]+テーブル13[[#This Row],[列32]]</f>
        <v>0</v>
      </c>
      <c r="R15" s="14"/>
      <c r="S15" s="14"/>
      <c r="T15" s="15">
        <f>ROUNDDOWN(テーブル13[[#This Row],[列22]]*2/3,-3)</f>
        <v>0</v>
      </c>
      <c r="U15" s="14"/>
      <c r="V15" s="14"/>
      <c r="W15" s="15">
        <f>ROUNDDOWN(テーブル13[[#This Row],[列25]]*2/3,-3)</f>
        <v>0</v>
      </c>
      <c r="X15" s="14"/>
      <c r="Y15" s="14"/>
      <c r="Z15" s="15">
        <f>ROUNDDOWN(テーブル13[[#This Row],[列31]]*2/3,-3)</f>
        <v>0</v>
      </c>
      <c r="AA15" s="12"/>
      <c r="AC15" s="147" t="e">
        <f t="shared" si="1"/>
        <v>#DIV/0!</v>
      </c>
      <c r="AD15" s="148" t="e">
        <f t="shared" si="2"/>
        <v>#DIV/0!</v>
      </c>
      <c r="AE15" s="149" t="e">
        <f t="shared" si="3"/>
        <v>#DIV/0!</v>
      </c>
      <c r="AG15" s="62">
        <f>テーブル13[[#This Row],[列7]]</f>
        <v>0</v>
      </c>
      <c r="AH15" s="62">
        <f>テーブル13[[#This Row],[列22]]</f>
        <v>0</v>
      </c>
      <c r="AI15" s="63" t="e">
        <f t="shared" si="4"/>
        <v>#DIV/0!</v>
      </c>
      <c r="AJ15" s="62">
        <f>テーブル13[[#This Row],[列10]]</f>
        <v>0</v>
      </c>
      <c r="AK15" s="62">
        <f>テーブル13[[#This Row],[列25]]</f>
        <v>0</v>
      </c>
      <c r="AL15" s="63" t="e">
        <f t="shared" si="5"/>
        <v>#DIV/0!</v>
      </c>
      <c r="AM15" s="62">
        <f>テーブル13[[#This Row],[列16]]</f>
        <v>0</v>
      </c>
      <c r="AN15" s="62">
        <f>テーブル13[[#This Row],[列31]]</f>
        <v>0</v>
      </c>
      <c r="AO15" s="63" t="e">
        <f t="shared" si="6"/>
        <v>#DIV/0!</v>
      </c>
    </row>
    <row r="16" spans="1:41" ht="37.5" customHeight="1" thickBot="1">
      <c r="A16" s="21">
        <f t="shared" si="0"/>
        <v>10</v>
      </c>
      <c r="B16" s="23" t="s">
        <v>15</v>
      </c>
      <c r="C16" s="12">
        <f>テーブル13[[#This Row],[列6]]+テーブル13[[#This Row],[列9]]+テーブル13[[#This Row],[列15]]</f>
        <v>0</v>
      </c>
      <c r="D16" s="13">
        <f>テーブル13[[#This Row],[列7]]+テーブル13[[#This Row],[列10]]+テーブル13[[#This Row],[列16]]</f>
        <v>0</v>
      </c>
      <c r="E16" s="13">
        <f>テーブル13[[#This Row],[列8]]+テーブル13[[#This Row],[列11]]+テーブル13[[#This Row],[列17]]</f>
        <v>0</v>
      </c>
      <c r="F16" s="14"/>
      <c r="G16" s="14"/>
      <c r="H16" s="14"/>
      <c r="I16" s="14"/>
      <c r="J16" s="14"/>
      <c r="K16" s="14"/>
      <c r="L16" s="14"/>
      <c r="M16" s="14"/>
      <c r="N16" s="17"/>
      <c r="O16" s="13">
        <f>テーブル13[[#This Row],[列21]]+テーブル13[[#This Row],[列24]]+テーブル13[[#This Row],[列30]]</f>
        <v>0</v>
      </c>
      <c r="P16" s="13">
        <f>テーブル13[[#This Row],[列22]]+テーブル13[[#This Row],[列25]]+テーブル13[[#This Row],[列31]]</f>
        <v>0</v>
      </c>
      <c r="Q16" s="13">
        <f>テーブル13[[#This Row],[列23]]+テーブル13[[#This Row],[列26]]+テーブル13[[#This Row],[列32]]</f>
        <v>0</v>
      </c>
      <c r="R16" s="14"/>
      <c r="S16" s="14"/>
      <c r="T16" s="14"/>
      <c r="U16" s="14"/>
      <c r="V16" s="14"/>
      <c r="W16" s="14"/>
      <c r="X16" s="14"/>
      <c r="Y16" s="14"/>
      <c r="Z16" s="14"/>
      <c r="AA16" s="12"/>
      <c r="AC16" s="150" t="e">
        <f t="shared" si="1"/>
        <v>#DIV/0!</v>
      </c>
      <c r="AD16" s="151" t="e">
        <f t="shared" si="2"/>
        <v>#DIV/0!</v>
      </c>
      <c r="AE16" s="152" t="e">
        <f t="shared" si="3"/>
        <v>#DIV/0!</v>
      </c>
      <c r="AG16" s="62">
        <f>テーブル13[[#This Row],[列7]]</f>
        <v>0</v>
      </c>
      <c r="AH16" s="62">
        <f>テーブル13[[#This Row],[列22]]</f>
        <v>0</v>
      </c>
      <c r="AI16" s="63" t="e">
        <f t="shared" si="4"/>
        <v>#DIV/0!</v>
      </c>
      <c r="AJ16" s="62">
        <f>テーブル13[[#This Row],[列7]]</f>
        <v>0</v>
      </c>
      <c r="AK16" s="62">
        <f>テーブル13[[#This Row],[列22]]</f>
        <v>0</v>
      </c>
      <c r="AL16" s="63" t="e">
        <f t="shared" si="5"/>
        <v>#DIV/0!</v>
      </c>
      <c r="AM16" s="62">
        <f>テーブル13[[#This Row],[列7]]</f>
        <v>0</v>
      </c>
      <c r="AN16" s="62">
        <f>テーブル13[[#This Row],[列31]]</f>
        <v>0</v>
      </c>
      <c r="AO16" s="63" t="e">
        <f t="shared" si="6"/>
        <v>#DIV/0!</v>
      </c>
    </row>
    <row r="17" spans="1:31" ht="37.5" customHeight="1">
      <c r="A17" s="11"/>
      <c r="B17" s="10" t="s">
        <v>19</v>
      </c>
      <c r="C17" s="18">
        <f>SUBTOTAL(109,テーブル13[列3])</f>
        <v>0</v>
      </c>
      <c r="D17" s="19">
        <f>SUBTOTAL(109,テーブル13[列4])</f>
        <v>0</v>
      </c>
      <c r="E17" s="19">
        <f>SUBTOTAL(109,テーブル13[列5])</f>
        <v>0</v>
      </c>
      <c r="F17" s="19">
        <f>SUBTOTAL(109,テーブル13[列6])</f>
        <v>0</v>
      </c>
      <c r="G17" s="19">
        <f>SUBTOTAL(109,テーブル13[列7])</f>
        <v>0</v>
      </c>
      <c r="H17" s="19">
        <f>SUBTOTAL(109,テーブル13[列8])</f>
        <v>0</v>
      </c>
      <c r="I17" s="19">
        <f>SUBTOTAL(109,テーブル13[列9])</f>
        <v>0</v>
      </c>
      <c r="J17" s="19">
        <f>SUBTOTAL(109,テーブル13[列10])</f>
        <v>0</v>
      </c>
      <c r="K17" s="19">
        <f>SUBTOTAL(109,テーブル13[列11])</f>
        <v>0</v>
      </c>
      <c r="L17" s="19">
        <f>SUBTOTAL(109,テーブル13[列15])</f>
        <v>0</v>
      </c>
      <c r="M17" s="19">
        <f>SUBTOTAL(109,テーブル13[列16])</f>
        <v>0</v>
      </c>
      <c r="N17" s="20">
        <f>SUBTOTAL(109,テーブル13[列17])</f>
        <v>0</v>
      </c>
      <c r="O17" s="19">
        <f>SUBTOTAL(109,テーブル13[列18])</f>
        <v>0</v>
      </c>
      <c r="P17" s="19">
        <f>SUBTOTAL(109,テーブル13[列19])</f>
        <v>0</v>
      </c>
      <c r="Q17" s="19">
        <f>SUBTOTAL(109,テーブル13[列20])</f>
        <v>0</v>
      </c>
      <c r="R17" s="19">
        <f>SUBTOTAL(109,テーブル13[列21])</f>
        <v>0</v>
      </c>
      <c r="S17" s="19">
        <f>SUBTOTAL(109,テーブル13[列22])</f>
        <v>0</v>
      </c>
      <c r="T17" s="19">
        <f>SUBTOTAL(109,テーブル13[列23])</f>
        <v>0</v>
      </c>
      <c r="U17" s="19">
        <f>SUBTOTAL(109,テーブル13[列24])</f>
        <v>0</v>
      </c>
      <c r="V17" s="19">
        <f>SUBTOTAL(109,テーブル13[列25])</f>
        <v>0</v>
      </c>
      <c r="W17" s="19">
        <f>SUBTOTAL(109,テーブル13[列26])</f>
        <v>0</v>
      </c>
      <c r="X17" s="19">
        <f>SUBTOTAL(109,テーブル13[列30])</f>
        <v>0</v>
      </c>
      <c r="Y17" s="19">
        <f>SUBTOTAL(109,テーブル13[列31])</f>
        <v>0</v>
      </c>
      <c r="Z17" s="19">
        <f>SUBTOTAL(109,テーブル13[列32])</f>
        <v>0</v>
      </c>
      <c r="AA17" s="25"/>
      <c r="AC17" s="113" t="s">
        <v>172</v>
      </c>
      <c r="AD17" s="114"/>
      <c r="AE17" s="115"/>
    </row>
    <row r="18" spans="1:31" ht="74.25" customHeight="1">
      <c r="A18" s="114" t="s">
        <v>25</v>
      </c>
      <c r="B18" s="128"/>
      <c r="C18" s="128"/>
      <c r="D18" s="128"/>
      <c r="E18" s="128"/>
      <c r="F18" s="128"/>
      <c r="G18" s="128"/>
      <c r="H18" s="128"/>
      <c r="I18" s="128"/>
      <c r="J18" s="128"/>
      <c r="K18" s="4"/>
      <c r="L18" s="4"/>
      <c r="M18" s="4"/>
      <c r="N18" s="4"/>
      <c r="O18" s="3"/>
      <c r="P18" s="3"/>
      <c r="Q18" s="3"/>
      <c r="R18" s="4"/>
      <c r="S18" s="4"/>
      <c r="T18" s="4"/>
      <c r="U18" s="4"/>
      <c r="V18" s="4"/>
      <c r="W18" s="4"/>
      <c r="X18" s="4"/>
      <c r="Y18" s="4"/>
      <c r="Z18" s="4"/>
      <c r="AA18" s="5"/>
      <c r="AC18" s="116"/>
      <c r="AD18" s="117"/>
      <c r="AE18" s="118"/>
    </row>
    <row r="19" spans="1:31" ht="41.25" customHeight="1">
      <c r="A19" s="119"/>
      <c r="B19" s="119"/>
      <c r="C19" s="3"/>
      <c r="D19" s="3"/>
      <c r="E19" s="3"/>
      <c r="F19" s="3"/>
      <c r="G19" s="3"/>
      <c r="H19" s="3"/>
      <c r="I19" s="3"/>
      <c r="J19" s="3"/>
      <c r="K19" s="3"/>
      <c r="L19" s="3"/>
      <c r="M19" s="3"/>
      <c r="N19" s="3"/>
      <c r="O19" s="3"/>
      <c r="P19" s="3"/>
      <c r="Q19" s="3"/>
      <c r="R19" s="3"/>
      <c r="S19" s="3"/>
      <c r="T19" s="3"/>
      <c r="U19" s="3"/>
      <c r="V19" s="3"/>
      <c r="W19" s="3"/>
      <c r="X19" s="3"/>
      <c r="Y19" s="3"/>
      <c r="Z19" s="3"/>
      <c r="AA19" s="3"/>
    </row>
    <row r="20" spans="1:31" ht="45" customHeight="1">
      <c r="H20" s="3"/>
      <c r="I20" s="3"/>
      <c r="J20" s="3"/>
      <c r="K20" s="3"/>
      <c r="L20" s="3"/>
      <c r="M20" s="3"/>
      <c r="N20" s="3"/>
      <c r="R20" s="3"/>
      <c r="S20" s="3"/>
      <c r="T20" s="3"/>
      <c r="U20" s="3"/>
      <c r="V20" s="3"/>
      <c r="W20" s="3"/>
      <c r="X20" s="3"/>
      <c r="Y20" s="3"/>
      <c r="Z20" s="3"/>
      <c r="AA20" s="3"/>
    </row>
    <row r="21" spans="1:31" ht="30" customHeight="1"/>
    <row r="22" spans="1:31" ht="17.55" customHeight="1"/>
    <row r="23" spans="1:31" ht="17.55" customHeight="1"/>
    <row r="24" spans="1:31" ht="17.55" customHeight="1"/>
    <row r="25" spans="1:31" ht="17.55" customHeight="1"/>
    <row r="26" spans="1:31" ht="16.05" customHeight="1"/>
    <row r="27" spans="1:31" ht="16.05" customHeight="1"/>
    <row r="28" spans="1:31" ht="16.05" customHeight="1"/>
  </sheetData>
  <protectedRanges>
    <protectedRange sqref="R7:S15 U7:V15 R16:W17" name="範囲2"/>
    <protectedRange sqref="X16:Z17 F7:N17 T7:T15 W7:Z15" name="範囲1"/>
  </protectedRanges>
  <mergeCells count="19">
    <mergeCell ref="A1:B1"/>
    <mergeCell ref="A2:AA2"/>
    <mergeCell ref="A4:A6"/>
    <mergeCell ref="B4:B6"/>
    <mergeCell ref="C4:N4"/>
    <mergeCell ref="O4:Z4"/>
    <mergeCell ref="AA4:AA6"/>
    <mergeCell ref="X5:Y5"/>
    <mergeCell ref="AC4:AE5"/>
    <mergeCell ref="AC17:AE18"/>
    <mergeCell ref="A19:B19"/>
    <mergeCell ref="C5:E5"/>
    <mergeCell ref="O5:Q5"/>
    <mergeCell ref="F5:G5"/>
    <mergeCell ref="I5:J5"/>
    <mergeCell ref="L5:M5"/>
    <mergeCell ref="R5:S5"/>
    <mergeCell ref="U5:V5"/>
    <mergeCell ref="A18:J18"/>
  </mergeCells>
  <phoneticPr fontId="3"/>
  <conditionalFormatting sqref="AI7:AI16">
    <cfRule type="expression" dxfId="90" priority="8">
      <formula>AI7&gt;0.2</formula>
    </cfRule>
  </conditionalFormatting>
  <conditionalFormatting sqref="AC7:AC16">
    <cfRule type="expression" dxfId="89" priority="5">
      <formula>AC7&gt;0.2</formula>
    </cfRule>
  </conditionalFormatting>
  <conditionalFormatting sqref="AD7:AD16">
    <cfRule type="expression" dxfId="88" priority="4">
      <formula>AD7&gt;0.2</formula>
    </cfRule>
  </conditionalFormatting>
  <conditionalFormatting sqref="AE7:AE16">
    <cfRule type="expression" dxfId="87" priority="3">
      <formula>AE7&gt;0.2</formula>
    </cfRule>
  </conditionalFormatting>
  <conditionalFormatting sqref="AL7:AL16">
    <cfRule type="expression" dxfId="86" priority="2">
      <formula>AL7&gt;0.2</formula>
    </cfRule>
  </conditionalFormatting>
  <conditionalFormatting sqref="AO7:AO16">
    <cfRule type="expression" dxfId="85" priority="1">
      <formula>AO7&gt;0.2</formula>
    </cfRule>
  </conditionalFormatting>
  <dataValidations disablePrompts="1" count="2">
    <dataValidation imeMode="fullAlpha" allowBlank="1" showInputMessage="1" showErrorMessage="1" sqref="K1"/>
    <dataValidation type="list" allowBlank="1" showInputMessage="1" showErrorMessage="1" sqref="H5 K5 N5 T5 W5 Z5">
      <formula1>"確定,実施中"</formula1>
    </dataValidation>
  </dataValidations>
  <pageMargins left="0.6692913385826772" right="0.19685039370078741" top="0.43307086614173229" bottom="0.31496062992125984" header="0.23622047244094491" footer="0.23622047244094491"/>
  <pageSetup paperSize="8" scale="98" fitToHeight="0" orientation="landscape" r:id="rId1"/>
  <headerFooter alignWithMargins="0">
    <oddHeader>&amp;L様式第4号（付表）</oddHead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45</vt:i4>
      </vt:variant>
    </vt:vector>
  </HeadingPairs>
  <TitlesOfParts>
    <vt:vector size="47" baseType="lpstr">
      <vt:lpstr>変更承認申請書</vt:lpstr>
      <vt:lpstr>変更届_付表</vt:lpstr>
      <vt:lpstr>◇ｲ＿委託・外注費＿専門家指導費＿規格等認証・登録費における次の変更</vt:lpstr>
      <vt:lpstr>●ア＿期に関する変更</vt:lpstr>
      <vt:lpstr>●イ＿委託・外注費等の内容等の変更</vt:lpstr>
      <vt:lpstr>●ウ＿100万円以上「税抜単価」の機械装置・工具器具の購入</vt:lpstr>
      <vt:lpstr>●エ＿配分額が1000万円を超える経費区分における100万円以上の変更</vt:lpstr>
      <vt:lpstr>★１＿助成事業の内容「数量・価格・実施内容・実施時期等」を著しく変更しようとするとき</vt:lpstr>
      <vt:lpstr>★１＿助成事業の内容「数量・価格・実施内容・実施時期等」を著しく変更する</vt:lpstr>
      <vt:lpstr>★２＿助成事業の経費区分ごとの配分額の20パーセントを超えて変更しようとするとき</vt:lpstr>
      <vt:lpstr>★２＿助成事業の経費区分ごとの配分額の20パーセントを超えて変更する</vt:lpstr>
      <vt:lpstr>★３＿助成事業を中止「廃止」しようとするとき</vt:lpstr>
      <vt:lpstr>★４＿代表者等「名称・所在地・代表者名」の変更又は新会社等の設立等をしたとき</vt:lpstr>
      <vt:lpstr>①_契約相手「委託・外注先」</vt:lpstr>
      <vt:lpstr>②_契約内容</vt:lpstr>
      <vt:lpstr>③_契約期間</vt:lpstr>
      <vt:lpstr>④_契約金額「100万円以上「税抜」」増加する場合」</vt:lpstr>
      <vt:lpstr>変更承認申請書!Print_Area</vt:lpstr>
      <vt:lpstr>変更届_付表!Print_Area</vt:lpstr>
      <vt:lpstr>ｱ＿各期における新たな経費区分の追加</vt:lpstr>
      <vt:lpstr>ア＿各期の経費区分ごとの配分額の20パーセントを超える増額変更を行う場合</vt:lpstr>
      <vt:lpstr>ア＿期に関する変更</vt:lpstr>
      <vt:lpstr>ｱ＿新たな委託・外注費＿専門家指導費＿規格等認証・登録費の計上</vt:lpstr>
      <vt:lpstr>ｱ＿申請時に100万円未満「税抜単価」であった機械装置・工具器具の金額が購入時に100_万円以上となった場合</vt:lpstr>
      <vt:lpstr>ｱ＿増額</vt:lpstr>
      <vt:lpstr>ｲ＿委託・外注費＿専門家指導費＿規格等認証・登録費における次の変更</vt:lpstr>
      <vt:lpstr>イ＿委託・外注費等の内容等の変更</vt:lpstr>
      <vt:lpstr>イ＿各期の経費区分ごとの未申請の変更の累計額が配分総額の20パーセントを超える場合</vt:lpstr>
      <vt:lpstr>ｲ＿減額「他の経費に振り替える場合のみ」</vt:lpstr>
      <vt:lpstr>ｲ＿申請していなかった100万円以上「税抜単価」の機械装置・工具器具を新たに購入する場合</vt:lpstr>
      <vt:lpstr>ｲ＿複数期の間で経費配分の変更をするとき</vt:lpstr>
      <vt:lpstr>イノベテーマ</vt:lpstr>
      <vt:lpstr>ウ＿100万円以上「税抜単価」の機械装置・工具器具の購入</vt:lpstr>
      <vt:lpstr>ｳ＿期の終了予定日の変更「早まる場合を除く」・期の統合</vt:lpstr>
      <vt:lpstr>ｳ＿購入先が変更となった場合</vt:lpstr>
      <vt:lpstr>変更承認申請書!ウ＿未申請区分の経費計上を追加</vt:lpstr>
      <vt:lpstr>エ＿配分額が1000万円を超える経費区分における100万円以上の変更</vt:lpstr>
      <vt:lpstr>オ＿その他＿申請内容が著しく変化する場合</vt:lpstr>
      <vt:lpstr>経費区分</vt:lpstr>
      <vt:lpstr>経費区分s</vt:lpstr>
      <vt:lpstr>助成事業を中止「廃止」しようとするとき</vt:lpstr>
      <vt:lpstr>申請計画の変更等</vt:lpstr>
      <vt:lpstr>代表者等「名称＿所在地＿代表者名」の変更又は新会社等の設立等をしたとき</vt:lpstr>
      <vt:lpstr>内容</vt:lpstr>
      <vt:lpstr>番号</vt:lpstr>
      <vt:lpstr>有無</vt:lpstr>
      <vt:lpstr>理由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新垣 将人</cp:lastModifiedBy>
  <cp:lastPrinted>2023-05-29T01:03:44Z</cp:lastPrinted>
  <dcterms:created xsi:type="dcterms:W3CDTF">2005-04-22T05:01:21Z</dcterms:created>
  <dcterms:modified xsi:type="dcterms:W3CDTF">2025-03-28T10:40:38Z</dcterms:modified>
</cp:coreProperties>
</file>