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comments14.xml" ContentType="application/vnd.openxmlformats-officedocument.spreadsheetml.comments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comments15.xml" ContentType="application/vnd.openxmlformats-officedocument.spreadsheetml.comments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omments16.xml" ContentType="application/vnd.openxmlformats-officedocument.spreadsheetml.comments+xml"/>
  <Override PartName="/xl/drawings/drawing16.xml" ContentType="application/vnd.openxmlformats-officedocument.drawing+xml"/>
  <Override PartName="/xl/tables/table18.xml" ContentType="application/vnd.openxmlformats-officedocument.spreadsheetml.table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checkCompatibility="1" defaultThemeVersion="124226"/>
  <bookViews>
    <workbookView xWindow="0" yWindow="0" windowWidth="28800" windowHeight="12250" tabRatio="939" activeTab="16"/>
  </bookViews>
  <sheets>
    <sheet name="算定表" sheetId="12" r:id="rId1"/>
    <sheet name="R6年10月" sheetId="20" r:id="rId2"/>
    <sheet name="R6年11月" sheetId="78" r:id="rId3"/>
    <sheet name="R6年12月" sheetId="79" r:id="rId4"/>
    <sheet name="R7年1月" sheetId="80" r:id="rId5"/>
    <sheet name="R7年2月" sheetId="81" r:id="rId6"/>
    <sheet name="R7年3月" sheetId="82" r:id="rId7"/>
    <sheet name="R7年4月" sheetId="83" r:id="rId8"/>
    <sheet name="R7年5月" sheetId="84" r:id="rId9"/>
    <sheet name="R7年6月" sheetId="85" r:id="rId10"/>
    <sheet name="R7年7月" sheetId="86" r:id="rId11"/>
    <sheet name="R7年8月" sheetId="87" r:id="rId12"/>
    <sheet name="R7年9月" sheetId="88" r:id="rId13"/>
    <sheet name="R7年10月" sheetId="89" r:id="rId14"/>
    <sheet name="R7年11月" sheetId="90" r:id="rId15"/>
    <sheet name="R7年12月" sheetId="91" r:id="rId16"/>
    <sheet name="R8年1月" sheetId="92" r:id="rId17"/>
  </sheets>
  <definedNames>
    <definedName name="_xlnm.Print_Area" localSheetId="1">'R6年10月'!$A$1:$G$31</definedName>
    <definedName name="_xlnm.Print_Area" localSheetId="2">'R6年11月'!$A$1:$G$31</definedName>
    <definedName name="_xlnm.Print_Area" localSheetId="3">'R6年12月'!$A$1:$G$31</definedName>
    <definedName name="_xlnm.Print_Area" localSheetId="13">'R7年10月'!$A$1:$G$31</definedName>
    <definedName name="_xlnm.Print_Area" localSheetId="14">'R7年11月'!$A$1:$G$31</definedName>
    <definedName name="_xlnm.Print_Area" localSheetId="15">'R7年12月'!$A$1:$G$31</definedName>
    <definedName name="_xlnm.Print_Area" localSheetId="4">'R7年1月'!$A$1:$G$31</definedName>
    <definedName name="_xlnm.Print_Area" localSheetId="5">'R7年2月'!$A$1:$G$31</definedName>
    <definedName name="_xlnm.Print_Area" localSheetId="6">'R7年3月'!$A$1:$G$31</definedName>
    <definedName name="_xlnm.Print_Area" localSheetId="7">'R7年4月'!$A$1:$G$31</definedName>
    <definedName name="_xlnm.Print_Area" localSheetId="8">'R7年5月'!$A$1:$G$31</definedName>
    <definedName name="_xlnm.Print_Area" localSheetId="9">'R7年6月'!$A$1:$G$31</definedName>
    <definedName name="_xlnm.Print_Area" localSheetId="10">'R7年7月'!$A$1:$G$31</definedName>
    <definedName name="_xlnm.Print_Area" localSheetId="11">'R7年8月'!$A$1:$G$31</definedName>
    <definedName name="_xlnm.Print_Area" localSheetId="12">'R7年9月'!$A$1:$G$31</definedName>
    <definedName name="_xlnm.Print_Area" localSheetId="16">'R8年1月'!$A$1:$G$31</definedName>
    <definedName name="_xlnm.Print_Area" localSheetId="0">算定表!$A$1:$F$24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C19" i="12" l="1"/>
  <c r="C20" i="12"/>
  <c r="C21" i="12"/>
  <c r="C8" i="12"/>
  <c r="C9" i="12"/>
  <c r="C10" i="12"/>
  <c r="C11" i="12"/>
  <c r="C7" i="12"/>
  <c r="F30" i="92" l="1"/>
  <c r="F29" i="92"/>
  <c r="F28" i="92"/>
  <c r="F27" i="92"/>
  <c r="F26" i="92"/>
  <c r="F25" i="92"/>
  <c r="F24" i="92"/>
  <c r="F23" i="92"/>
  <c r="F22" i="92"/>
  <c r="F21" i="92"/>
  <c r="F20" i="92"/>
  <c r="F19" i="92"/>
  <c r="F18" i="92"/>
  <c r="F17" i="92"/>
  <c r="F16" i="92"/>
  <c r="F15" i="92"/>
  <c r="F14" i="92"/>
  <c r="F13" i="92"/>
  <c r="F12" i="92"/>
  <c r="F11" i="92"/>
  <c r="F10" i="92"/>
  <c r="F9" i="92"/>
  <c r="F8" i="92"/>
  <c r="F31" i="92" s="1"/>
  <c r="B5" i="92"/>
  <c r="B4" i="92"/>
  <c r="B3" i="92"/>
  <c r="A22" i="12" s="1"/>
  <c r="F30" i="91"/>
  <c r="F29" i="91"/>
  <c r="F28" i="91"/>
  <c r="F27" i="91"/>
  <c r="F26" i="91"/>
  <c r="F25" i="91"/>
  <c r="F24" i="91"/>
  <c r="F23" i="91"/>
  <c r="F22" i="91"/>
  <c r="F21" i="91"/>
  <c r="F20" i="91"/>
  <c r="F19" i="91"/>
  <c r="F18" i="91"/>
  <c r="F17" i="91"/>
  <c r="F16" i="91"/>
  <c r="F15" i="91"/>
  <c r="F14" i="91"/>
  <c r="F13" i="91"/>
  <c r="F12" i="91"/>
  <c r="F11" i="91"/>
  <c r="F10" i="91"/>
  <c r="F9" i="91"/>
  <c r="F8" i="91"/>
  <c r="F31" i="91" s="1"/>
  <c r="B5" i="91"/>
  <c r="B4" i="91"/>
  <c r="B3" i="91"/>
  <c r="A21" i="12" s="1"/>
  <c r="F30" i="90"/>
  <c r="F29" i="90"/>
  <c r="F28" i="90"/>
  <c r="F27" i="90"/>
  <c r="F26" i="90"/>
  <c r="F25" i="90"/>
  <c r="F24" i="90"/>
  <c r="F23" i="90"/>
  <c r="F22" i="90"/>
  <c r="F21" i="90"/>
  <c r="F20" i="90"/>
  <c r="F19" i="90"/>
  <c r="F18" i="90"/>
  <c r="F17" i="90"/>
  <c r="F16" i="90"/>
  <c r="F15" i="90"/>
  <c r="F14" i="90"/>
  <c r="F13" i="90"/>
  <c r="F12" i="90"/>
  <c r="F11" i="90"/>
  <c r="F10" i="90"/>
  <c r="F9" i="90"/>
  <c r="F8" i="90"/>
  <c r="F31" i="90" s="1"/>
  <c r="D20" i="12" s="1"/>
  <c r="B5" i="90"/>
  <c r="B4" i="90"/>
  <c r="B3" i="90"/>
  <c r="A20" i="12" s="1"/>
  <c r="F30" i="89"/>
  <c r="F29" i="89"/>
  <c r="F28" i="89"/>
  <c r="F27" i="89"/>
  <c r="F26" i="89"/>
  <c r="F25" i="89"/>
  <c r="F24" i="89"/>
  <c r="F23" i="89"/>
  <c r="F22" i="89"/>
  <c r="F21" i="89"/>
  <c r="F20" i="89"/>
  <c r="F19" i="89"/>
  <c r="F18" i="89"/>
  <c r="F17" i="89"/>
  <c r="F16" i="89"/>
  <c r="F15" i="89"/>
  <c r="F14" i="89"/>
  <c r="F13" i="89"/>
  <c r="F12" i="89"/>
  <c r="F11" i="89"/>
  <c r="F10" i="89"/>
  <c r="F9" i="89"/>
  <c r="F8" i="89"/>
  <c r="F31" i="89" s="1"/>
  <c r="D19" i="12" s="1"/>
  <c r="B5" i="89"/>
  <c r="B4" i="89"/>
  <c r="B3" i="89"/>
  <c r="A19" i="12" s="1"/>
  <c r="F30" i="88"/>
  <c r="F29" i="88"/>
  <c r="F28" i="88"/>
  <c r="F27" i="88"/>
  <c r="F26" i="88"/>
  <c r="F25" i="88"/>
  <c r="F24" i="88"/>
  <c r="F23" i="88"/>
  <c r="F22" i="88"/>
  <c r="F21" i="88"/>
  <c r="F20" i="88"/>
  <c r="F19" i="88"/>
  <c r="F18" i="88"/>
  <c r="F17" i="88"/>
  <c r="F16" i="88"/>
  <c r="F15" i="88"/>
  <c r="F14" i="88"/>
  <c r="F13" i="88"/>
  <c r="F12" i="88"/>
  <c r="F11" i="88"/>
  <c r="F10" i="88"/>
  <c r="F9" i="88"/>
  <c r="F8" i="88"/>
  <c r="F31" i="88" s="1"/>
  <c r="D18" i="12" s="1"/>
  <c r="B5" i="88"/>
  <c r="B4" i="88"/>
  <c r="B3" i="88"/>
  <c r="F30" i="87"/>
  <c r="F29" i="87"/>
  <c r="F28" i="87"/>
  <c r="F27" i="87"/>
  <c r="F26" i="87"/>
  <c r="F25" i="87"/>
  <c r="F24" i="87"/>
  <c r="F23" i="87"/>
  <c r="F22" i="87"/>
  <c r="F21" i="87"/>
  <c r="F20" i="87"/>
  <c r="F19" i="87"/>
  <c r="F18" i="87"/>
  <c r="F17" i="87"/>
  <c r="F16" i="87"/>
  <c r="F15" i="87"/>
  <c r="F14" i="87"/>
  <c r="F13" i="87"/>
  <c r="F12" i="87"/>
  <c r="F11" i="87"/>
  <c r="F10" i="87"/>
  <c r="F9" i="87"/>
  <c r="F8" i="87"/>
  <c r="F31" i="87" s="1"/>
  <c r="D17" i="12" s="1"/>
  <c r="B5" i="87"/>
  <c r="B4" i="87"/>
  <c r="B3" i="87"/>
  <c r="A17" i="12" s="1"/>
  <c r="D21" i="12" l="1"/>
  <c r="D22" i="12"/>
  <c r="A18" i="12"/>
  <c r="F8" i="20"/>
  <c r="C22" i="12" l="1"/>
  <c r="C23" i="12"/>
  <c r="C12" i="12"/>
  <c r="C13" i="12"/>
  <c r="C14" i="12"/>
  <c r="C15" i="12"/>
  <c r="C16" i="12"/>
  <c r="C17" i="12"/>
  <c r="C18" i="12"/>
  <c r="B3" i="20" l="1"/>
  <c r="F8" i="86" l="1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31" i="78" s="1"/>
  <c r="D8" i="12" s="1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B5" i="86" l="1"/>
  <c r="B4" i="86"/>
  <c r="B3" i="86"/>
  <c r="B5" i="85"/>
  <c r="B4" i="85"/>
  <c r="B3" i="85"/>
  <c r="B5" i="84"/>
  <c r="B4" i="84"/>
  <c r="B3" i="84"/>
  <c r="B5" i="83"/>
  <c r="B4" i="83"/>
  <c r="B3" i="83"/>
  <c r="B5" i="82"/>
  <c r="B4" i="82"/>
  <c r="B3" i="82"/>
  <c r="B5" i="81"/>
  <c r="B4" i="81"/>
  <c r="B3" i="81"/>
  <c r="B5" i="80"/>
  <c r="B4" i="80"/>
  <c r="B3" i="80"/>
  <c r="B5" i="79"/>
  <c r="B4" i="79"/>
  <c r="B3" i="79"/>
  <c r="B5" i="78"/>
  <c r="B4" i="78"/>
  <c r="B3" i="78"/>
  <c r="F31" i="20"/>
  <c r="B5" i="20"/>
  <c r="B4" i="20"/>
  <c r="D7" i="12" l="1"/>
  <c r="E19" i="12"/>
  <c r="F19" i="12" s="1"/>
  <c r="E8" i="12"/>
  <c r="F8" i="12" s="1"/>
  <c r="E20" i="12"/>
  <c r="F20" i="12" s="1"/>
  <c r="E21" i="12"/>
  <c r="F21" i="12" s="1"/>
  <c r="A16" i="12"/>
  <c r="A15" i="12"/>
  <c r="A14" i="12"/>
  <c r="A13" i="12"/>
  <c r="A12" i="12"/>
  <c r="A11" i="12"/>
  <c r="A10" i="12"/>
  <c r="A9" i="12"/>
  <c r="A8" i="12"/>
  <c r="F31" i="81"/>
  <c r="D11" i="12" s="1"/>
  <c r="E11" i="12" s="1"/>
  <c r="F11" i="12" s="1"/>
  <c r="F31" i="85"/>
  <c r="D15" i="12" s="1"/>
  <c r="F31" i="82"/>
  <c r="D12" i="12" s="1"/>
  <c r="F31" i="86"/>
  <c r="D16" i="12" s="1"/>
  <c r="F31" i="79"/>
  <c r="D9" i="12" s="1"/>
  <c r="E9" i="12" s="1"/>
  <c r="F9" i="12" s="1"/>
  <c r="F31" i="83"/>
  <c r="D13" i="12" s="1"/>
  <c r="F31" i="80"/>
  <c r="D10" i="12" s="1"/>
  <c r="E10" i="12" s="1"/>
  <c r="F10" i="12" s="1"/>
  <c r="F31" i="84"/>
  <c r="D14" i="12" s="1"/>
  <c r="A7" i="12"/>
  <c r="E22" i="12" l="1"/>
  <c r="F22" i="12" s="1"/>
  <c r="E18" i="12"/>
  <c r="F18" i="12" s="1"/>
  <c r="E17" i="12"/>
  <c r="F17" i="12" s="1"/>
  <c r="E16" i="12"/>
  <c r="F16" i="12" s="1"/>
  <c r="E15" i="12"/>
  <c r="F15" i="12" s="1"/>
  <c r="E14" i="12"/>
  <c r="F14" i="12" s="1"/>
  <c r="E13" i="12"/>
  <c r="F13" i="12" s="1"/>
  <c r="E12" i="12"/>
  <c r="F12" i="12" s="1"/>
  <c r="A3" i="12" l="1"/>
  <c r="E7" i="12"/>
  <c r="D23" i="12"/>
  <c r="F7" i="12" l="1"/>
  <c r="F23" i="12" s="1"/>
  <c r="E23" i="12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<sst xmlns="http://schemas.openxmlformats.org/spreadsheetml/2006/main" count="626" uniqueCount="39">
  <si>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</si>
  <si>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</si>
  <si>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</si>
  <si>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</si>
  <si>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</si>
  <si>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</si>
  <si>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</si>
  <si>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</si>
  <si>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</si>
  <si>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</si>
  <si>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</si>
  <si>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</si>
  <si>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</si>
  <si>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</si>
  <si>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</si>
  <si>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</si>
  <si>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</si>
  <si>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</si>
  <si>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</si>
  <si>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</si>
  <si>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</si>
  <si>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</si>
  <si>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</si>
  <si>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</si>
  <si>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</si>
  <si>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</si>
  <si>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</si>
  <si>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</si>
  <si>
    <t>実績証明
番号</t>
    <rPh sb="0" eb="2">
      <t>ジッセキ</t>
    </rPh>
    <rPh sb="2" eb="4">
      <t>ショウメイ</t>
    </rPh>
    <rPh sb="5" eb="7">
      <t>バンゴウ</t>
    </rPh>
    <phoneticPr fontId="2"/>
  </si>
  <si>
    <t>■「直接人件費算定表（別紙４－１）」の入力</t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phoneticPr fontId="2"/>
  </si>
  <si>
    <r>
      <t>（注）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</t>
    </r>
    <rPh sb="1" eb="2">
      <t>チュウ</t>
    </rPh>
    <rPh sb="5" eb="6">
      <t>プン</t>
    </rPh>
    <rPh sb="6" eb="8">
      <t>タンイ</t>
    </rPh>
    <rPh sb="9" eb="11">
      <t>キニュウ</t>
    </rPh>
    <phoneticPr fontId="2"/>
  </si>
  <si>
    <t>（１）「総支給額（A）」は、貴社の給与明細表等から手入力してください（賞与や残業手当等は除く）。</t>
    <phoneticPr fontId="2"/>
  </si>
  <si>
    <t>（２）「時間単価（B）」は、報告期間中の”一番低い単価”が自動的に参照されます。</t>
    <phoneticPr fontId="2"/>
  </si>
  <si>
    <t>（４）「算定額」及び「助成対象経費」は、自動計算されます。</t>
    <phoneticPr fontId="2"/>
  </si>
  <si>
    <t>■入力後の「助成対象経費」を、「支払実績表（別紙３）」の「シート名：2-3.人件費」に手入力してください。</t>
    <phoneticPr fontId="2"/>
  </si>
  <si>
    <t xml:space="preserve">※従事者１名につき、本エクセルファイル全体をコピーし、作成してください。 </t>
    <phoneticPr fontId="2"/>
  </si>
  <si>
    <t>（３）「従事時間（C）」は、該当月の「作業日報兼直接人件費個別明細表（別紙４－２）」の時間数合計または月上限150時間が参照されます。</t>
    <rPh sb="51" eb="54">
      <t>ツキジョウゲン</t>
    </rPh>
    <rPh sb="57" eb="59">
      <t>ジカン</t>
    </rPh>
    <phoneticPr fontId="2"/>
  </si>
  <si>
    <t>←</t>
    <phoneticPr fontId="2"/>
  </si>
  <si>
    <t>作業従事者ごとに、ファイルを複製して作成してください</t>
    <rPh sb="0" eb="5">
      <t>サギョウジュウジシャ</t>
    </rPh>
    <rPh sb="14" eb="16">
      <t>フクセイ</t>
    </rPh>
    <rPh sb="18" eb="20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</si>
</sst>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h&quot;時間&quot;mm&quot;分&quot;;@"/>
    <numFmt numFmtId="177" formatCode="#,##0_ "/>
    <numFmt numFmtId="178" formatCode="#,##0.0_ "/>
    <numFmt numFmtId="179" formatCode="[h]&quot;時間&quot;mm&quot;分&quot;;@"/>
    <numFmt numFmtId="180" formatCode="m&quot;月&quot;d&quot;日&quot;;@"/>
  </numFmts>
  <fonts count="2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8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80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177" fontId="10" fillId="2" borderId="16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Fill="1" applyAlignment="1" applyProtection="1">
      <alignment horizontal="right" vertical="center" shrinkToFit="1"/>
    </xf>
    <xf numFmtId="178" fontId="16" fillId="0" borderId="16" xfId="1" applyNumberFormat="1" applyFont="1" applyFill="1" applyBorder="1" applyAlignment="1" applyProtection="1">
      <alignment horizontal="right" vertical="center" shrinkToFit="1"/>
    </xf>
    <xf numFmtId="177" fontId="16" fillId="0" borderId="16" xfId="1" applyNumberFormat="1" applyFont="1" applyFill="1" applyBorder="1" applyAlignment="1" applyProtection="1">
      <alignment horizontal="right" vertical="center" shrinkToFit="1"/>
    </xf>
    <xf numFmtId="177" fontId="16" fillId="0" borderId="15" xfId="1" applyNumberFormat="1" applyFont="1" applyFill="1" applyBorder="1" applyAlignment="1" applyProtection="1">
      <alignment horizontal="right" vertical="center" shrinkToFit="1"/>
    </xf>
    <xf numFmtId="177" fontId="1" fillId="0" borderId="6" xfId="1" applyNumberFormat="1" applyFont="1" applyBorder="1" applyProtection="1">
      <alignment vertical="center"/>
    </xf>
    <xf numFmtId="177" fontId="1" fillId="0" borderId="4" xfId="1" applyNumberFormat="1" applyFont="1" applyBorder="1" applyProtection="1">
      <alignment vertical="center"/>
    </xf>
    <xf numFmtId="177" fontId="20" fillId="0" borderId="3" xfId="1" applyNumberFormat="1" applyFont="1" applyBorder="1" applyProtection="1">
      <alignment vertical="center"/>
    </xf>
    <xf numFmtId="178" fontId="16" fillId="0" borderId="0" xfId="1" quotePrefix="1" applyNumberFormat="1" applyFont="1" applyFill="1" applyBorder="1" applyAlignment="1" applyProtection="1">
      <alignment horizontal="right" vertical="center" shrinkToFit="1"/>
    </xf>
    <xf numFmtId="49" fontId="12" fillId="0" borderId="0" xfId="0" applyNumberFormat="1" applyFont="1" applyAlignment="1" applyProtection="1">
      <alignment horizontal="center" vertical="center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177" fontId="19" fillId="0" borderId="0" xfId="1" applyNumberFormat="1" applyFont="1" applyBorder="1" applyAlignment="1" applyProtection="1">
      <alignment horizontal="left" vertical="center" wrapText="1" indent="1" shrinkToFit="1"/>
    </xf>
    <xf numFmtId="177" fontId="19" fillId="0" borderId="0" xfId="1" applyNumberFormat="1" applyFont="1" applyBorder="1" applyAlignment="1" applyProtection="1">
      <alignment horizontal="left" vertical="center" indent="1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177" fontId="19" fillId="0" borderId="0" xfId="1" applyNumberFormat="1" applyFont="1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56" fontId="5" fillId="0" borderId="9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</cellXfs>
  <cellStyles count="2">
    <cellStyle name="標準" xfId="0" builtinId="0"/>
    <cellStyle name="標準 2" xfId="1"/>
  </cellStyles>
  <dxfs count="423"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80" formatCode="m&quot;月&quot;d&quot;日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80" formatCode="m&quot;月&quot;d&quot;日&quot;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sz val="10"/>
        <color rgb="FFFF000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80" formatCode="m&quot;月&quot;d&quot;日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422"/>
    </tableStyle>
    <tableStyle name="テーブル スタイル 2" pivot="0" count="6">
      <tableStyleElement type="wholeTable" dxfId="421"/>
      <tableStyleElement type="headerRow" dxfId="420"/>
      <tableStyleElement type="totalRow" dxfId="419"/>
      <tableStyleElement type="firstColumn" dxfId="418"/>
      <tableStyleElement type="lastColumn" dxfId="417"/>
      <tableStyleElement type="firstRowStripe" dxfId="4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23" totalsRowCount="1" headerRowDxfId="414" dataDxfId="413" totalsRowDxfId="412" headerRowCellStyle="標準 2" dataCellStyle="標準 2">
  <autoFilter ref="A6:F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411" totalsRowDxfId="410" dataCellStyle="標準 2"/>
    <tableColumn id="6" name="総支給額_x000a_(円)_x000a_(A)" dataDxfId="409" totalsRowDxfId="408"/>
    <tableColumn id="8" name="時間単価_x000a_(円)_x000a_(B) " totalsRowFunction="custom" dataDxfId="407" totalsRowDxfId="406" dataCellStyle="標準 2">
      <calculatedColumnFormula>LOOKUP(MIN(テーブル2[総支給額
(円)
(A)]),人件費単価一覧表[円以上],人件費単価一覧表[単位：円])</calculatedColumnFormula>
      <totalsRowFormula>LOOKUP(MIN(テーブル2[総支給額
(円)
(A)]),$H$28:$H$52,$K$28:$K$52)</totalsRowFormula>
    </tableColumn>
    <tableColumn id="9" name="従事時間_x000a_(時間)_x000a_(C) " totalsRowFunction="sum" dataDxfId="405" totalsRowDxfId="404" dataCellStyle="標準 2">
      <calculatedColumnFormula>MIN(作業日報兼直接人件費個別明細表1[[#Totals],[列6]]*24,150)</calculatedColumnFormula>
    </tableColumn>
    <tableColumn id="10" name="算定額_x000a_(D)=(B)X(C)" totalsRowFunction="sum" dataDxfId="403" totalsRowDxfId="402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401" totalsRowDxfId="400" dataCellStyle="標準 2">
      <calculatedColumnFormula>+IF(テーブル2[[#This Row],[総支給額
(円)
(A)]]="",0,MIN(テーブル2[[#This Row],[総支給額
(円)
(A)]],テーブル2[[#This Row],[算定額
(D)=(B)X(C)]]))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H31" headerRowCount="0" totalsRowCount="1" headerRowDxfId="215" dataDxfId="213" totalsRowDxfId="212" headerRowBorderDxfId="214">
  <tableColumns count="8">
    <tableColumn id="1" name="列1" totalsRowLabel="合計" headerRowDxfId="211" dataDxfId="210" totalsRowDxfId="209"/>
    <tableColumn id="2" name="列2" headerRowDxfId="208" totalsRowDxfId="207"/>
    <tableColumn id="3" name="列3" headerRowDxfId="206" totalsRowDxfId="205"/>
    <tableColumn id="4" name="列4" headerRowDxfId="204" totalsRowDxfId="203"/>
    <tableColumn id="5" name="列5" headerRowDxfId="202" totalsRowDxfId="201"/>
    <tableColumn id="6" name="列6" totalsRowFunction="custom" headerRowDxfId="200" dataDxfId="199" totalsRowDxfId="198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197" dataDxfId="196" totalsRowDxfId="195"/>
    <tableColumn id="8" name="列8" headerRowDxfId="194" dataDxfId="193" totalsRowDxfId="192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H31" headerRowCount="0" totalsRowCount="1" headerRowDxfId="191" dataDxfId="189" totalsRowDxfId="188" headerRowBorderDxfId="190">
  <tableColumns count="8">
    <tableColumn id="1" name="列1" totalsRowLabel="合計" headerRowDxfId="187" dataDxfId="186" totalsRowDxfId="185"/>
    <tableColumn id="2" name="列2" headerRowDxfId="184" totalsRowDxfId="183"/>
    <tableColumn id="3" name="列3" headerRowDxfId="182" totalsRowDxfId="181"/>
    <tableColumn id="4" name="列4" headerRowDxfId="180" totalsRowDxfId="179"/>
    <tableColumn id="5" name="列5" headerRowDxfId="178" totalsRowDxfId="177"/>
    <tableColumn id="6" name="列6" totalsRowFunction="custom" headerRowDxfId="176" dataDxfId="175" totalsRowDxfId="174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173" dataDxfId="172" totalsRowDxfId="171"/>
    <tableColumn id="8" name="列8" headerRowDxfId="170" dataDxfId="169" totalsRowDxfId="168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H31" headerRowCount="0" totalsRowCount="1" headerRowDxfId="167" dataDxfId="165" totalsRowDxfId="164" headerRowBorderDxfId="166">
  <tableColumns count="8">
    <tableColumn id="1" name="列1" totalsRowLabel="合計" headerRowDxfId="163" dataDxfId="162" totalsRowDxfId="161"/>
    <tableColumn id="2" name="列2" headerRowDxfId="160" totalsRowDxfId="159"/>
    <tableColumn id="3" name="列3" headerRowDxfId="158" totalsRowDxfId="157"/>
    <tableColumn id="4" name="列4" headerRowDxfId="156" totalsRowDxfId="155"/>
    <tableColumn id="5" name="列5" headerRowDxfId="154" totalsRowDxfId="153"/>
    <tableColumn id="6" name="列6" totalsRowFunction="custom" headerRowDxfId="152" dataDxfId="151" totalsRowDxfId="150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149" dataDxfId="148" totalsRowDxfId="147"/>
    <tableColumn id="8" name="列8" headerRowDxfId="146" dataDxfId="145" totalsRowDxfId="144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014" displayName="作業日報兼直接人件費個別明細表1014" ref="A8:H31" headerRowCount="0" totalsRowCount="1" headerRowDxfId="143" dataDxfId="141" totalsRowDxfId="140" headerRowBorderDxfId="142">
  <tableColumns count="8">
    <tableColumn id="1" name="列1" totalsRowLabel="合計" headerRowDxfId="139" dataDxfId="138" totalsRowDxfId="137"/>
    <tableColumn id="2" name="列2" headerRowDxfId="136" totalsRowDxfId="135"/>
    <tableColumn id="3" name="列3" headerRowDxfId="134" totalsRowDxfId="133"/>
    <tableColumn id="4" name="列4" headerRowDxfId="132" totalsRowDxfId="131"/>
    <tableColumn id="5" name="列5" headerRowDxfId="130" totalsRowDxfId="129"/>
    <tableColumn id="6" name="列6" totalsRowFunction="custom" headerRowDxfId="128" dataDxfId="127" totalsRowDxfId="126">
      <calculatedColumnFormula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calculatedColumnFormula>
      <totalsRowFormula>SUBTOTAL(109,作業日報兼直接人件費個別明細表1014[列6])</totalsRowFormula>
    </tableColumn>
    <tableColumn id="7" name="列7" headerRowDxfId="125" dataDxfId="124" totalsRowDxfId="123"/>
    <tableColumn id="8" name="列8" headerRowDxfId="122" dataDxfId="121" totalsRowDxfId="120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01415" displayName="作業日報兼直接人件費個別明細表101415" ref="A8:H31" headerRowCount="0" totalsRowCount="1" headerRowDxfId="119" dataDxfId="117" totalsRowDxfId="116" headerRowBorderDxfId="118">
  <tableColumns count="8">
    <tableColumn id="1" name="列1" totalsRowLabel="合計" headerRowDxfId="115" dataDxfId="114" totalsRowDxfId="113"/>
    <tableColumn id="2" name="列2" headerRowDxfId="112" totalsRowDxfId="111"/>
    <tableColumn id="3" name="列3" headerRowDxfId="110" totalsRowDxfId="109"/>
    <tableColumn id="4" name="列4" headerRowDxfId="108" totalsRowDxfId="107"/>
    <tableColumn id="5" name="列5" headerRowDxfId="106" totalsRowDxfId="105"/>
    <tableColumn id="6" name="列6" totalsRowFunction="custom" headerRowDxfId="104" dataDxfId="103" totalsRowDxfId="102">
      <calculatedColumnFormula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calculatedColumnFormula>
      <totalsRowFormula>SUBTOTAL(109,作業日報兼直接人件費個別明細表101415[列6])</totalsRowFormula>
    </tableColumn>
    <tableColumn id="7" name="列7" headerRowDxfId="101" dataDxfId="100" totalsRowDxfId="99"/>
    <tableColumn id="8" name="列8" headerRowDxfId="98" dataDxfId="97" totalsRowDxfId="96"/>
  </tableColumns>
  <tableStyleInfo name="テーブル スタイル 2" showFirstColumn="0" showLastColumn="0" showRowStripes="1" showColumnStripes="0"/>
</table>
</file>

<file path=xl/tables/table15.xml><?xml version="1.0" encoding="utf-8"?>
<table xmlns="http://schemas.openxmlformats.org/spreadsheetml/2006/main" id="15" name="作業日報兼直接人件費個別明細表10141516" displayName="作業日報兼直接人件費個別明細表10141516" ref="A8:H31" headerRowCount="0" totalsRowCount="1" headerRowDxfId="95" dataDxfId="93" totalsRowDxfId="92" headerRowBorderDxfId="94">
  <tableColumns count="8">
    <tableColumn id="1" name="列1" totalsRowLabel="合計" headerRowDxfId="91" dataDxfId="90" totalsRowDxfId="89"/>
    <tableColumn id="2" name="列2" headerRowDxfId="88" totalsRowDxfId="87"/>
    <tableColumn id="3" name="列3" headerRowDxfId="86" totalsRowDxfId="85"/>
    <tableColumn id="4" name="列4" headerRowDxfId="84" totalsRowDxfId="83"/>
    <tableColumn id="5" name="列5" headerRowDxfId="82" totalsRowDxfId="81"/>
    <tableColumn id="6" name="列6" totalsRowFunction="custom" headerRowDxfId="80" dataDxfId="79" totalsRowDxfId="78">
      <calculatedColumnFormula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calculatedColumnFormula>
      <totalsRowFormula>SUBTOTAL(109,作業日報兼直接人件費個別明細表10141516[列6])</totalsRowFormula>
    </tableColumn>
    <tableColumn id="7" name="列7" headerRowDxfId="77" dataDxfId="76" totalsRowDxfId="75"/>
    <tableColumn id="8" name="列8" headerRowDxfId="74" dataDxfId="73" totalsRowDxfId="72"/>
  </tableColumns>
  <tableStyleInfo name="テーブル スタイル 2" showFirstColumn="0" showLastColumn="0" showRowStripes="1" showColumnStripes="0"/>
</table>
</file>

<file path=xl/tables/table16.xml><?xml version="1.0" encoding="utf-8"?>
<table xmlns="http://schemas.openxmlformats.org/spreadsheetml/2006/main" id="16" name="作業日報兼直接人件費個別明細表1014151617" displayName="作業日報兼直接人件費個別明細表1014151617" ref="A8:H31" headerRowCount="0" totalsRowCount="1" headerRowDxfId="71" dataDxfId="69" totalsRowDxfId="68" headerRowBorderDxfId="70">
  <tableColumns count="8">
    <tableColumn id="1" name="列1" totalsRowLabel="合計" headerRowDxfId="67" dataDxfId="66" totalsRowDxfId="65"/>
    <tableColumn id="2" name="列2" headerRowDxfId="64" totalsRowDxfId="63"/>
    <tableColumn id="3" name="列3" headerRowDxfId="62" totalsRowDxfId="61"/>
    <tableColumn id="4" name="列4" headerRowDxfId="60" totalsRowDxfId="59"/>
    <tableColumn id="5" name="列5" headerRowDxfId="58" totalsRowDxfId="57"/>
    <tableColumn id="6" name="列6" totalsRowFunction="custom" headerRowDxfId="56" dataDxfId="55" totalsRowDxfId="54">
      <calculatedColumnFormula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calculatedColumnFormula>
      <totalsRowFormula>SUBTOTAL(109,作業日報兼直接人件費個別明細表1014151617[列6])</totalsRowFormula>
    </tableColumn>
    <tableColumn id="7" name="列7" headerRowDxfId="53" dataDxfId="52" totalsRowDxfId="51"/>
    <tableColumn id="8" name="列8" headerRowDxfId="50" dataDxfId="49" totalsRowDxfId="48"/>
  </tableColumns>
  <tableStyleInfo name="テーブル スタイル 2" showFirstColumn="0" showLastColumn="0" showRowStripes="1" showColumnStripes="0"/>
</table>
</file>

<file path=xl/tables/table17.xml><?xml version="1.0" encoding="utf-8"?>
<table xmlns="http://schemas.openxmlformats.org/spreadsheetml/2006/main" id="17" name="作業日報兼直接人件費個別明細表101415161718" displayName="作業日報兼直接人件費個別明細表101415161718" ref="A8:H31" headerRowCount="0" totalsRowCount="1" headerRowDxfId="47" dataDxfId="45" totalsRowDxfId="44" headerRowBorderDxfId="46">
  <tableColumns count="8">
    <tableColumn id="1" name="列1" totalsRowLabel="合計" headerRowDxfId="43" dataDxfId="42" totalsRowDxfId="41"/>
    <tableColumn id="2" name="列2" headerRowDxfId="40" totalsRowDxfId="39"/>
    <tableColumn id="3" name="列3" headerRowDxfId="38" totalsRowDxfId="37"/>
    <tableColumn id="4" name="列4" headerRowDxfId="36" totalsRowDxfId="35"/>
    <tableColumn id="5" name="列5" headerRowDxfId="34" totalsRowDxfId="33"/>
    <tableColumn id="6" name="列6" totalsRowFunction="custom" headerRowDxfId="32" dataDxfId="31" totalsRowDxfId="30">
      <calculatedColumnFormula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calculatedColumnFormula>
      <totalsRowFormula>SUBTOTAL(109,作業日報兼直接人件費個別明細表101415161718[列6])</totalsRowFormula>
    </tableColumn>
    <tableColumn id="7" name="列7" headerRowDxfId="29" dataDxfId="28" totalsRowDxfId="27"/>
    <tableColumn id="8" name="列8" headerRowDxfId="26" dataDxfId="25" totalsRowDxfId="24"/>
  </tableColumns>
  <tableStyleInfo name="テーブル スタイル 2" showFirstColumn="0" showLastColumn="0" showRowStripes="1" showColumnStripes="0"/>
</table>
</file>

<file path=xl/tables/table18.xml><?xml version="1.0" encoding="utf-8"?>
<table xmlns="http://schemas.openxmlformats.org/spreadsheetml/2006/main" id="18" name="作業日報兼直接人件費個別明細表10141516171819" displayName="作業日報兼直接人件費個別明細表10141516171819" ref="A8:H31" headerRowCount="0" totalsRowCount="1" headerRowDxfId="23" dataDxfId="21" totalsRowDxfId="20" headerRowBorderDxfId="22">
  <tableColumns count="8">
    <tableColumn id="1" name="列1" totalsRowLabel="合計" headerRowDxfId="19" dataDxfId="18" totalsRowDxfId="7"/>
    <tableColumn id="2" name="列2" headerRowDxfId="17" totalsRowDxfId="6"/>
    <tableColumn id="3" name="列3" headerRowDxfId="16" totalsRowDxfId="5"/>
    <tableColumn id="4" name="列4" headerRowDxfId="15" totalsRowDxfId="4"/>
    <tableColumn id="5" name="列5" headerRowDxfId="14" totalsRowDxfId="3"/>
    <tableColumn id="6" name="列6" totalsRowFunction="custom" headerRowDxfId="13" dataDxfId="12" totalsRowDxfId="2">
      <calculatedColumnFormula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calculatedColumnFormula>
      <totalsRowFormula>SUBTOTAL(109,作業日報兼直接人件費個別明細表10141516171819[列6])</totalsRowFormula>
    </tableColumn>
    <tableColumn id="7" name="列7" headerRowDxfId="11" dataDxfId="10" totalsRowDxfId="1"/>
    <tableColumn id="8" name="列8" headerRowDxfId="9" dataDxfId="8" totalsRowDxfId="0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7:K52" totalsRowShown="0" headerRowDxfId="399" dataDxfId="397" headerRowBorderDxfId="398" tableBorderDxfId="396" totalsRowBorderDxfId="395" headerRowCellStyle="標準 2">
  <autoFilter ref="H27:K52"/>
  <tableColumns count="4">
    <tableColumn id="1" name="円以上" dataDxfId="394" dataCellStyle="標準 2"/>
    <tableColumn id="2" name="～" dataDxfId="393" dataCellStyle="標準 2"/>
    <tableColumn id="3" name="円未満" dataDxfId="392" dataCellStyle="標準 2"/>
    <tableColumn id="4" name="単位：円" dataDxfId="391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H31" headerRowCount="0" totalsRowCount="1" headerRowDxfId="390" dataDxfId="388" totalsRowDxfId="387" headerRowBorderDxfId="389">
  <tableColumns count="8">
    <tableColumn id="1" name="列1" totalsRowLabel="合計" headerRowDxfId="386" dataDxfId="385" totalsRowDxfId="384"/>
    <tableColumn id="2" name="列2" headerRowDxfId="383" dataDxfId="382" totalsRowDxfId="381"/>
    <tableColumn id="3" name="列3" headerRowDxfId="380" dataDxfId="379" totalsRowDxfId="378"/>
    <tableColumn id="4" name="列4" headerRowDxfId="377" dataDxfId="376" totalsRowDxfId="375"/>
    <tableColumn id="5" name="列5" headerRowDxfId="374" dataDxfId="373" totalsRowDxfId="372"/>
    <tableColumn id="6" name="列6" totalsRowFunction="sum" headerRowDxfId="371" dataDxfId="370" totalsRowDxfId="369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</tableColumn>
    <tableColumn id="7" name="列7" headerRowDxfId="368" dataDxfId="367" totalsRowDxfId="366"/>
    <tableColumn id="8" name="列8" headerRowDxfId="365" dataDxfId="364" totalsRowDxfId="363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H31" headerRowCount="0" totalsRowCount="1" headerRowDxfId="362" dataDxfId="360" totalsRowDxfId="359" headerRowBorderDxfId="361">
  <tableColumns count="8">
    <tableColumn id="1" name="列1" totalsRowLabel="合計" headerRowDxfId="358" dataDxfId="357" totalsRowDxfId="356"/>
    <tableColumn id="2" name="列2" headerRowDxfId="355" dataDxfId="354" totalsRowDxfId="353"/>
    <tableColumn id="3" name="列3" headerRowDxfId="352" totalsRowDxfId="351"/>
    <tableColumn id="4" name="列4" headerRowDxfId="350" dataDxfId="349" totalsRowDxfId="348"/>
    <tableColumn id="5" name="列5" headerRowDxfId="347" dataDxfId="346" totalsRowDxfId="345"/>
    <tableColumn id="6" name="列6" totalsRowFunction="sum" headerRowDxfId="344" dataDxfId="343" totalsRowDxfId="342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</tableColumn>
    <tableColumn id="7" name="列7" headerRowDxfId="341" dataDxfId="340" totalsRowDxfId="339"/>
    <tableColumn id="8" name="列8" headerRowDxfId="338" dataDxfId="337" totalsRowDxfId="336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H31" headerRowCount="0" totalsRowCount="1" headerRowDxfId="335" dataDxfId="333" totalsRowDxfId="332" headerRowBorderDxfId="334">
  <tableColumns count="8">
    <tableColumn id="1" name="列1" totalsRowLabel="合計" headerRowDxfId="331" dataDxfId="330" totalsRowDxfId="329"/>
    <tableColumn id="2" name="列2" headerRowDxfId="328" totalsRowDxfId="327"/>
    <tableColumn id="3" name="列3" headerRowDxfId="326" totalsRowDxfId="325"/>
    <tableColumn id="4" name="列4" headerRowDxfId="324" totalsRowDxfId="323"/>
    <tableColumn id="5" name="列5" headerRowDxfId="322" totalsRowDxfId="321"/>
    <tableColumn id="6" name="列6" totalsRowFunction="custom" headerRowDxfId="320" dataDxfId="319" totalsRowDxfId="318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317" dataDxfId="316" totalsRowDxfId="315"/>
    <tableColumn id="8" name="列8" headerRowDxfId="314" dataDxfId="313" totalsRowDxfId="312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H31" headerRowCount="0" totalsRowCount="1" headerRowDxfId="311" dataDxfId="309" totalsRowDxfId="308" headerRowBorderDxfId="310">
  <tableColumns count="8">
    <tableColumn id="1" name="列1" totalsRowLabel="合計" headerRowDxfId="307" dataDxfId="306" totalsRowDxfId="305"/>
    <tableColumn id="2" name="列2" headerRowDxfId="304" totalsRowDxfId="303"/>
    <tableColumn id="3" name="列3" headerRowDxfId="302" totalsRowDxfId="301"/>
    <tableColumn id="4" name="列4" headerRowDxfId="300" totalsRowDxfId="299"/>
    <tableColumn id="5" name="列5" headerRowDxfId="298" totalsRowDxfId="297"/>
    <tableColumn id="6" name="列6" totalsRowFunction="custom" headerRowDxfId="296" dataDxfId="295" totalsRowDxfId="294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293" dataDxfId="292" totalsRowDxfId="291"/>
    <tableColumn id="8" name="列8" headerRowDxfId="290" dataDxfId="289" totalsRowDxfId="288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H31" headerRowCount="0" totalsRowCount="1" headerRowDxfId="287" dataDxfId="285" totalsRowDxfId="284" headerRowBorderDxfId="286">
  <tableColumns count="8">
    <tableColumn id="1" name="列1" totalsRowLabel="合計" headerRowDxfId="283" dataDxfId="282" totalsRowDxfId="281"/>
    <tableColumn id="2" name="列2" headerRowDxfId="280" totalsRowDxfId="279"/>
    <tableColumn id="3" name="列3" headerRowDxfId="278" totalsRowDxfId="277"/>
    <tableColumn id="4" name="列4" headerRowDxfId="276" totalsRowDxfId="275"/>
    <tableColumn id="5" name="列5" headerRowDxfId="274" totalsRowDxfId="273"/>
    <tableColumn id="6" name="列6" totalsRowFunction="custom" headerRowDxfId="272" dataDxfId="271" totalsRowDxfId="270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269" dataDxfId="268" totalsRowDxfId="267"/>
    <tableColumn id="8" name="列8" headerRowDxfId="266" dataDxfId="265" totalsRowDxfId="264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H31" headerRowCount="0" totalsRowCount="1" headerRowDxfId="263" dataDxfId="261" totalsRowDxfId="260" headerRowBorderDxfId="262">
  <tableColumns count="8">
    <tableColumn id="1" name="列1" totalsRowLabel="合計" headerRowDxfId="259" dataDxfId="258" totalsRowDxfId="257"/>
    <tableColumn id="2" name="列2" headerRowDxfId="256" totalsRowDxfId="255"/>
    <tableColumn id="3" name="列3" headerRowDxfId="254" totalsRowDxfId="253"/>
    <tableColumn id="4" name="列4" headerRowDxfId="252" totalsRowDxfId="251"/>
    <tableColumn id="5" name="列5" headerRowDxfId="250" totalsRowDxfId="249"/>
    <tableColumn id="6" name="列6" totalsRowFunction="custom" headerRowDxfId="248" dataDxfId="247" totalsRowDxfId="246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245" dataDxfId="244" totalsRowDxfId="243"/>
    <tableColumn id="8" name="列8" headerRowDxfId="242" dataDxfId="241" totalsRowDxfId="240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H31" headerRowCount="0" totalsRowCount="1" headerRowDxfId="239" dataDxfId="237" totalsRowDxfId="236" headerRowBorderDxfId="238">
  <tableColumns count="8">
    <tableColumn id="1" name="列1" totalsRowLabel="合計" headerRowDxfId="235" dataDxfId="234" totalsRowDxfId="233"/>
    <tableColumn id="2" name="列2" headerRowDxfId="232" totalsRowDxfId="231"/>
    <tableColumn id="3" name="列3" headerRowDxfId="230" totalsRowDxfId="229"/>
    <tableColumn id="4" name="列4" headerRowDxfId="228" totalsRowDxfId="227"/>
    <tableColumn id="5" name="列5" headerRowDxfId="226" totalsRowDxfId="225"/>
    <tableColumn id="6" name="列6" totalsRowFunction="custom" headerRowDxfId="224" dataDxfId="223" totalsRowDxfId="222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221" dataDxfId="220" totalsRowDxfId="219"/>
    <tableColumn id="8" name="列8" headerRowDxfId="218" dataDxfId="217" totalsRowDxfId="216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14.xml"/><Relationship Id="rId4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comments" Target="../comments15.xml"/><Relationship Id="rId4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5" Type="http://schemas.openxmlformats.org/officeDocument/2006/relationships/comments" Target="../comments16.xml"/><Relationship Id="rId4" Type="http://schemas.openxmlformats.org/officeDocument/2006/relationships/table" Target="../tables/table1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17.xml"/><Relationship Id="rId4" Type="http://schemas.openxmlformats.org/officeDocument/2006/relationships/table" Target="../tables/table1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CCECFF"/>
  </sheetPr>
  <dimension ref="A1:Q52"/>
  <sheetViews>
    <sheetView view="pageBreakPreview" zoomScaleNormal="100" zoomScaleSheetLayoutView="100" workbookViewId="0">
      <selection activeCell="B7" sqref="B7"/>
    </sheetView>
  </sheetViews>
  <sheetFormatPr defaultColWidth="9" defaultRowHeight="20.149999999999999" customHeight="1" x14ac:dyDescent="0.2"/>
  <cols>
    <col min="1" max="1" width="11.08984375" style="3" customWidth="1"/>
    <col min="2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7265625" style="1" hidden="1" customWidth="1"/>
    <col min="12" max="12" width="9" style="1" customWidth="1"/>
    <col min="13" max="16384" width="9" style="1"/>
  </cols>
  <sheetData>
    <row r="1" spans="1:17" ht="18" customHeight="1" x14ac:dyDescent="0.2">
      <c r="A1" s="83" t="s">
        <v>25</v>
      </c>
      <c r="B1" s="83"/>
      <c r="C1" s="83"/>
      <c r="D1" s="83"/>
      <c r="E1" s="83"/>
      <c r="F1" s="83"/>
    </row>
    <row r="2" spans="1:17" ht="24" customHeight="1" x14ac:dyDescent="0.2">
      <c r="A2" s="85" t="s">
        <v>24</v>
      </c>
      <c r="B2" s="86"/>
      <c r="C2" s="86"/>
      <c r="D2" s="86"/>
      <c r="E2" s="86"/>
      <c r="F2" s="86"/>
    </row>
    <row r="3" spans="1:17" ht="18" customHeight="1" x14ac:dyDescent="0.2">
      <c r="A3" s="84" t="str">
        <f ca="1">"報告期間："&amp;A7&amp;"～"&amp;A22&amp;"まで"</f>
        <v>報告期間：令和6年10月～令和8年1月まで</v>
      </c>
      <c r="B3" s="84"/>
      <c r="C3" s="84"/>
      <c r="D3" s="84"/>
      <c r="E3" s="84"/>
      <c r="F3" s="84"/>
    </row>
    <row r="4" spans="1:17" ht="24" customHeight="1" x14ac:dyDescent="0.2">
      <c r="A4" s="59" t="s">
        <v>15</v>
      </c>
      <c r="B4" s="88"/>
      <c r="C4" s="88"/>
      <c r="D4" s="88"/>
      <c r="E4" s="88"/>
      <c r="F4" s="88"/>
    </row>
    <row r="5" spans="1:17" ht="24" customHeight="1" x14ac:dyDescent="0.2">
      <c r="A5" s="59" t="s">
        <v>9</v>
      </c>
      <c r="B5" s="88"/>
      <c r="C5" s="88"/>
      <c r="D5" s="88"/>
      <c r="E5" s="88"/>
      <c r="F5" s="88"/>
      <c r="G5" s="1" t="s">
        <v>37</v>
      </c>
      <c r="L5" s="71" t="s">
        <v>38</v>
      </c>
      <c r="M5" s="69"/>
      <c r="N5" s="69"/>
      <c r="O5" s="69"/>
      <c r="P5" s="69"/>
      <c r="Q5" s="70"/>
    </row>
    <row r="6" spans="1:17" s="2" customFormat="1" ht="60" customHeight="1" x14ac:dyDescent="0.2">
      <c r="A6" s="43" t="s">
        <v>23</v>
      </c>
      <c r="B6" s="44" t="s">
        <v>19</v>
      </c>
      <c r="C6" s="43" t="s">
        <v>20</v>
      </c>
      <c r="D6" s="44" t="s">
        <v>21</v>
      </c>
      <c r="E6" s="45" t="s">
        <v>22</v>
      </c>
      <c r="F6" s="44" t="s">
        <v>26</v>
      </c>
    </row>
    <row r="7" spans="1:17" s="2" customFormat="1" ht="36" customHeight="1" x14ac:dyDescent="0.2">
      <c r="A7" s="35" t="str">
        <f ca="1">SUBSTITUTE(SUBSTITUTE(SUBSTITUTE(ASC('R6年10月'!$B$3),"R","令和"),"令和1","令和元"),"H","平成")</f>
        <v>令和6年10月</v>
      </c>
      <c r="B7" s="42"/>
      <c r="C7" s="38">
        <f>LOOKUP(MIN(テーブル2[総支給額
(円)
(A)]),人件費単価一覧表[円以上],人件費単価一覧表[単位：円])</f>
        <v>0</v>
      </c>
      <c r="D7" s="39">
        <f>MIN(作業日報兼直接人件費個別明細表1[[#Totals],[列6]]*24,150)</f>
        <v>0</v>
      </c>
      <c r="E7" s="38">
        <f>テーブル2[[#This Row],[時間単価
(円)
(B) ]]*テーブル2[[#This Row],[従事時間
(時間)
(C) ]]</f>
        <v>0</v>
      </c>
      <c r="F7" s="38">
        <f>+IF(テーブル2[[#This Row],[総支給額
(円)
(A)]]="",0,MIN(テーブル2[[#This Row],[総支給額
(円)
(A)]],テーブル2[[#This Row],[算定額
(D)=(B)X(C)]]))</f>
        <v>0</v>
      </c>
    </row>
    <row r="8" spans="1:17" s="2" customFormat="1" ht="36" customHeight="1" x14ac:dyDescent="0.2">
      <c r="A8" s="35" t="str">
        <f ca="1">SUBSTITUTE(SUBSTITUTE(SUBSTITUTE(ASC('R6年11月'!$B$3),"R","令和"),"令和1","令和元"),"H","平成")</f>
        <v>令和6年11月</v>
      </c>
      <c r="B8" s="64"/>
      <c r="C8" s="65">
        <f>LOOKUP(MIN(テーブル2[総支給額
(円)
(A)]),人件費単価一覧表[円以上],人件費単価一覧表[単位：円])</f>
        <v>0</v>
      </c>
      <c r="D8" s="66">
        <f>MIN(作業日報兼直接人件費個別明細表2[[#Totals],[列6]]*24,150)</f>
        <v>0</v>
      </c>
      <c r="E8" s="67">
        <f>テーブル2[[#This Row],[時間単価
(円)
(B) ]]*テーブル2[[#This Row],[従事時間
(時間)
(C) ]]</f>
        <v>0</v>
      </c>
      <c r="F8" s="68">
        <f>+IF(テーブル2[[#This Row],[総支給額
(円)
(A)]]="",0,MIN(テーブル2[[#This Row],[総支給額
(円)
(A)]],テーブル2[[#This Row],[算定額
(D)=(B)X(C)]]))</f>
        <v>0</v>
      </c>
    </row>
    <row r="9" spans="1:17" s="2" customFormat="1" ht="36" customHeight="1" x14ac:dyDescent="0.2">
      <c r="A9" s="35" t="str">
        <f ca="1">SUBSTITUTE(SUBSTITUTE(SUBSTITUTE(ASC('R6年12月'!$B$3),"R","令和"),"令和1","令和元"),"H","平成")</f>
        <v>令和6年12月</v>
      </c>
      <c r="B9" s="64"/>
      <c r="C9" s="65">
        <f>LOOKUP(MIN(テーブル2[総支給額
(円)
(A)]),人件費単価一覧表[円以上],人件費単価一覧表[単位：円])</f>
        <v>0</v>
      </c>
      <c r="D9" s="66">
        <f>MIN(作業日報兼直接人件費個別明細表3[[#Totals],[列6]]*24,150)</f>
        <v>0</v>
      </c>
      <c r="E9" s="67">
        <f>テーブル2[[#This Row],[時間単価
(円)
(B) ]]*テーブル2[[#This Row],[従事時間
(時間)
(C) ]]</f>
        <v>0</v>
      </c>
      <c r="F9" s="68">
        <f>+IF(テーブル2[[#This Row],[総支給額
(円)
(A)]]="",0,MIN(テーブル2[[#This Row],[総支給額
(円)
(A)]],テーブル2[[#This Row],[算定額
(D)=(B)X(C)]]))</f>
        <v>0</v>
      </c>
    </row>
    <row r="10" spans="1:17" s="2" customFormat="1" ht="36" customHeight="1" x14ac:dyDescent="0.2">
      <c r="A10" s="35" t="str">
        <f ca="1">SUBSTITUTE(SUBSTITUTE(SUBSTITUTE(ASC('R7年1月'!$B$3),"R","令和"),"令和1","令和元"),"H","平成")</f>
        <v>令和7年1月</v>
      </c>
      <c r="B10" s="64"/>
      <c r="C10" s="65">
        <f>LOOKUP(MIN(テーブル2[総支給額
(円)
(A)]),人件費単価一覧表[円以上],人件費単価一覧表[単位：円])</f>
        <v>0</v>
      </c>
      <c r="D10" s="66">
        <f>MIN(作業日報兼直接人件費個別明細表4[[#Totals],[列6]]*24,150)</f>
        <v>0</v>
      </c>
      <c r="E10" s="67">
        <f>テーブル2[[#This Row],[時間単価
(円)
(B) ]]*テーブル2[[#This Row],[従事時間
(時間)
(C) ]]</f>
        <v>0</v>
      </c>
      <c r="F10" s="68">
        <f>+IF(テーブル2[[#This Row],[総支給額
(円)
(A)]]="",0,MIN(テーブル2[[#This Row],[総支給額
(円)
(A)]],テーブル2[[#This Row],[算定額
(D)=(B)X(C)]]))</f>
        <v>0</v>
      </c>
    </row>
    <row r="11" spans="1:17" s="2" customFormat="1" ht="36" customHeight="1" x14ac:dyDescent="0.2">
      <c r="A11" s="35" t="str">
        <f ca="1">SUBSTITUTE(SUBSTITUTE(SUBSTITUTE(ASC('R7年2月'!$B$3),"R","令和"),"令和1","令和元"),"H","平成")</f>
        <v>令和7年2月</v>
      </c>
      <c r="B11" s="64"/>
      <c r="C11" s="65">
        <f>LOOKUP(MIN(テーブル2[総支給額
(円)
(A)]),人件費単価一覧表[円以上],人件費単価一覧表[単位：円])</f>
        <v>0</v>
      </c>
      <c r="D11" s="66">
        <f>MIN(作業日報兼直接人件費個別明細表5[[#Totals],[列6]]*24,150)</f>
        <v>0</v>
      </c>
      <c r="E11" s="67">
        <f>テーブル2[[#This Row],[時間単価
(円)
(B) ]]*テーブル2[[#This Row],[従事時間
(時間)
(C) ]]</f>
        <v>0</v>
      </c>
      <c r="F11" s="68">
        <f>+IF(テーブル2[[#This Row],[総支給額
(円)
(A)]]="",0,MIN(テーブル2[[#This Row],[総支給額
(円)
(A)]],テーブル2[[#This Row],[算定額
(D)=(B)X(C)]]))</f>
        <v>0</v>
      </c>
    </row>
    <row r="12" spans="1:17" s="2" customFormat="1" ht="36" customHeight="1" x14ac:dyDescent="0.2">
      <c r="A12" s="35" t="str">
        <f ca="1">SUBSTITUTE(SUBSTITUTE(SUBSTITUTE(ASC('R7年3月'!$B$3),"R","令和"),"令和1","令和元"),"H","平成")</f>
        <v>令和7年3月</v>
      </c>
      <c r="B12" s="42"/>
      <c r="C12" s="38">
        <f>LOOKUP(MIN(テーブル2[総支給額
(円)
(A)]),人件費単価一覧表[円以上],人件費単価一覧表[単位：円])</f>
        <v>0</v>
      </c>
      <c r="D12" s="39">
        <f>MIN(作業日報兼直接人件費個別明細表6[[#Totals],[列6]]*24,150)</f>
        <v>0</v>
      </c>
      <c r="E12" s="38">
        <f>テーブル2[[#This Row],[時間単価
(円)
(B) ]]*テーブル2[[#This Row],[従事時間
(時間)
(C) ]]</f>
        <v>0</v>
      </c>
      <c r="F12" s="38">
        <f>+IF(テーブル2[[#This Row],[総支給額
(円)
(A)]]="",0,MIN(テーブル2[[#This Row],[総支給額
(円)
(A)]],テーブル2[[#This Row],[算定額
(D)=(B)X(C)]]))</f>
        <v>0</v>
      </c>
      <c r="H12" s="60"/>
    </row>
    <row r="13" spans="1:17" s="2" customFormat="1" ht="36" customHeight="1" x14ac:dyDescent="0.2">
      <c r="A13" s="35" t="str">
        <f ca="1">SUBSTITUTE(SUBSTITUTE(SUBSTITUTE(ASC('R7年4月'!$B$3),"R","令和"),"令和1","令和元"),"H","平成")</f>
        <v>令和7年4月</v>
      </c>
      <c r="B13" s="42"/>
      <c r="C13" s="38">
        <f>LOOKUP(MIN(テーブル2[総支給額
(円)
(A)]),人件費単価一覧表[円以上],人件費単価一覧表[単位：円])</f>
        <v>0</v>
      </c>
      <c r="D13" s="39">
        <f>MIN(作業日報兼直接人件費個別明細表7[[#Totals],[列6]]*24,150)</f>
        <v>0</v>
      </c>
      <c r="E13" s="38">
        <f>テーブル2[[#This Row],[時間単価
(円)
(B) ]]*テーブル2[[#This Row],[従事時間
(時間)
(C) ]]</f>
        <v>0</v>
      </c>
      <c r="F13" s="38">
        <f>+IF(テーブル2[[#This Row],[総支給額
(円)
(A)]]="",0,MIN(テーブル2[[#This Row],[総支給額
(円)
(A)]],テーブル2[[#This Row],[算定額
(D)=(B)X(C)]]))</f>
        <v>0</v>
      </c>
    </row>
    <row r="14" spans="1:17" s="2" customFormat="1" ht="36" customHeight="1" x14ac:dyDescent="0.2">
      <c r="A14" s="35" t="str">
        <f ca="1">SUBSTITUTE(SUBSTITUTE(SUBSTITUTE(ASC('R7年5月'!$B$3),"R","令和"),"令和1","令和元"),"H","平成")</f>
        <v>令和7年5月</v>
      </c>
      <c r="B14" s="42"/>
      <c r="C14" s="38">
        <f>LOOKUP(MIN(テーブル2[総支給額
(円)
(A)]),人件費単価一覧表[円以上],人件費単価一覧表[単位：円])</f>
        <v>0</v>
      </c>
      <c r="D14" s="39">
        <f>MIN(作業日報兼直接人件費個別明細表8[[#Totals],[列6]]*24,150)</f>
        <v>0</v>
      </c>
      <c r="E14" s="38">
        <f>テーブル2[[#This Row],[時間単価
(円)
(B) ]]*テーブル2[[#This Row],[従事時間
(時間)
(C) ]]</f>
        <v>0</v>
      </c>
      <c r="F14" s="38">
        <f>+IF(テーブル2[[#This Row],[総支給額
(円)
(A)]]="",0,MIN(テーブル2[[#This Row],[総支給額
(円)
(A)]],テーブル2[[#This Row],[算定額
(D)=(B)X(C)]]))</f>
        <v>0</v>
      </c>
    </row>
    <row r="15" spans="1:17" s="2" customFormat="1" ht="36" customHeight="1" x14ac:dyDescent="0.2">
      <c r="A15" s="35" t="str">
        <f ca="1">SUBSTITUTE(SUBSTITUTE(SUBSTITUTE(ASC('R7年6月'!$B$3),"R","令和"),"令和1","令和元"),"H","平成")</f>
        <v>令和7年6月</v>
      </c>
      <c r="B15" s="42"/>
      <c r="C15" s="38">
        <f>LOOKUP(MIN(テーブル2[総支給額
(円)
(A)]),人件費単価一覧表[円以上],人件費単価一覧表[単位：円])</f>
        <v>0</v>
      </c>
      <c r="D15" s="39">
        <f>MIN(作業日報兼直接人件費個別明細表9[[#Totals],[列6]]*24,150)</f>
        <v>0</v>
      </c>
      <c r="E15" s="38">
        <f>テーブル2[[#This Row],[時間単価
(円)
(B) ]]*テーブル2[[#This Row],[従事時間
(時間)
(C) ]]</f>
        <v>0</v>
      </c>
      <c r="F15" s="38">
        <f>+IF(テーブル2[[#This Row],[総支給額
(円)
(A)]]="",0,MIN(テーブル2[[#This Row],[総支給額
(円)
(A)]],テーブル2[[#This Row],[算定額
(D)=(B)X(C)]]))</f>
        <v>0</v>
      </c>
    </row>
    <row r="16" spans="1:17" s="2" customFormat="1" ht="36" customHeight="1" x14ac:dyDescent="0.2">
      <c r="A16" s="35" t="str">
        <f ca="1">SUBSTITUTE(SUBSTITUTE(SUBSTITUTE(ASC('R7年7月'!$B$3),"R","令和"),"令和1","令和元"),"H","平成")</f>
        <v>令和7年7月</v>
      </c>
      <c r="B16" s="42"/>
      <c r="C16" s="38">
        <f>LOOKUP(MIN(テーブル2[総支給額
(円)
(A)]),人件費単価一覧表[円以上],人件費単価一覧表[単位：円])</f>
        <v>0</v>
      </c>
      <c r="D16" s="39">
        <f>MIN(作業日報兼直接人件費個別明細表10[[#Totals],[列6]]*24,150)</f>
        <v>0</v>
      </c>
      <c r="E16" s="38">
        <f>テーブル2[[#This Row],[時間単価
(円)
(B) ]]*テーブル2[[#This Row],[従事時間
(時間)
(C) ]]</f>
        <v>0</v>
      </c>
      <c r="F16" s="38">
        <f>+IF(テーブル2[[#This Row],[総支給額
(円)
(A)]]="",0,MIN(テーブル2[[#This Row],[総支給額
(円)
(A)]],テーブル2[[#This Row],[算定額
(D)=(B)X(C)]]))</f>
        <v>0</v>
      </c>
    </row>
    <row r="17" spans="1:11" s="2" customFormat="1" ht="36" customHeight="1" x14ac:dyDescent="0.2">
      <c r="A17" s="35" t="str">
        <f ca="1">SUBSTITUTE(SUBSTITUTE(SUBSTITUTE(ASC('R7年8月'!$B$3),"R","令和"),"令和1","令和元"),"H","平成")</f>
        <v>令和7年8月</v>
      </c>
      <c r="B17" s="42"/>
      <c r="C17" s="38">
        <f>LOOKUP(MIN(テーブル2[総支給額
(円)
(A)]),人件費単価一覧表[円以上],人件費単価一覧表[単位：円])</f>
        <v>0</v>
      </c>
      <c r="D17" s="72">
        <f>MIN(作業日報兼直接人件費個別明細表1014[[#Totals],[列6]]*24,150)</f>
        <v>0</v>
      </c>
      <c r="E17" s="38">
        <f>テーブル2[[#This Row],[時間単価
(円)
(B) ]]*テーブル2[[#This Row],[従事時間
(時間)
(C) ]]</f>
        <v>0</v>
      </c>
      <c r="F17" s="38">
        <f>+IF(テーブル2[[#This Row],[総支給額
(円)
(A)]]="",0,MIN(テーブル2[[#This Row],[総支給額
(円)
(A)]],テーブル2[[#This Row],[算定額
(D)=(B)X(C)]]))</f>
        <v>0</v>
      </c>
    </row>
    <row r="18" spans="1:11" s="2" customFormat="1" ht="36" customHeight="1" x14ac:dyDescent="0.2">
      <c r="A18" s="35" t="str">
        <f ca="1">SUBSTITUTE(SUBSTITUTE(SUBSTITUTE(ASC('R7年9月'!$B$3),"R","令和"),"令和1","令和元"),"H","平成")</f>
        <v>令和7年9月</v>
      </c>
      <c r="B18" s="42"/>
      <c r="C18" s="38">
        <f>LOOKUP(MIN(テーブル2[総支給額
(円)
(A)]),人件費単価一覧表[円以上],人件費単価一覧表[単位：円])</f>
        <v>0</v>
      </c>
      <c r="D18" s="39">
        <f>MIN(作業日報兼直接人件費個別明細表101415[[#Totals],[列6]]*24,150)</f>
        <v>0</v>
      </c>
      <c r="E18" s="38">
        <f>テーブル2[[#This Row],[時間単価
(円)
(B) ]]*テーブル2[[#This Row],[従事時間
(時間)
(C) ]]</f>
        <v>0</v>
      </c>
      <c r="F18" s="38">
        <f>+IF(テーブル2[[#This Row],[総支給額
(円)
(A)]]="",0,MIN(テーブル2[[#This Row],[総支給額
(円)
(A)]],テーブル2[[#This Row],[算定額
(D)=(B)X(C)]]))</f>
        <v>0</v>
      </c>
    </row>
    <row r="19" spans="1:11" s="2" customFormat="1" ht="36" customHeight="1" x14ac:dyDescent="0.2">
      <c r="A19" s="35" t="str">
        <f ca="1">SUBSTITUTE(SUBSTITUTE(SUBSTITUTE(ASC('R7年10月'!$B$3),"R","令和"),"令和1","令和元"),"H","平成")</f>
        <v>令和7年10月</v>
      </c>
      <c r="B19" s="64"/>
      <c r="C19" s="65">
        <f>LOOKUP(MIN(テーブル2[総支給額
(円)
(A)]),人件費単価一覧表[円以上],人件費単価一覧表[単位：円])</f>
        <v>0</v>
      </c>
      <c r="D19" s="66">
        <f>MIN(作業日報兼直接人件費個別明細表10141516[[#Totals],[列6]]*24,150)</f>
        <v>0</v>
      </c>
      <c r="E19" s="67">
        <f>テーブル2[[#This Row],[時間単価
(円)
(B) ]]*テーブル2[[#This Row],[従事時間
(時間)
(C) ]]</f>
        <v>0</v>
      </c>
      <c r="F19" s="68">
        <f>+IF(テーブル2[[#This Row],[総支給額
(円)
(A)]]="",0,MIN(テーブル2[[#This Row],[総支給額
(円)
(A)]],テーブル2[[#This Row],[算定額
(D)=(B)X(C)]]))</f>
        <v>0</v>
      </c>
    </row>
    <row r="20" spans="1:11" s="2" customFormat="1" ht="36" customHeight="1" x14ac:dyDescent="0.2">
      <c r="A20" s="35" t="str">
        <f ca="1">SUBSTITUTE(SUBSTITUTE(SUBSTITUTE(ASC('R7年11月'!$B$3),"R","令和"),"令和1","令和元"),"H","平成")</f>
        <v>令和7年11月</v>
      </c>
      <c r="B20" s="64"/>
      <c r="C20" s="65">
        <f>LOOKUP(MIN(テーブル2[総支給額
(円)
(A)]),人件費単価一覧表[円以上],人件費単価一覧表[単位：円])</f>
        <v>0</v>
      </c>
      <c r="D20" s="66">
        <f>MIN(作業日報兼直接人件費個別明細表1014151617[[#Totals],[列6]]*24,150)</f>
        <v>0</v>
      </c>
      <c r="E20" s="67">
        <f>テーブル2[[#This Row],[時間単価
(円)
(B) ]]*テーブル2[[#This Row],[従事時間
(時間)
(C) ]]</f>
        <v>0</v>
      </c>
      <c r="F20" s="68">
        <f>+IF(テーブル2[[#This Row],[総支給額
(円)
(A)]]="",0,MIN(テーブル2[[#This Row],[総支給額
(円)
(A)]],テーブル2[[#This Row],[算定額
(D)=(B)X(C)]]))</f>
        <v>0</v>
      </c>
    </row>
    <row r="21" spans="1:11" s="2" customFormat="1" ht="36" customHeight="1" x14ac:dyDescent="0.2">
      <c r="A21" s="35" t="str">
        <f ca="1">SUBSTITUTE(SUBSTITUTE(SUBSTITUTE(ASC('R7年12月'!$B$3),"R","令和"),"令和1","令和元"),"H","平成")</f>
        <v>令和7年12月</v>
      </c>
      <c r="B21" s="64"/>
      <c r="C21" s="65">
        <f>LOOKUP(MIN(テーブル2[総支給額
(円)
(A)]),人件費単価一覧表[円以上],人件費単価一覧表[単位：円])</f>
        <v>0</v>
      </c>
      <c r="D21" s="66">
        <f>MIN(作業日報兼直接人件費個別明細表101415161718[[#Totals],[列6]]*24,150)</f>
        <v>0</v>
      </c>
      <c r="E21" s="67">
        <f>テーブル2[[#This Row],[時間単価
(円)
(B) ]]*テーブル2[[#This Row],[従事時間
(時間)
(C) ]]</f>
        <v>0</v>
      </c>
      <c r="F21" s="68">
        <f>+IF(テーブル2[[#This Row],[総支給額
(円)
(A)]]="",0,MIN(テーブル2[[#This Row],[総支給額
(円)
(A)]],テーブル2[[#This Row],[算定額
(D)=(B)X(C)]]))</f>
        <v>0</v>
      </c>
    </row>
    <row r="22" spans="1:11" s="2" customFormat="1" ht="36" customHeight="1" x14ac:dyDescent="0.2">
      <c r="A22" s="35" t="str">
        <f ca="1">SUBSTITUTE(SUBSTITUTE(SUBSTITUTE(ASC('R8年1月'!$B$3),"R","令和"),"令和1","令和元"),"H","平成")</f>
        <v>令和8年1月</v>
      </c>
      <c r="B22" s="42"/>
      <c r="C22" s="38">
        <f>LOOKUP(MIN(テーブル2[総支給額
(円)
(A)]),人件費単価一覧表[円以上],人件費単価一覧表[単位：円])</f>
        <v>0</v>
      </c>
      <c r="D22" s="39">
        <f>MIN(作業日報兼直接人件費個別明細表10141516171819[[#Totals],[列6]]*24,150)</f>
        <v>0</v>
      </c>
      <c r="E22" s="38">
        <f>テーブル2[[#This Row],[時間単価
(円)
(B) ]]*テーブル2[[#This Row],[従事時間
(時間)
(C) ]]</f>
        <v>0</v>
      </c>
      <c r="F22" s="38">
        <f>+IF(テーブル2[[#This Row],[総支給額
(円)
(A)]]="",0,MIN(テーブル2[[#This Row],[総支給額
(円)
(A)]],テーブル2[[#This Row],[算定額
(D)=(B)X(C)]]))</f>
        <v>0</v>
      </c>
    </row>
    <row r="23" spans="1:11" ht="36" customHeight="1" x14ac:dyDescent="0.2">
      <c r="A23" s="36"/>
      <c r="B23" s="37"/>
      <c r="C23" s="41">
        <f>LOOKUP(MIN(テーブル2[総支給額
(円)
(A)]),$H$28:$H$52,$K$28:$K$52)</f>
        <v>0</v>
      </c>
      <c r="D23" s="40">
        <f>SUBTOTAL(109,テーブル2[従事時間
(時間)
(C) ])</f>
        <v>0</v>
      </c>
      <c r="E23" s="41">
        <f>SUBTOTAL(109,テーブル2[算定額
(D)=(B)X(C)])</f>
        <v>0</v>
      </c>
      <c r="F23" s="41">
        <f>SUBTOTAL(109,テーブル2[助成対象経費
(円)
(A)を上限
とする])</f>
        <v>0</v>
      </c>
    </row>
    <row r="24" spans="1:11" ht="24" customHeight="1" x14ac:dyDescent="0.2">
      <c r="A24" s="81" t="s">
        <v>29</v>
      </c>
      <c r="B24" s="82"/>
      <c r="C24" s="82"/>
      <c r="D24" s="82"/>
      <c r="E24" s="82"/>
      <c r="F24" s="82"/>
    </row>
    <row r="25" spans="1:11" ht="21" customHeight="1" x14ac:dyDescent="0.2">
      <c r="A25" s="89" t="s">
        <v>31</v>
      </c>
      <c r="B25" s="89"/>
      <c r="C25" s="89"/>
      <c r="D25" s="89"/>
      <c r="E25" s="89"/>
      <c r="F25" s="89"/>
    </row>
    <row r="26" spans="1:11" ht="21" customHeight="1" x14ac:dyDescent="0.2">
      <c r="A26" s="79" t="s">
        <v>32</v>
      </c>
      <c r="B26" s="80"/>
      <c r="C26" s="80"/>
      <c r="D26" s="80"/>
      <c r="E26" s="80"/>
      <c r="F26" s="80"/>
      <c r="H26" s="87" t="s">
        <v>2</v>
      </c>
      <c r="I26" s="87"/>
      <c r="J26" s="87"/>
      <c r="K26" s="25" t="s">
        <v>3</v>
      </c>
    </row>
    <row r="27" spans="1:11" ht="30" customHeight="1" x14ac:dyDescent="0.2">
      <c r="A27" s="79" t="s">
        <v>36</v>
      </c>
      <c r="B27" s="80"/>
      <c r="C27" s="80"/>
      <c r="D27" s="80"/>
      <c r="E27" s="80"/>
      <c r="F27" s="80"/>
      <c r="H27" s="26" t="s">
        <v>4</v>
      </c>
      <c r="I27" s="27" t="s">
        <v>0</v>
      </c>
      <c r="J27" s="27" t="s">
        <v>5</v>
      </c>
      <c r="K27" s="28" t="s">
        <v>6</v>
      </c>
    </row>
    <row r="28" spans="1:11" ht="21" customHeight="1" x14ac:dyDescent="0.2">
      <c r="A28" s="79" t="s">
        <v>33</v>
      </c>
      <c r="B28" s="80"/>
      <c r="C28" s="80"/>
      <c r="D28" s="80"/>
      <c r="E28" s="80"/>
      <c r="F28" s="80"/>
      <c r="H28" s="29">
        <v>0</v>
      </c>
      <c r="I28" s="30" t="s">
        <v>7</v>
      </c>
      <c r="J28" s="30">
        <v>0</v>
      </c>
      <c r="K28" s="31">
        <v>0</v>
      </c>
    </row>
    <row r="29" spans="1:11" ht="21" customHeight="1" x14ac:dyDescent="0.2">
      <c r="A29" s="79" t="s">
        <v>35</v>
      </c>
      <c r="B29" s="80"/>
      <c r="C29" s="80"/>
      <c r="D29" s="80"/>
      <c r="E29" s="80"/>
      <c r="F29" s="80"/>
      <c r="H29" s="29">
        <v>1</v>
      </c>
      <c r="I29" s="30" t="s">
        <v>7</v>
      </c>
      <c r="J29" s="32">
        <v>146000</v>
      </c>
      <c r="K29" s="46">
        <v>1160</v>
      </c>
    </row>
    <row r="30" spans="1:11" ht="24" customHeight="1" x14ac:dyDescent="0.2">
      <c r="A30" s="81" t="s">
        <v>34</v>
      </c>
      <c r="B30" s="82"/>
      <c r="C30" s="82"/>
      <c r="D30" s="82"/>
      <c r="E30" s="82"/>
      <c r="F30" s="82"/>
      <c r="H30" s="33">
        <v>146000</v>
      </c>
      <c r="I30" s="30" t="s">
        <v>7</v>
      </c>
      <c r="J30" s="32">
        <v>155000</v>
      </c>
      <c r="K30" s="46">
        <v>1220</v>
      </c>
    </row>
    <row r="31" spans="1:11" ht="24" customHeight="1" x14ac:dyDescent="0.2">
      <c r="H31" s="33">
        <v>155000</v>
      </c>
      <c r="I31" s="30" t="s">
        <v>7</v>
      </c>
      <c r="J31" s="32">
        <v>165000</v>
      </c>
      <c r="K31" s="46">
        <v>1310</v>
      </c>
    </row>
    <row r="32" spans="1:11" ht="24" customHeight="1" x14ac:dyDescent="0.2">
      <c r="H32" s="33">
        <v>165000</v>
      </c>
      <c r="I32" s="30" t="s">
        <v>7</v>
      </c>
      <c r="J32" s="32">
        <v>175000</v>
      </c>
      <c r="K32" s="46">
        <v>1390</v>
      </c>
    </row>
    <row r="33" spans="8:11" ht="24" customHeight="1" x14ac:dyDescent="0.2">
      <c r="H33" s="33">
        <v>175000</v>
      </c>
      <c r="I33" s="30" t="s">
        <v>7</v>
      </c>
      <c r="J33" s="32">
        <v>185000</v>
      </c>
      <c r="K33" s="46">
        <v>1470</v>
      </c>
    </row>
    <row r="34" spans="8:11" ht="24" customHeight="1" x14ac:dyDescent="0.2">
      <c r="H34" s="33">
        <v>185000</v>
      </c>
      <c r="I34" s="30" t="s">
        <v>7</v>
      </c>
      <c r="J34" s="32">
        <v>195000</v>
      </c>
      <c r="K34" s="46">
        <v>1550</v>
      </c>
    </row>
    <row r="35" spans="8:11" ht="24" customHeight="1" x14ac:dyDescent="0.2">
      <c r="H35" s="33">
        <v>195000</v>
      </c>
      <c r="I35" s="30" t="s">
        <v>7</v>
      </c>
      <c r="J35" s="32">
        <v>210000</v>
      </c>
      <c r="K35" s="46">
        <v>1630</v>
      </c>
    </row>
    <row r="36" spans="8:11" ht="24" customHeight="1" x14ac:dyDescent="0.2">
      <c r="H36" s="33">
        <v>210000</v>
      </c>
      <c r="I36" s="30" t="s">
        <v>7</v>
      </c>
      <c r="J36" s="32">
        <v>230000</v>
      </c>
      <c r="K36" s="46">
        <v>1800</v>
      </c>
    </row>
    <row r="37" spans="8:11" ht="24" customHeight="1" x14ac:dyDescent="0.2">
      <c r="H37" s="33">
        <v>230000</v>
      </c>
      <c r="I37" s="30" t="s">
        <v>7</v>
      </c>
      <c r="J37" s="32">
        <v>250000</v>
      </c>
      <c r="K37" s="46">
        <v>1960</v>
      </c>
    </row>
    <row r="38" spans="8:11" ht="24" customHeight="1" x14ac:dyDescent="0.2">
      <c r="H38" s="33">
        <v>250000</v>
      </c>
      <c r="I38" s="30" t="s">
        <v>7</v>
      </c>
      <c r="J38" s="32">
        <v>270000</v>
      </c>
      <c r="K38" s="46">
        <v>2130</v>
      </c>
    </row>
    <row r="39" spans="8:11" ht="24" customHeight="1" x14ac:dyDescent="0.2">
      <c r="H39" s="33">
        <v>270000</v>
      </c>
      <c r="I39" s="30" t="s">
        <v>7</v>
      </c>
      <c r="J39" s="32">
        <v>290000</v>
      </c>
      <c r="K39" s="46">
        <v>2290</v>
      </c>
    </row>
    <row r="40" spans="8:11" ht="24" customHeight="1" x14ac:dyDescent="0.2">
      <c r="H40" s="33">
        <v>290000</v>
      </c>
      <c r="I40" s="30" t="s">
        <v>7</v>
      </c>
      <c r="J40" s="32">
        <v>310000</v>
      </c>
      <c r="K40" s="46">
        <v>2450</v>
      </c>
    </row>
    <row r="41" spans="8:11" ht="24" customHeight="1" x14ac:dyDescent="0.2">
      <c r="H41" s="33">
        <v>310000</v>
      </c>
      <c r="I41" s="30" t="s">
        <v>7</v>
      </c>
      <c r="J41" s="32">
        <v>330000</v>
      </c>
      <c r="K41" s="46">
        <v>2620</v>
      </c>
    </row>
    <row r="42" spans="8:11" ht="24" customHeight="1" x14ac:dyDescent="0.2">
      <c r="H42" s="33">
        <v>330000</v>
      </c>
      <c r="I42" s="30" t="s">
        <v>7</v>
      </c>
      <c r="J42" s="32">
        <v>350000</v>
      </c>
      <c r="K42" s="46">
        <v>2780</v>
      </c>
    </row>
    <row r="43" spans="8:11" ht="24" customHeight="1" x14ac:dyDescent="0.2">
      <c r="H43" s="33">
        <v>350000</v>
      </c>
      <c r="I43" s="30" t="s">
        <v>7</v>
      </c>
      <c r="J43" s="32">
        <v>370000</v>
      </c>
      <c r="K43" s="46">
        <v>2950</v>
      </c>
    </row>
    <row r="44" spans="8:11" ht="24" customHeight="1" x14ac:dyDescent="0.2">
      <c r="H44" s="33">
        <v>370000</v>
      </c>
      <c r="I44" s="30" t="s">
        <v>7</v>
      </c>
      <c r="J44" s="32">
        <v>395000</v>
      </c>
      <c r="K44" s="46">
        <v>3110</v>
      </c>
    </row>
    <row r="45" spans="8:11" ht="24" customHeight="1" x14ac:dyDescent="0.2">
      <c r="H45" s="33">
        <v>395000</v>
      </c>
      <c r="I45" s="30" t="s">
        <v>7</v>
      </c>
      <c r="J45" s="32">
        <v>425000</v>
      </c>
      <c r="K45" s="46">
        <v>3360</v>
      </c>
    </row>
    <row r="46" spans="8:11" ht="24" customHeight="1" x14ac:dyDescent="0.2">
      <c r="H46" s="33">
        <v>425000</v>
      </c>
      <c r="I46" s="30" t="s">
        <v>7</v>
      </c>
      <c r="J46" s="32">
        <v>455000</v>
      </c>
      <c r="K46" s="46">
        <v>3600</v>
      </c>
    </row>
    <row r="47" spans="8:11" ht="24" customHeight="1" x14ac:dyDescent="0.2">
      <c r="H47" s="33">
        <v>455000</v>
      </c>
      <c r="I47" s="30" t="s">
        <v>7</v>
      </c>
      <c r="J47" s="32">
        <v>485000</v>
      </c>
      <c r="K47" s="46">
        <v>3850</v>
      </c>
    </row>
    <row r="48" spans="8:11" ht="24" customHeight="1" x14ac:dyDescent="0.2">
      <c r="H48" s="33">
        <v>485000</v>
      </c>
      <c r="I48" s="30" t="s">
        <v>7</v>
      </c>
      <c r="J48" s="32">
        <v>515000</v>
      </c>
      <c r="K48" s="46">
        <v>4090</v>
      </c>
    </row>
    <row r="49" spans="8:11" ht="24" customHeight="1" x14ac:dyDescent="0.2">
      <c r="H49" s="33">
        <v>515000</v>
      </c>
      <c r="I49" s="30" t="s">
        <v>7</v>
      </c>
      <c r="J49" s="32">
        <v>545000</v>
      </c>
      <c r="K49" s="46">
        <v>4340</v>
      </c>
    </row>
    <row r="50" spans="8:11" ht="24" customHeight="1" x14ac:dyDescent="0.2">
      <c r="H50" s="33">
        <v>545000</v>
      </c>
      <c r="I50" s="30" t="s">
        <v>7</v>
      </c>
      <c r="J50" s="32">
        <v>575000</v>
      </c>
      <c r="K50" s="46">
        <v>4580</v>
      </c>
    </row>
    <row r="51" spans="8:11" ht="24" customHeight="1" x14ac:dyDescent="0.2">
      <c r="H51" s="33">
        <v>575000</v>
      </c>
      <c r="I51" s="30" t="s">
        <v>7</v>
      </c>
      <c r="J51" s="32">
        <v>605000</v>
      </c>
      <c r="K51" s="46">
        <v>4830</v>
      </c>
    </row>
    <row r="52" spans="8:11" ht="24" customHeight="1" x14ac:dyDescent="0.2">
      <c r="H52" s="33">
        <v>605000</v>
      </c>
      <c r="I52" s="30" t="s">
        <v>7</v>
      </c>
      <c r="J52" s="34"/>
      <c r="K52" s="46">
        <v>5080</v>
      </c>
    </row>
  </sheetData>
  <sheetProtection sheet="1" formatCells="0" selectLockedCells="1"/>
  <mergeCells count="13">
    <mergeCell ref="H26:J26"/>
    <mergeCell ref="B5:F5"/>
    <mergeCell ref="B4:F4"/>
    <mergeCell ref="A25:F25"/>
    <mergeCell ref="A26:F26"/>
    <mergeCell ref="A27:F27"/>
    <mergeCell ref="A28:F28"/>
    <mergeCell ref="A29:F29"/>
    <mergeCell ref="A30:F30"/>
    <mergeCell ref="A1:F1"/>
    <mergeCell ref="A3:F3"/>
    <mergeCell ref="A2:F2"/>
    <mergeCell ref="A24:F24"/>
  </mergeCells>
  <phoneticPr fontId="2"/>
  <conditionalFormatting sqref="B4:F5">
    <cfRule type="expression" dxfId="415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scale="88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R7年6月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SUBTOTAL(109,作業日報兼直接人件費個別明細表9[列6])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R7年7月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SUBTOTAL(109,作業日報兼直接人件費個別明細表10[列6])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54296875" style="77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R7年8月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SUBTOTAL(109,作業日報兼直接人件費個別明細表1014[列6])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R7年9月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SUBTOTAL(109,作業日報兼直接人件費個別明細表101415[列6])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R7年10月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SUBTOTAL(109,作業日報兼直接人件費個別明細表10141516[列6])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R7年11月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SUBTOTAL(109,作業日報兼直接人件費個別明細表1014151617[列6])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R7年12月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SUBTOTAL(109,作業日報兼直接人件費個別明細表101415161718[列6])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FFCCFF"/>
  </sheetPr>
  <dimension ref="A1:I31"/>
  <sheetViews>
    <sheetView tabSelected="1" zoomScaleNormal="100" workbookViewId="0">
      <selection activeCell="H8" sqref="H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R8年1月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SUBTOTAL(109,作業日報兼直接人件費個別明細表10141516171819[列6])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CCFF"/>
  </sheetPr>
  <dimension ref="A1:I31"/>
  <sheetViews>
    <sheetView zoomScaleNormal="100" workbookViewId="0">
      <selection activeCell="H9" sqref="H9"/>
    </sheetView>
  </sheetViews>
  <sheetFormatPr defaultColWidth="11.36328125" defaultRowHeight="20.149999999999999" customHeight="1" x14ac:dyDescent="0.2"/>
  <cols>
    <col min="1" max="1" width="11.08984375" style="47" customWidth="1"/>
    <col min="2" max="2" width="8.36328125" style="55" customWidth="1"/>
    <col min="3" max="3" width="2.7265625" style="56" customWidth="1"/>
    <col min="4" max="4" width="8.36328125" style="55" customWidth="1"/>
    <col min="5" max="6" width="11.36328125" style="47" customWidth="1"/>
    <col min="7" max="7" width="33.36328125" style="57" customWidth="1"/>
    <col min="8" max="8" width="8.453125" style="73" bestFit="1" customWidth="1"/>
    <col min="9" max="16384" width="11.36328125" style="47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R6年10月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48" customFormat="1" ht="24" customHeight="1" x14ac:dyDescent="0.2">
      <c r="A7" s="20" t="s">
        <v>11</v>
      </c>
      <c r="B7" s="95" t="s">
        <v>17</v>
      </c>
      <c r="C7" s="95"/>
      <c r="D7" s="95"/>
      <c r="E7" s="21" t="s">
        <v>14</v>
      </c>
      <c r="F7" s="20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49" t="s">
        <v>0</v>
      </c>
      <c r="D8" s="9"/>
      <c r="E8" s="11"/>
      <c r="F8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2"/>
      <c r="H8" s="75"/>
    </row>
    <row r="9" spans="1:8" ht="24" customHeight="1" x14ac:dyDescent="0.2">
      <c r="A9" s="62"/>
      <c r="B9" s="9"/>
      <c r="C9" s="49" t="s">
        <v>0</v>
      </c>
      <c r="D9" s="9"/>
      <c r="E9" s="11"/>
      <c r="F9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2"/>
      <c r="H9" s="75"/>
    </row>
    <row r="10" spans="1:8" ht="24" customHeight="1" x14ac:dyDescent="0.2">
      <c r="A10" s="62"/>
      <c r="B10" s="9"/>
      <c r="C10" s="49" t="s">
        <v>0</v>
      </c>
      <c r="D10" s="9"/>
      <c r="E10" s="11"/>
      <c r="F10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49" t="s">
        <v>0</v>
      </c>
      <c r="D11" s="9"/>
      <c r="E11" s="11"/>
      <c r="F11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49" t="s">
        <v>0</v>
      </c>
      <c r="D12" s="9"/>
      <c r="E12" s="11"/>
      <c r="F12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49" t="s">
        <v>0</v>
      </c>
      <c r="D13" s="9"/>
      <c r="E13" s="11"/>
      <c r="F13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49" t="s">
        <v>0</v>
      </c>
      <c r="D14" s="9"/>
      <c r="E14" s="11"/>
      <c r="F14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49" t="s">
        <v>0</v>
      </c>
      <c r="D15" s="9"/>
      <c r="E15" s="11"/>
      <c r="F15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49" t="s">
        <v>0</v>
      </c>
      <c r="D16" s="9"/>
      <c r="E16" s="11"/>
      <c r="F16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49" t="s">
        <v>0</v>
      </c>
      <c r="D17" s="9"/>
      <c r="E17" s="11"/>
      <c r="F17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49" t="s">
        <v>0</v>
      </c>
      <c r="D18" s="9"/>
      <c r="E18" s="11"/>
      <c r="F18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49" t="s">
        <v>0</v>
      </c>
      <c r="D19" s="9"/>
      <c r="E19" s="11"/>
      <c r="F19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49" t="s">
        <v>0</v>
      </c>
      <c r="D20" s="9"/>
      <c r="E20" s="11"/>
      <c r="F20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49" t="s">
        <v>0</v>
      </c>
      <c r="D21" s="9"/>
      <c r="E21" s="11"/>
      <c r="F21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49" t="s">
        <v>0</v>
      </c>
      <c r="D22" s="9"/>
      <c r="E22" s="11"/>
      <c r="F22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49" t="s">
        <v>0</v>
      </c>
      <c r="D23" s="9"/>
      <c r="E23" s="11"/>
      <c r="F23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49" t="s">
        <v>0</v>
      </c>
      <c r="D24" s="9"/>
      <c r="E24" s="11"/>
      <c r="F24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49" t="s">
        <v>0</v>
      </c>
      <c r="D25" s="9"/>
      <c r="E25" s="11"/>
      <c r="F25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49" t="s">
        <v>0</v>
      </c>
      <c r="D26" s="9"/>
      <c r="E26" s="11"/>
      <c r="F26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49" t="s">
        <v>0</v>
      </c>
      <c r="D27" s="9"/>
      <c r="E27" s="11"/>
      <c r="F27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49" t="s">
        <v>0</v>
      </c>
      <c r="D28" s="9"/>
      <c r="E28" s="11"/>
      <c r="F28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49" t="s">
        <v>0</v>
      </c>
      <c r="D29" s="9"/>
      <c r="E29" s="11"/>
      <c r="F29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49" t="s">
        <v>0</v>
      </c>
      <c r="D30" s="9"/>
      <c r="E30" s="11"/>
      <c r="F30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2"/>
      <c r="H30" s="75"/>
    </row>
    <row r="31" spans="1:9" ht="24" customHeight="1" x14ac:dyDescent="0.2">
      <c r="A31" s="49" t="s">
        <v>8</v>
      </c>
      <c r="B31" s="50"/>
      <c r="C31" s="51"/>
      <c r="D31" s="51"/>
      <c r="E31" s="52"/>
      <c r="F31" s="61">
        <f>SUBTOTAL(109,作業日報兼直接人件費個別明細表1[列6])</f>
        <v>0</v>
      </c>
      <c r="G31" s="53"/>
      <c r="H31" s="76"/>
      <c r="I31" s="54"/>
    </row>
  </sheetData>
  <sheetProtection sheet="1" formatCells="0" selectLockedCells="1"/>
  <mergeCells count="7">
    <mergeCell ref="A1:G1"/>
    <mergeCell ref="A6:G6"/>
    <mergeCell ref="A2:G2"/>
    <mergeCell ref="B7:D7"/>
    <mergeCell ref="B5:H5"/>
    <mergeCell ref="B4:H4"/>
    <mergeCell ref="B3:H3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R6年11月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SUBTOTAL(109,作業日報兼直接人件費個別明細表2[列6])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B8:B30 A8:A25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R6年12月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SUBTOTAL(109,作業日報兼直接人件費個別明細表3[列6])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R7年1月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SUBTOTAL(109,作業日報兼直接人件費個別明細表4[列6])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FFCCFF"/>
  </sheetPr>
  <dimension ref="A1:I31"/>
  <sheetViews>
    <sheetView zoomScaleNormal="100" workbookViewId="0">
      <selection activeCell="H8" sqref="H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R7年2月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SUBTOTAL(109,作業日報兼直接人件費個別明細表5[列6])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R7年3月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SUBTOTAL(109,作業日報兼直接人件費個別明細表6[列6])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R7年4月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SUBTOTAL(109,作業日報兼直接人件費個別明細表7[列6])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4" customWidth="1"/>
    <col min="2" max="2" width="8.36328125" style="6" customWidth="1"/>
    <col min="3" max="3" width="2.7265625" style="7" customWidth="1"/>
    <col min="4" max="4" width="8.36328125" style="6" customWidth="1"/>
    <col min="5" max="6" width="11.36328125" style="4" customWidth="1"/>
    <col min="7" max="7" width="33.36328125" style="8" customWidth="1"/>
    <col min="8" max="8" width="8.453125" style="77" bestFit="1" customWidth="1"/>
    <col min="9" max="16384" width="11.36328125" style="4"/>
  </cols>
  <sheetData>
    <row r="1" spans="1:8" ht="18" customHeight="1" x14ac:dyDescent="0.2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2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2">
      <c r="A3" s="23" t="s">
        <v>10</v>
      </c>
      <c r="B3" s="97" t="str">
        <f ca="1">MID(CELL("filename",$A$3),FIND("]",CELL("filename",$A$3))+1,31)</f>
        <v>R7年5月</v>
      </c>
      <c r="C3" s="97"/>
      <c r="D3" s="97"/>
      <c r="E3" s="97"/>
      <c r="F3" s="97"/>
      <c r="G3" s="97"/>
      <c r="H3" s="97"/>
    </row>
    <row r="4" spans="1:8" ht="24" customHeight="1" x14ac:dyDescent="0.2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2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2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2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2">
      <c r="A8" s="62"/>
      <c r="B8" s="9"/>
      <c r="C8" s="10" t="s">
        <v>0</v>
      </c>
      <c r="D8" s="9"/>
      <c r="E8" s="11"/>
      <c r="F8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2"/>
      <c r="H8" s="75"/>
    </row>
    <row r="9" spans="1:8" ht="24" customHeight="1" x14ac:dyDescent="0.2">
      <c r="A9" s="62"/>
      <c r="B9" s="9"/>
      <c r="C9" s="10" t="s">
        <v>0</v>
      </c>
      <c r="D9" s="9"/>
      <c r="E9" s="11"/>
      <c r="F9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2"/>
      <c r="H9" s="75"/>
    </row>
    <row r="10" spans="1:8" ht="24" customHeight="1" x14ac:dyDescent="0.2">
      <c r="A10" s="62"/>
      <c r="B10" s="9"/>
      <c r="C10" s="10" t="s">
        <v>0</v>
      </c>
      <c r="D10" s="9"/>
      <c r="E10" s="11"/>
      <c r="F10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2"/>
      <c r="H10" s="75"/>
    </row>
    <row r="11" spans="1:8" ht="24" customHeight="1" x14ac:dyDescent="0.2">
      <c r="A11" s="62"/>
      <c r="B11" s="9"/>
      <c r="C11" s="10" t="s">
        <v>0</v>
      </c>
      <c r="D11" s="9"/>
      <c r="E11" s="11"/>
      <c r="F11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2"/>
      <c r="H11" s="75"/>
    </row>
    <row r="12" spans="1:8" ht="24" customHeight="1" x14ac:dyDescent="0.2">
      <c r="A12" s="62"/>
      <c r="B12" s="9"/>
      <c r="C12" s="10" t="s">
        <v>0</v>
      </c>
      <c r="D12" s="9"/>
      <c r="E12" s="11"/>
      <c r="F12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2"/>
      <c r="H12" s="75"/>
    </row>
    <row r="13" spans="1:8" ht="24" customHeight="1" x14ac:dyDescent="0.2">
      <c r="A13" s="62"/>
      <c r="B13" s="9"/>
      <c r="C13" s="10" t="s">
        <v>0</v>
      </c>
      <c r="D13" s="9"/>
      <c r="E13" s="11"/>
      <c r="F13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2"/>
      <c r="H13" s="75"/>
    </row>
    <row r="14" spans="1:8" ht="24" customHeight="1" x14ac:dyDescent="0.2">
      <c r="A14" s="62"/>
      <c r="B14" s="9"/>
      <c r="C14" s="10" t="s">
        <v>0</v>
      </c>
      <c r="D14" s="9"/>
      <c r="E14" s="11"/>
      <c r="F14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2"/>
      <c r="H14" s="75"/>
    </row>
    <row r="15" spans="1:8" ht="24" customHeight="1" x14ac:dyDescent="0.2">
      <c r="A15" s="62"/>
      <c r="B15" s="9"/>
      <c r="C15" s="10" t="s">
        <v>0</v>
      </c>
      <c r="D15" s="9"/>
      <c r="E15" s="11"/>
      <c r="F15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2"/>
      <c r="H15" s="75"/>
    </row>
    <row r="16" spans="1:8" ht="24" customHeight="1" x14ac:dyDescent="0.2">
      <c r="A16" s="62"/>
      <c r="B16" s="9"/>
      <c r="C16" s="10" t="s">
        <v>0</v>
      </c>
      <c r="D16" s="9"/>
      <c r="E16" s="11"/>
      <c r="F16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2"/>
      <c r="H16" s="75"/>
    </row>
    <row r="17" spans="1:9" ht="24" customHeight="1" x14ac:dyDescent="0.2">
      <c r="A17" s="62"/>
      <c r="B17" s="9"/>
      <c r="C17" s="10" t="s">
        <v>0</v>
      </c>
      <c r="D17" s="9"/>
      <c r="E17" s="11"/>
      <c r="F17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2"/>
      <c r="H17" s="75"/>
    </row>
    <row r="18" spans="1:9" ht="24" customHeight="1" x14ac:dyDescent="0.2">
      <c r="A18" s="62"/>
      <c r="B18" s="9"/>
      <c r="C18" s="10" t="s">
        <v>0</v>
      </c>
      <c r="D18" s="9"/>
      <c r="E18" s="11"/>
      <c r="F18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2"/>
      <c r="H18" s="75"/>
    </row>
    <row r="19" spans="1:9" ht="24" customHeight="1" x14ac:dyDescent="0.2">
      <c r="A19" s="62"/>
      <c r="B19" s="9"/>
      <c r="C19" s="10" t="s">
        <v>0</v>
      </c>
      <c r="D19" s="9"/>
      <c r="E19" s="11"/>
      <c r="F19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2"/>
      <c r="H19" s="75"/>
    </row>
    <row r="20" spans="1:9" ht="24" customHeight="1" x14ac:dyDescent="0.2">
      <c r="A20" s="62"/>
      <c r="B20" s="9"/>
      <c r="C20" s="10" t="s">
        <v>0</v>
      </c>
      <c r="D20" s="9"/>
      <c r="E20" s="11"/>
      <c r="F20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2"/>
      <c r="H20" s="75"/>
    </row>
    <row r="21" spans="1:9" ht="24" customHeight="1" x14ac:dyDescent="0.2">
      <c r="A21" s="62"/>
      <c r="B21" s="9"/>
      <c r="C21" s="10" t="s">
        <v>0</v>
      </c>
      <c r="D21" s="9"/>
      <c r="E21" s="11"/>
      <c r="F21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2"/>
      <c r="H21" s="75"/>
    </row>
    <row r="22" spans="1:9" ht="24" customHeight="1" x14ac:dyDescent="0.2">
      <c r="A22" s="62"/>
      <c r="B22" s="9"/>
      <c r="C22" s="10" t="s">
        <v>0</v>
      </c>
      <c r="D22" s="9"/>
      <c r="E22" s="11"/>
      <c r="F22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2"/>
      <c r="H22" s="75"/>
    </row>
    <row r="23" spans="1:9" ht="24" customHeight="1" x14ac:dyDescent="0.2">
      <c r="A23" s="62"/>
      <c r="B23" s="9"/>
      <c r="C23" s="10" t="s">
        <v>0</v>
      </c>
      <c r="D23" s="9"/>
      <c r="E23" s="11"/>
      <c r="F23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2"/>
      <c r="H23" s="75"/>
    </row>
    <row r="24" spans="1:9" ht="24" customHeight="1" x14ac:dyDescent="0.2">
      <c r="A24" s="62"/>
      <c r="B24" s="9"/>
      <c r="C24" s="10" t="s">
        <v>0</v>
      </c>
      <c r="D24" s="9"/>
      <c r="E24" s="11"/>
      <c r="F24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2"/>
      <c r="H24" s="75"/>
    </row>
    <row r="25" spans="1:9" ht="24" customHeight="1" x14ac:dyDescent="0.2">
      <c r="A25" s="62"/>
      <c r="B25" s="9"/>
      <c r="C25" s="10" t="s">
        <v>0</v>
      </c>
      <c r="D25" s="9"/>
      <c r="E25" s="11"/>
      <c r="F25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2"/>
      <c r="H25" s="75"/>
    </row>
    <row r="26" spans="1:9" ht="24" customHeight="1" x14ac:dyDescent="0.2">
      <c r="A26" s="62"/>
      <c r="B26" s="9"/>
      <c r="C26" s="10" t="s">
        <v>0</v>
      </c>
      <c r="D26" s="9"/>
      <c r="E26" s="11"/>
      <c r="F26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2"/>
      <c r="H26" s="75"/>
    </row>
    <row r="27" spans="1:9" ht="24" customHeight="1" x14ac:dyDescent="0.2">
      <c r="A27" s="62"/>
      <c r="B27" s="9"/>
      <c r="C27" s="10" t="s">
        <v>0</v>
      </c>
      <c r="D27" s="9"/>
      <c r="E27" s="11"/>
      <c r="F27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2"/>
      <c r="H27" s="75"/>
    </row>
    <row r="28" spans="1:9" ht="24" customHeight="1" x14ac:dyDescent="0.2">
      <c r="A28" s="62"/>
      <c r="B28" s="9"/>
      <c r="C28" s="10" t="s">
        <v>0</v>
      </c>
      <c r="D28" s="9"/>
      <c r="E28" s="11"/>
      <c r="F28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2"/>
      <c r="H28" s="75"/>
    </row>
    <row r="29" spans="1:9" ht="24" customHeight="1" x14ac:dyDescent="0.2">
      <c r="A29" s="62"/>
      <c r="B29" s="9"/>
      <c r="C29" s="10" t="s">
        <v>0</v>
      </c>
      <c r="D29" s="9"/>
      <c r="E29" s="11"/>
      <c r="F29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2"/>
      <c r="H29" s="75"/>
    </row>
    <row r="30" spans="1:9" ht="24" customHeight="1" x14ac:dyDescent="0.2">
      <c r="A30" s="62"/>
      <c r="B30" s="9"/>
      <c r="C30" s="10" t="s">
        <v>0</v>
      </c>
      <c r="D30" s="9"/>
      <c r="E30" s="11"/>
      <c r="F30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2"/>
      <c r="H30" s="75"/>
    </row>
    <row r="31" spans="1:9" ht="24" customHeight="1" x14ac:dyDescent="0.2">
      <c r="A31" s="14" t="s">
        <v>8</v>
      </c>
      <c r="B31" s="15"/>
      <c r="C31" s="16"/>
      <c r="D31" s="17"/>
      <c r="E31" s="18"/>
      <c r="F31" s="61">
        <f>SUBTOTAL(109,作業日報兼直接人件費個別明細表8[列6])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18</vt:i4>
      </vt:variant>
    </vt:vector>
  </HeadingPairs>
  <TitlesOfParts>
    <vt:vector size="35" baseType="lpstr">
      <vt:lpstr>算定表</vt:lpstr>
      <vt:lpstr>R6年10月</vt:lpstr>
      <vt:lpstr>R6年11月</vt:lpstr>
      <vt:lpstr>R6年12月</vt:lpstr>
      <vt:lpstr>R7年1月</vt:lpstr>
      <vt:lpstr>R7年2月</vt:lpstr>
      <vt:lpstr>R7年3月</vt:lpstr>
      <vt:lpstr>R7年4月</vt:lpstr>
      <vt:lpstr>R7年5月</vt:lpstr>
      <vt:lpstr>R7年6月</vt:lpstr>
      <vt:lpstr>R7年7月</vt:lpstr>
      <vt:lpstr>R7年8月</vt:lpstr>
      <vt:lpstr>R7年9月</vt:lpstr>
      <vt:lpstr>R7年10月</vt:lpstr>
      <vt:lpstr>R7年11月</vt:lpstr>
      <vt:lpstr>R7年12月</vt:lpstr>
      <vt:lpstr>R8年1月</vt:lpstr>
      <vt:lpstr>'R6年10月'!Print_Area</vt:lpstr>
      <vt:lpstr>'R6年11月'!Print_Area</vt:lpstr>
      <vt:lpstr>'R6年12月'!Print_Area</vt:lpstr>
      <vt:lpstr>'R7年10月'!Print_Area</vt:lpstr>
      <vt:lpstr>'R7年11月'!Print_Area</vt:lpstr>
      <vt:lpstr>'R7年12月'!Print_Area</vt:lpstr>
      <vt:lpstr>'R7年1月'!Print_Area</vt:lpstr>
      <vt:lpstr>'R7年2月'!Print_Area</vt:lpstr>
      <vt:lpstr>'R7年3月'!Print_Area</vt:lpstr>
      <vt:lpstr>'R7年4月'!Print_Area</vt:lpstr>
      <vt:lpstr>'R7年5月'!Print_Area</vt:lpstr>
      <vt:lpstr>'R7年6月'!Print_Area</vt:lpstr>
      <vt:lpstr>'R7年7月'!Print_Area</vt:lpstr>
      <vt:lpstr>'R7年8月'!Print_Area</vt:lpstr>
      <vt:lpstr>'R7年9月'!Print_Area</vt:lpstr>
      <vt:lpstr>'R8年1月'!Print_Area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2025-07-30T01:39:28Z</dcterms:modified>
</cp:coreProperties>
</file>