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defaultThemeVersion="124226"/>
  <xr:revisionPtr revIDLastSave="0" documentId="13_ncr:1_{F092189E-046D-403C-AA46-D51516D046AA}" xr6:coauthVersionLast="47" xr6:coauthVersionMax="47" xr10:uidLastSave="{00000000-0000-0000-0000-000000000000}"/>
  <bookViews>
    <workbookView xWindow="-28920" yWindow="-120" windowWidth="29040" windowHeight="15720" tabRatio="623" xr2:uid="{00000000-000D-0000-FFFF-FFFF00000000}"/>
  </bookViews>
  <sheets>
    <sheet name="変更承認申請" sheetId="1" r:id="rId1"/>
    <sheet name="工事計画書" sheetId="8" r:id="rId2"/>
    <sheet name="経費区分別内訳" sheetId="6" r:id="rId3"/>
    <sheet name="助成事業変更内容【商店街】" sheetId="11" r:id="rId4"/>
  </sheets>
  <definedNames>
    <definedName name="_xlnm.Print_Area" localSheetId="2">経費区分別内訳!$A$1:$J$30</definedName>
    <definedName name="_xlnm.Print_Area" localSheetId="1">工事計画書!$A$1:$H$24</definedName>
    <definedName name="_xlnm.Print_Area" localSheetId="3">助成事業変更内容【商店街】!$A$1:$J$30</definedName>
    <definedName name="_xlnm.Print_Area" localSheetId="0">変更承認申請!$A$1:$L$39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11" l="1"/>
  <c r="H21" i="11"/>
  <c r="H19" i="11"/>
  <c r="G23" i="11"/>
  <c r="F23" i="11"/>
  <c r="G21" i="11"/>
  <c r="F21" i="11"/>
  <c r="G19" i="11"/>
  <c r="F19" i="11"/>
  <c r="G15" i="11"/>
  <c r="F15" i="11"/>
  <c r="G13" i="11"/>
  <c r="F13" i="11"/>
  <c r="G16" i="11"/>
  <c r="H16" i="11" s="1"/>
  <c r="F16" i="11"/>
  <c r="Q26" i="11" l="1"/>
  <c r="Q25" i="11"/>
  <c r="P25" i="11"/>
  <c r="Q24" i="11"/>
  <c r="P24" i="11"/>
  <c r="G24" i="11"/>
  <c r="F24" i="11"/>
  <c r="R23" i="11"/>
  <c r="R22" i="11"/>
  <c r="H22" i="11"/>
  <c r="R21" i="11"/>
  <c r="R20" i="11"/>
  <c r="H20" i="11"/>
  <c r="R19" i="11"/>
  <c r="R25" i="11" s="1"/>
  <c r="G25" i="11"/>
  <c r="F25" i="11"/>
  <c r="R18" i="11"/>
  <c r="R24" i="11" s="1"/>
  <c r="H18" i="11"/>
  <c r="H24" i="11" s="1"/>
  <c r="Q17" i="11"/>
  <c r="Q27" i="11" s="1"/>
  <c r="P17" i="11"/>
  <c r="P27" i="11" s="1"/>
  <c r="Q16" i="11"/>
  <c r="R16" i="11" s="1"/>
  <c r="P16" i="11"/>
  <c r="P26" i="11" s="1"/>
  <c r="G26" i="11"/>
  <c r="F26" i="11"/>
  <c r="R28" i="6"/>
  <c r="S28" i="6" s="1"/>
  <c r="R27" i="6"/>
  <c r="S27" i="6" s="1"/>
  <c r="R26" i="6"/>
  <c r="S26" i="6" s="1"/>
  <c r="S29" i="6" s="1"/>
  <c r="R20" i="6"/>
  <c r="S20" i="6" s="1"/>
  <c r="R19" i="6"/>
  <c r="S19" i="6" s="1"/>
  <c r="R18" i="6"/>
  <c r="S18" i="6" s="1"/>
  <c r="S21" i="6" s="1"/>
  <c r="R16" i="6"/>
  <c r="S16" i="6" s="1"/>
  <c r="R15" i="6"/>
  <c r="S15" i="6" s="1"/>
  <c r="R14" i="6"/>
  <c r="S14" i="6" s="1"/>
  <c r="R12" i="6"/>
  <c r="S12" i="6" s="1"/>
  <c r="R11" i="6"/>
  <c r="S11" i="6" s="1"/>
  <c r="R10" i="6"/>
  <c r="S10" i="6" s="1"/>
  <c r="S13" i="6" l="1"/>
  <c r="R29" i="6"/>
  <c r="H25" i="11"/>
  <c r="R17" i="11"/>
  <c r="R27" i="11"/>
  <c r="R30" i="1" s="1"/>
  <c r="R26" i="11"/>
  <c r="R26" i="1" s="1"/>
  <c r="H26" i="11"/>
  <c r="E26" i="1" s="1"/>
  <c r="S17" i="6"/>
  <c r="R13" i="6"/>
  <c r="R17" i="6"/>
  <c r="R21" i="6"/>
  <c r="S22" i="6" l="1"/>
  <c r="R22" i="6"/>
  <c r="H18" i="6"/>
  <c r="H26" i="6" l="1"/>
  <c r="I26" i="6" l="1"/>
  <c r="H27" i="6" l="1"/>
  <c r="I27" i="6" l="1"/>
  <c r="H28" i="6" l="1"/>
  <c r="H20" i="6"/>
  <c r="I20" i="6" s="1"/>
  <c r="H19" i="6"/>
  <c r="H16" i="6"/>
  <c r="I16" i="6" s="1"/>
  <c r="H15" i="6"/>
  <c r="I15" i="6" s="1"/>
  <c r="H14" i="6"/>
  <c r="H17" i="6" s="1"/>
  <c r="H12" i="6"/>
  <c r="I12" i="6" s="1"/>
  <c r="H11" i="6"/>
  <c r="I11" i="6" s="1"/>
  <c r="H10" i="6"/>
  <c r="I19" i="6" l="1"/>
  <c r="H21" i="6"/>
  <c r="H13" i="6"/>
  <c r="H29" i="6"/>
  <c r="I18" i="6"/>
  <c r="I14" i="6"/>
  <c r="I17" i="6" s="1"/>
  <c r="I10" i="6"/>
  <c r="I13" i="6" s="1"/>
  <c r="F11" i="11" s="1"/>
  <c r="F17" i="11" s="1"/>
  <c r="F27" i="11" s="1"/>
  <c r="I28" i="6"/>
  <c r="H22" i="6" l="1"/>
  <c r="H32" i="6" s="1"/>
  <c r="G11" i="11"/>
  <c r="G17" i="11" s="1"/>
  <c r="I21" i="6"/>
  <c r="I22" i="6"/>
  <c r="I29" i="6"/>
  <c r="H17" i="11" l="1"/>
  <c r="H27" i="11" s="1"/>
  <c r="E30" i="1" s="1"/>
  <c r="G27" i="11"/>
  <c r="I32" i="6"/>
</calcChain>
</file>

<file path=xl/sharedStrings.xml><?xml version="1.0" encoding="utf-8"?>
<sst xmlns="http://schemas.openxmlformats.org/spreadsheetml/2006/main" count="346" uniqueCount="142">
  <si>
    <t>電話番号</t>
    <rPh sb="0" eb="2">
      <t>デンワ</t>
    </rPh>
    <rPh sb="2" eb="4">
      <t>バンゴウ</t>
    </rPh>
    <phoneticPr fontId="2"/>
  </si>
  <si>
    <t>記</t>
    <rPh sb="0" eb="1">
      <t>キ</t>
    </rPh>
    <phoneticPr fontId="2"/>
  </si>
  <si>
    <t>名　　　称</t>
    <rPh sb="0" eb="1">
      <t>メイ</t>
    </rPh>
    <rPh sb="4" eb="5">
      <t>ショウ</t>
    </rPh>
    <phoneticPr fontId="2"/>
  </si>
  <si>
    <t>所　在　地</t>
    <rPh sb="0" eb="1">
      <t>トコロ</t>
    </rPh>
    <rPh sb="2" eb="3">
      <t>ザイ</t>
    </rPh>
    <rPh sb="4" eb="5">
      <t>チ</t>
    </rPh>
    <phoneticPr fontId="2"/>
  </si>
  <si>
    <t>（単位：　円）</t>
    <rPh sb="1" eb="3">
      <t>タンイ</t>
    </rPh>
    <rPh sb="5" eb="6">
      <t>エン</t>
    </rPh>
    <phoneticPr fontId="2"/>
  </si>
  <si>
    <t>経費区分</t>
    <rPh sb="0" eb="2">
      <t>ケイヒ</t>
    </rPh>
    <rPh sb="2" eb="4">
      <t>クブン</t>
    </rPh>
    <phoneticPr fontId="2"/>
  </si>
  <si>
    <t>助成対象経費</t>
    <rPh sb="0" eb="2">
      <t>ジョセイ</t>
    </rPh>
    <rPh sb="2" eb="4">
      <t>タイショウ</t>
    </rPh>
    <rPh sb="4" eb="6">
      <t>ケイヒ</t>
    </rPh>
    <phoneticPr fontId="2"/>
  </si>
  <si>
    <t>公社記入欄</t>
    <rPh sb="0" eb="1">
      <t>コウ</t>
    </rPh>
    <rPh sb="1" eb="2">
      <t>シャ</t>
    </rPh>
    <rPh sb="2" eb="4">
      <t>キニュウ</t>
    </rPh>
    <rPh sb="4" eb="5">
      <t>ラン</t>
    </rPh>
    <phoneticPr fontId="2"/>
  </si>
  <si>
    <t>合　　　　計</t>
    <rPh sb="0" eb="1">
      <t>ゴウ</t>
    </rPh>
    <rPh sb="5" eb="6">
      <t>ケイ</t>
    </rPh>
    <phoneticPr fontId="2"/>
  </si>
  <si>
    <t>上段に当初交付予定額、下段に変更希望額を記入してください。</t>
    <rPh sb="0" eb="2">
      <t>ジョウダン</t>
    </rPh>
    <rPh sb="3" eb="5">
      <t>トウショ</t>
    </rPh>
    <rPh sb="5" eb="7">
      <t>コウフ</t>
    </rPh>
    <rPh sb="7" eb="9">
      <t>ヨテイ</t>
    </rPh>
    <rPh sb="9" eb="10">
      <t>ガク</t>
    </rPh>
    <rPh sb="11" eb="13">
      <t>カダン</t>
    </rPh>
    <rPh sb="14" eb="16">
      <t>ヘンコウ</t>
    </rPh>
    <rPh sb="16" eb="18">
      <t>キボウ</t>
    </rPh>
    <rPh sb="18" eb="19">
      <t>ガク</t>
    </rPh>
    <rPh sb="20" eb="22">
      <t>キニュウ</t>
    </rPh>
    <phoneticPr fontId="2"/>
  </si>
  <si>
    <t>助　成　事　業　変　更　内　容　</t>
    <rPh sb="0" eb="1">
      <t>スケ</t>
    </rPh>
    <rPh sb="2" eb="3">
      <t>シゲル</t>
    </rPh>
    <rPh sb="4" eb="5">
      <t>コト</t>
    </rPh>
    <rPh sb="6" eb="7">
      <t>ギョウ</t>
    </rPh>
    <rPh sb="8" eb="9">
      <t>ヘン</t>
    </rPh>
    <rPh sb="10" eb="11">
      <t>サラ</t>
    </rPh>
    <rPh sb="12" eb="13">
      <t>ウチ</t>
    </rPh>
    <rPh sb="14" eb="15">
      <t>カタチ</t>
    </rPh>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</si>
  <si>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</si>
  <si>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助成事業に
要する経費</t>
    <rPh sb="0" eb="2">
      <t>ジョセイ</t>
    </rPh>
    <rPh sb="2" eb="4">
      <t>ジギョウ</t>
    </rPh>
    <rPh sb="6" eb="7">
      <t>ヨウ</t>
    </rPh>
    <rPh sb="9" eb="11">
      <t>ケイヒ</t>
    </rPh>
    <phoneticPr fontId="2"/>
  </si>
  <si>
    <t>円</t>
    <rPh sb="0" eb="1">
      <t>エン</t>
    </rPh>
    <phoneticPr fontId="2"/>
  </si>
  <si>
    <t>交付予定額</t>
    <rPh sb="0" eb="2">
      <t>コウフ</t>
    </rPh>
    <rPh sb="2" eb="4">
      <t>ヨテイ</t>
    </rPh>
    <rPh sb="4" eb="5">
      <t>ガク</t>
    </rPh>
    <phoneticPr fontId="2"/>
  </si>
  <si>
    <t>変更希望額</t>
    <rPh sb="0" eb="2">
      <t>ヘンコウ</t>
    </rPh>
    <rPh sb="2" eb="4">
      <t>キボウ</t>
    </rPh>
    <rPh sb="4" eb="5">
      <t>ガク</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</si>
  <si>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</si>
  <si>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（付　　表）</t>
    <rPh sb="1" eb="2">
      <t>ヅケ</t>
    </rPh>
    <rPh sb="4" eb="5">
      <t>ヒョウ</t>
    </rPh>
    <phoneticPr fontId="2"/>
  </si>
  <si>
    <t>店舗新装・改装工事費</t>
    <rPh sb="0" eb="2">
      <t>テンポ</t>
    </rPh>
    <rPh sb="2" eb="4">
      <t>シンソウ</t>
    </rPh>
    <rPh sb="5" eb="7">
      <t>カイソウ</t>
    </rPh>
    <rPh sb="7" eb="10">
      <t>コウジヒ</t>
    </rPh>
    <phoneticPr fontId="2"/>
  </si>
  <si>
    <t>宣伝・広告費</t>
    <rPh sb="0" eb="2">
      <t>センデン</t>
    </rPh>
    <rPh sb="3" eb="6">
      <t>コウコクヒ</t>
    </rPh>
    <phoneticPr fontId="2"/>
  </si>
  <si>
    <t>経費項目</t>
    <rPh sb="0" eb="2">
      <t>ケイヒ</t>
    </rPh>
    <rPh sb="2" eb="4">
      <t>コウモク</t>
    </rPh>
    <phoneticPr fontId="2"/>
  </si>
  <si>
    <t>数量</t>
    <rPh sb="0" eb="2">
      <t>スウリョウ</t>
    </rPh>
    <phoneticPr fontId="2"/>
  </si>
  <si>
    <t>小　　計</t>
    <rPh sb="0" eb="1">
      <t>ショウ</t>
    </rPh>
    <rPh sb="3" eb="4">
      <t>ケイ</t>
    </rPh>
    <phoneticPr fontId="2"/>
  </si>
  <si>
    <t>設備・備品購入費</t>
  </si>
  <si>
    <t>助成対象経費
(税抜)</t>
    <rPh sb="0" eb="2">
      <t>ジョセイ</t>
    </rPh>
    <rPh sb="2" eb="4">
      <t>タイショウ</t>
    </rPh>
    <rPh sb="4" eb="6">
      <t>ケイヒ</t>
    </rPh>
    <rPh sb="8" eb="10">
      <t>ゼイヌキ</t>
    </rPh>
    <phoneticPr fontId="2"/>
  </si>
  <si>
    <t>〒　　　－</t>
    <phoneticPr fontId="2"/>
  </si>
  <si>
    <t>様式第４－１－１号 (第９条関係）</t>
    <rPh sb="0" eb="2">
      <t>ヨウシキ</t>
    </rPh>
    <rPh sb="2" eb="3">
      <t>ダイ</t>
    </rPh>
    <rPh sb="8" eb="9">
      <t>ゴウ</t>
    </rPh>
    <rPh sb="11" eb="12">
      <t>ダイ</t>
    </rPh>
    <rPh sb="13" eb="14">
      <t>ジョウ</t>
    </rPh>
    <rPh sb="14" eb="16">
      <t>カンケイ</t>
    </rPh>
    <phoneticPr fontId="2"/>
  </si>
  <si>
    <t>代表者氏名</t>
    <rPh sb="0" eb="3">
      <t>ダイヒョウシャ</t>
    </rPh>
    <rPh sb="3" eb="5">
      <t>シメイ</t>
    </rPh>
    <phoneticPr fontId="2"/>
  </si>
  <si>
    <t>2　助成金交付予定額　</t>
    <rPh sb="2" eb="4">
      <t>ジョセイ</t>
    </rPh>
    <rPh sb="4" eb="5">
      <t>キン</t>
    </rPh>
    <rPh sb="5" eb="7">
      <t>コウフ</t>
    </rPh>
    <rPh sb="7" eb="9">
      <t>ヨテイ</t>
    </rPh>
    <rPh sb="9" eb="10">
      <t>ガク</t>
    </rPh>
    <phoneticPr fontId="2"/>
  </si>
  <si>
    <t>3　交付予定額の変更の有無</t>
    <rPh sb="2" eb="4">
      <t>コウフ</t>
    </rPh>
    <rPh sb="4" eb="6">
      <t>ヨテイ</t>
    </rPh>
    <rPh sb="6" eb="7">
      <t>ガク</t>
    </rPh>
    <rPh sb="8" eb="10">
      <t>ヘンコウ</t>
    </rPh>
    <rPh sb="11" eb="13">
      <t>ウム</t>
    </rPh>
    <phoneticPr fontId="2"/>
  </si>
  <si>
    <t>4　変更後の交付予定額</t>
    <rPh sb="2" eb="4">
      <t>ヘンコウ</t>
    </rPh>
    <rPh sb="4" eb="5">
      <t>ゴ</t>
    </rPh>
    <rPh sb="6" eb="8">
      <t>コウフ</t>
    </rPh>
    <rPh sb="8" eb="10">
      <t>ヨテイ</t>
    </rPh>
    <rPh sb="10" eb="11">
      <t>ガク</t>
    </rPh>
    <phoneticPr fontId="2"/>
  </si>
  <si>
    <t>5　変更する内容及び理由（経費の配分変更は付表のとおり）</t>
    <rPh sb="2" eb="4">
      <t>ヘンコウ</t>
    </rPh>
    <rPh sb="6" eb="8">
      <t>ナイヨウ</t>
    </rPh>
    <rPh sb="8" eb="9">
      <t>オヨ</t>
    </rPh>
    <rPh sb="10" eb="12">
      <t>リユウ</t>
    </rPh>
    <rPh sb="13" eb="15">
      <t>ケイヒ</t>
    </rPh>
    <rPh sb="16" eb="18">
      <t>ハイブン</t>
    </rPh>
    <rPh sb="18" eb="20">
      <t>ヘンコウ</t>
    </rPh>
    <rPh sb="21" eb="22">
      <t>ヅケ</t>
    </rPh>
    <rPh sb="22" eb="23">
      <t>ヒョウ</t>
    </rPh>
    <phoneticPr fontId="2"/>
  </si>
  <si>
    <t>　　年　　月　　日</t>
    <rPh sb="2" eb="3">
      <t>ネン</t>
    </rPh>
    <rPh sb="5" eb="6">
      <t>ツキ</t>
    </rPh>
    <rPh sb="8" eb="9">
      <t>ヒ</t>
    </rPh>
    <phoneticPr fontId="2"/>
  </si>
  <si>
    <t>１年目</t>
    <rPh sb="1" eb="3">
      <t>ネンメ</t>
    </rPh>
    <phoneticPr fontId="2"/>
  </si>
  <si>
    <t>２年目</t>
    <rPh sb="1" eb="3">
      <t>ネンメ</t>
    </rPh>
    <phoneticPr fontId="2"/>
  </si>
  <si>
    <t>月数</t>
    <rPh sb="0" eb="2">
      <t>ツキスウ</t>
    </rPh>
    <phoneticPr fontId="2"/>
  </si>
  <si>
    <t>店舗賃借料</t>
    <phoneticPr fontId="2"/>
  </si>
  <si>
    <t>事業所整備費</t>
    <rPh sb="0" eb="3">
      <t>ジギョウショ</t>
    </rPh>
    <rPh sb="3" eb="5">
      <t>セイビ</t>
    </rPh>
    <rPh sb="5" eb="6">
      <t>ヒ</t>
    </rPh>
    <phoneticPr fontId="2"/>
  </si>
  <si>
    <t>（１）　事業所整備費</t>
    <rPh sb="4" eb="7">
      <t>ジギョウショ</t>
    </rPh>
    <rPh sb="7" eb="9">
      <t>セイビ</t>
    </rPh>
    <rPh sb="9" eb="10">
      <t>ヒ</t>
    </rPh>
    <phoneticPr fontId="2"/>
  </si>
  <si>
    <t>＜工事計画書＞</t>
    <rPh sb="1" eb="3">
      <t>コウジ</t>
    </rPh>
    <rPh sb="3" eb="6">
      <t>ケイカクショ</t>
    </rPh>
    <phoneticPr fontId="2"/>
  </si>
  <si>
    <t>代表者名</t>
    <rPh sb="0" eb="3">
      <t>ダイヒョウシャ</t>
    </rPh>
    <rPh sb="3" eb="4">
      <t>メイ</t>
    </rPh>
    <phoneticPr fontId="2"/>
  </si>
  <si>
    <t>電　　話</t>
    <rPh sb="0" eb="1">
      <t>デン</t>
    </rPh>
    <rPh sb="3" eb="4">
      <t>ハナシ</t>
    </rPh>
    <phoneticPr fontId="2"/>
  </si>
  <si>
    <t>所 在 地</t>
    <rPh sb="0" eb="1">
      <t>ショ</t>
    </rPh>
    <rPh sb="2" eb="3">
      <t>ザイ</t>
    </rPh>
    <rPh sb="4" eb="5">
      <t>チ</t>
    </rPh>
    <phoneticPr fontId="2"/>
  </si>
  <si>
    <t>担当部署</t>
    <rPh sb="0" eb="2">
      <t>タントウ</t>
    </rPh>
    <rPh sb="2" eb="4">
      <t>ブショ</t>
    </rPh>
    <phoneticPr fontId="2"/>
  </si>
  <si>
    <t>担当者名</t>
    <rPh sb="0" eb="3">
      <t>タントウシャ</t>
    </rPh>
    <rPh sb="3" eb="4">
      <t>メイ</t>
    </rPh>
    <phoneticPr fontId="2"/>
  </si>
  <si>
    <t>事業内容</t>
    <rPh sb="0" eb="2">
      <t>ジギョウ</t>
    </rPh>
    <rPh sb="2" eb="4">
      <t>ナイヨウ</t>
    </rPh>
    <phoneticPr fontId="2"/>
  </si>
  <si>
    <t>契約予定日</t>
    <rPh sb="0" eb="2">
      <t>ケイヤク</t>
    </rPh>
    <rPh sb="2" eb="4">
      <t>ヨテイ</t>
    </rPh>
    <rPh sb="4" eb="5">
      <t>ビ</t>
    </rPh>
    <phoneticPr fontId="2"/>
  </si>
  <si>
    <t>工事期間</t>
    <rPh sb="0" eb="2">
      <t>コウジ</t>
    </rPh>
    <rPh sb="2" eb="4">
      <t>キカン</t>
    </rPh>
    <phoneticPr fontId="2"/>
  </si>
  <si>
    <t>契約金額（税込）</t>
    <rPh sb="0" eb="2">
      <t>ケイヤク</t>
    </rPh>
    <rPh sb="2" eb="4">
      <t>キンガク</t>
    </rPh>
    <rPh sb="5" eb="7">
      <t>ゼイコミ</t>
    </rPh>
    <phoneticPr fontId="2"/>
  </si>
  <si>
    <t>工事依頼内容</t>
    <rPh sb="0" eb="2">
      <t>コウジ</t>
    </rPh>
    <rPh sb="2" eb="4">
      <t>イライ</t>
    </rPh>
    <rPh sb="4" eb="6">
      <t>ナイヨウ</t>
    </rPh>
    <phoneticPr fontId="2"/>
  </si>
  <si>
    <t>選定理由</t>
    <rPh sb="0" eb="2">
      <t>センテイ</t>
    </rPh>
    <rPh sb="2" eb="4">
      <t>リユウ</t>
    </rPh>
    <phoneticPr fontId="2"/>
  </si>
  <si>
    <t>～</t>
    <phoneticPr fontId="2"/>
  </si>
  <si>
    <t>※店舗新装・改装工事費の発注先を変更した場合のみご記入ください</t>
    <rPh sb="1" eb="3">
      <t>テンポ</t>
    </rPh>
    <rPh sb="3" eb="5">
      <t>シンソウ</t>
    </rPh>
    <rPh sb="6" eb="8">
      <t>カイソウ</t>
    </rPh>
    <rPh sb="8" eb="11">
      <t>コウジヒ</t>
    </rPh>
    <rPh sb="12" eb="14">
      <t>ハッチュウ</t>
    </rPh>
    <rPh sb="14" eb="15">
      <t>サキ</t>
    </rPh>
    <rPh sb="16" eb="18">
      <t>ヘンコウ</t>
    </rPh>
    <rPh sb="20" eb="22">
      <t>バアイ</t>
    </rPh>
    <rPh sb="25" eb="27">
      <t>キニュウ</t>
    </rPh>
    <phoneticPr fontId="2"/>
  </si>
  <si>
    <t>費用
番号</t>
    <rPh sb="0" eb="2">
      <t>ヒヨウ</t>
    </rPh>
    <rPh sb="3" eb="5">
      <t>バンゴウ</t>
    </rPh>
    <phoneticPr fontId="2"/>
  </si>
  <si>
    <t>工-1</t>
    <rPh sb="0" eb="1">
      <t>コウ</t>
    </rPh>
    <phoneticPr fontId="2"/>
  </si>
  <si>
    <t>工-2</t>
    <rPh sb="0" eb="1">
      <t>コウ</t>
    </rPh>
    <phoneticPr fontId="2"/>
  </si>
  <si>
    <t>工-3</t>
    <rPh sb="0" eb="1">
      <t>コウ</t>
    </rPh>
    <phoneticPr fontId="2"/>
  </si>
  <si>
    <t>備-1</t>
    <rPh sb="0" eb="1">
      <t>ビ</t>
    </rPh>
    <phoneticPr fontId="2"/>
  </si>
  <si>
    <t>備-2</t>
    <rPh sb="0" eb="1">
      <t>ビ</t>
    </rPh>
    <phoneticPr fontId="2"/>
  </si>
  <si>
    <t>備-3</t>
    <rPh sb="0" eb="1">
      <t>ビ</t>
    </rPh>
    <phoneticPr fontId="2"/>
  </si>
  <si>
    <t>広-1</t>
    <rPh sb="0" eb="1">
      <t>コウ</t>
    </rPh>
    <phoneticPr fontId="2"/>
  </si>
  <si>
    <t>広-2</t>
    <rPh sb="0" eb="1">
      <t>コウ</t>
    </rPh>
    <phoneticPr fontId="2"/>
  </si>
  <si>
    <t>広-3</t>
    <rPh sb="0" eb="1">
      <t>コウ</t>
    </rPh>
    <phoneticPr fontId="2"/>
  </si>
  <si>
    <t>工-</t>
    <rPh sb="0" eb="1">
      <t>コウ</t>
    </rPh>
    <phoneticPr fontId="2"/>
  </si>
  <si>
    <t>小　　　計</t>
    <rPh sb="0" eb="1">
      <t>ショウ</t>
    </rPh>
    <rPh sb="4" eb="5">
      <t>ケイ</t>
    </rPh>
    <phoneticPr fontId="2"/>
  </si>
  <si>
    <t>助成事業に要する経費
(税込)</t>
    <rPh sb="0" eb="2">
      <t>ジョセイ</t>
    </rPh>
    <rPh sb="2" eb="4">
      <t>ジギョウ</t>
    </rPh>
    <rPh sb="5" eb="6">
      <t>ヨウ</t>
    </rPh>
    <rPh sb="8" eb="10">
      <t>ケイヒ</t>
    </rPh>
    <phoneticPr fontId="2"/>
  </si>
  <si>
    <t>助成予定金額</t>
    <rPh sb="0" eb="2">
      <t>ジョセイ</t>
    </rPh>
    <rPh sb="2" eb="4">
      <t>ヨテイ</t>
    </rPh>
    <rPh sb="4" eb="6">
      <t>キンガク</t>
    </rPh>
    <phoneticPr fontId="2"/>
  </si>
  <si>
    <t>　</t>
    <phoneticPr fontId="2"/>
  </si>
  <si>
    <t xml:space="preserve">         </t>
    <phoneticPr fontId="2"/>
  </si>
  <si>
    <t>商店街起業・承継支援事業　(いずれかに〇）</t>
    <phoneticPr fontId="2"/>
  </si>
  <si>
    <t>単価
（税抜）</t>
    <rPh sb="0" eb="2">
      <t>タンカ</t>
    </rPh>
    <rPh sb="4" eb="5">
      <t>ゼイ</t>
    </rPh>
    <rPh sb="5" eb="6">
      <t>ヌ</t>
    </rPh>
    <phoneticPr fontId="2"/>
  </si>
  <si>
    <t>理　　事　　長　　　様</t>
    <rPh sb="0" eb="1">
      <t>リ</t>
    </rPh>
    <rPh sb="3" eb="4">
      <t>コト</t>
    </rPh>
    <rPh sb="6" eb="7">
      <t>チョウ</t>
    </rPh>
    <rPh sb="10" eb="11">
      <t>サマ</t>
    </rPh>
    <phoneticPr fontId="2"/>
  </si>
  <si>
    <t>費用番号</t>
    <rPh sb="0" eb="2">
      <t>ヒヨウ</t>
    </rPh>
    <rPh sb="2" eb="3">
      <t>バン</t>
    </rPh>
    <rPh sb="3" eb="4">
      <t>ゴウ</t>
    </rPh>
    <phoneticPr fontId="2"/>
  </si>
  <si>
    <t>企 業 名</t>
    <rPh sb="0" eb="1">
      <t>キ</t>
    </rPh>
    <rPh sb="2" eb="3">
      <t>ギョウ</t>
    </rPh>
    <rPh sb="4" eb="5">
      <t>メイ</t>
    </rPh>
    <phoneticPr fontId="2"/>
  </si>
  <si>
    <t>　　年　　月　　日</t>
    <rPh sb="2" eb="3">
      <t>ネン</t>
    </rPh>
    <rPh sb="5" eb="6">
      <t>ガツ</t>
    </rPh>
    <rPh sb="8" eb="9">
      <t>ニチ</t>
    </rPh>
    <phoneticPr fontId="2"/>
  </si>
  <si>
    <t>上記契約先は、申請者又は申請した法人と資本関係、役員や従業員の兼務はなく、申請者又は法人役員の３親等以内の親族による経営ではない。</t>
    <rPh sb="0" eb="2">
      <t>ジョウキ</t>
    </rPh>
    <rPh sb="2" eb="5">
      <t>ケイヤクサキ</t>
    </rPh>
    <rPh sb="7" eb="10">
      <t>シンセイシャ</t>
    </rPh>
    <rPh sb="10" eb="11">
      <t>マタ</t>
    </rPh>
    <rPh sb="12" eb="14">
      <t>シンセイ</t>
    </rPh>
    <rPh sb="16" eb="18">
      <t>ホウジン</t>
    </rPh>
    <rPh sb="19" eb="21">
      <t>シホン</t>
    </rPh>
    <rPh sb="21" eb="23">
      <t>カンケイ</t>
    </rPh>
    <rPh sb="24" eb="26">
      <t>ヤクイン</t>
    </rPh>
    <rPh sb="27" eb="30">
      <t>ジュウギョウイン</t>
    </rPh>
    <rPh sb="31" eb="33">
      <t>ケンム</t>
    </rPh>
    <rPh sb="37" eb="40">
      <t>シンセイシャ</t>
    </rPh>
    <rPh sb="40" eb="41">
      <t>マタ</t>
    </rPh>
    <rPh sb="42" eb="44">
      <t>ホウジン</t>
    </rPh>
    <rPh sb="44" eb="46">
      <t>ヤクイン</t>
    </rPh>
    <rPh sb="48" eb="50">
      <t>シントウ</t>
    </rPh>
    <rPh sb="50" eb="52">
      <t>イナイ</t>
    </rPh>
    <rPh sb="53" eb="55">
      <t>シンゾク</t>
    </rPh>
    <rPh sb="58" eb="60">
      <t>ケイエイ</t>
    </rPh>
    <phoneticPr fontId="2"/>
  </si>
  <si>
    <t>店舗新装・
改装工事費</t>
    <rPh sb="0" eb="4">
      <t>テンポシンソウ</t>
    </rPh>
    <rPh sb="6" eb="8">
      <t>カイソウ</t>
    </rPh>
    <rPh sb="8" eb="11">
      <t>コウジヒ</t>
    </rPh>
    <phoneticPr fontId="2"/>
  </si>
  <si>
    <t>設備・備品
購入費</t>
    <rPh sb="0" eb="2">
      <t>セツビ</t>
    </rPh>
    <rPh sb="3" eb="5">
      <t>ビヒン</t>
    </rPh>
    <rPh sb="6" eb="9">
      <t>コウニュウヒ</t>
    </rPh>
    <phoneticPr fontId="2"/>
  </si>
  <si>
    <t>(　)</t>
  </si>
  <si>
    <r>
      <t>１　事 業 区 分</t>
    </r>
    <r>
      <rPr>
        <sz val="10"/>
        <rFont val="游ゴシック"/>
        <family val="3"/>
        <charset val="128"/>
      </rPr>
      <t>（商店街起業・承継事業のみ）</t>
    </r>
    <rPh sb="2" eb="3">
      <t>コト</t>
    </rPh>
    <rPh sb="4" eb="5">
      <t>ギョウ</t>
    </rPh>
    <rPh sb="6" eb="7">
      <t>ク</t>
    </rPh>
    <rPh sb="8" eb="9">
      <t>ブン</t>
    </rPh>
    <phoneticPr fontId="2"/>
  </si>
  <si>
    <t>□</t>
  </si>
  <si>
    <t>開業</t>
    <rPh sb="0" eb="2">
      <t>カイギョウ</t>
    </rPh>
    <phoneticPr fontId="13"/>
  </si>
  <si>
    <t>多角化</t>
    <rPh sb="0" eb="3">
      <t>タカクカ</t>
    </rPh>
    <phoneticPr fontId="13"/>
  </si>
  <si>
    <t>事業承継</t>
    <phoneticPr fontId="13"/>
  </si>
  <si>
    <t>有</t>
    <rPh sb="0" eb="1">
      <t>ア</t>
    </rPh>
    <phoneticPr fontId="13"/>
  </si>
  <si>
    <t>無</t>
    <rPh sb="0" eb="1">
      <t>ナ</t>
    </rPh>
    <phoneticPr fontId="13"/>
  </si>
  <si>
    <t>月額
（税抜）</t>
    <rPh sb="0" eb="2">
      <t>ゲツガク</t>
    </rPh>
    <rPh sb="4" eb="5">
      <t>ゼイ</t>
    </rPh>
    <rPh sb="5" eb="6">
      <t>ヌ</t>
    </rPh>
    <phoneticPr fontId="2"/>
  </si>
  <si>
    <t>３年目</t>
    <rPh sb="1" eb="3">
      <t>ネンメ</t>
    </rPh>
    <phoneticPr fontId="2"/>
  </si>
  <si>
    <t>（２）　店舗賃借料</t>
    <phoneticPr fontId="2"/>
  </si>
  <si>
    <t>　　年　　月　　日</t>
    <phoneticPr fontId="2"/>
  </si>
  <si>
    <t>※生業が確認できるもの（発注先業者のＷＥＢサイトのコピー等）を添付してください。</t>
    <rPh sb="1" eb="3">
      <t>セイギョウ</t>
    </rPh>
    <rPh sb="4" eb="6">
      <t>カクニン</t>
    </rPh>
    <rPh sb="12" eb="14">
      <t>ハッチュウ</t>
    </rPh>
    <rPh sb="14" eb="15">
      <t>サキ</t>
    </rPh>
    <rPh sb="15" eb="17">
      <t>ギョウシャ</t>
    </rPh>
    <rPh sb="28" eb="29">
      <t>トウ</t>
    </rPh>
    <rPh sb="31" eb="33">
      <t>テンプ</t>
    </rPh>
    <phoneticPr fontId="2"/>
  </si>
  <si>
    <t>変更承認申請書</t>
    <phoneticPr fontId="2"/>
  </si>
  <si>
    <t>経費区分別内訳</t>
    <rPh sb="0" eb="2">
      <t>ケイヒ</t>
    </rPh>
    <rPh sb="2" eb="4">
      <t>クブン</t>
    </rPh>
    <rPh sb="4" eb="5">
      <t>ベツ</t>
    </rPh>
    <rPh sb="5" eb="7">
      <t>ウチワケ</t>
    </rPh>
    <phoneticPr fontId="2"/>
  </si>
  <si>
    <t>※変更となる経費の、価格の根拠がわかる見積書やカタログ等を添付してください。</t>
    <rPh sb="1" eb="3">
      <t>ヘンコウ</t>
    </rPh>
    <rPh sb="6" eb="8">
      <t>ケイヒ</t>
    </rPh>
    <rPh sb="10" eb="12">
      <t>カカク</t>
    </rPh>
    <rPh sb="13" eb="15">
      <t>コンキョ</t>
    </rPh>
    <rPh sb="19" eb="21">
      <t>ミツモリ</t>
    </rPh>
    <rPh sb="21" eb="22">
      <t>ショ</t>
    </rPh>
    <rPh sb="27" eb="28">
      <t>トウ</t>
    </rPh>
    <rPh sb="29" eb="31">
      <t>テンプ</t>
    </rPh>
    <phoneticPr fontId="2"/>
  </si>
  <si>
    <t>【商店街起業・承継支援事業】</t>
    <rPh sb="1" eb="13">
      <t>シ</t>
    </rPh>
    <phoneticPr fontId="2"/>
  </si>
  <si>
    <t>HP制作費50万円限度
※商店街起業・承継
　100万円限度</t>
    <rPh sb="9" eb="11">
      <t>ゲンド</t>
    </rPh>
    <rPh sb="29" eb="31">
      <t>ゲンド</t>
    </rPh>
    <phoneticPr fontId="2"/>
  </si>
  <si>
    <t>※商店街起業・承継
　助成率2/3、250万円限度</t>
    <rPh sb="1" eb="4">
      <t>ショウテンガイ</t>
    </rPh>
    <rPh sb="4" eb="6">
      <t>キギョウ</t>
    </rPh>
    <rPh sb="7" eb="9">
      <t>ショウケイ</t>
    </rPh>
    <rPh sb="11" eb="13">
      <t>ジョセイ</t>
    </rPh>
    <rPh sb="13" eb="14">
      <t>リツ</t>
    </rPh>
    <rPh sb="21" eb="23">
      <t>マンエン</t>
    </rPh>
    <rPh sb="23" eb="25">
      <t>ゲンド</t>
    </rPh>
    <phoneticPr fontId="2"/>
  </si>
  <si>
    <t>月15万円、180万円限度
※商店街起業・承継
　助成率2/3</t>
    <rPh sb="0" eb="1">
      <t>ツキ</t>
    </rPh>
    <rPh sb="3" eb="5">
      <t>マンエン</t>
    </rPh>
    <rPh sb="9" eb="11">
      <t>マンエン</t>
    </rPh>
    <rPh sb="11" eb="13">
      <t>ゲンド</t>
    </rPh>
    <phoneticPr fontId="2"/>
  </si>
  <si>
    <t>月12万円、144万円限度
※商店街起業・承継
　助成率2/3</t>
    <phoneticPr fontId="2"/>
  </si>
  <si>
    <t>月10万円、120万円限度
※商店街起業・承継
　助成率2/3</t>
    <phoneticPr fontId="2"/>
  </si>
  <si>
    <t>事業所整備費計</t>
    <rPh sb="6" eb="7">
      <t>ケイ</t>
    </rPh>
    <phoneticPr fontId="2"/>
  </si>
  <si>
    <t>店舗賃借料計</t>
    <rPh sb="0" eb="2">
      <t>テンポ</t>
    </rPh>
    <rPh sb="2" eb="5">
      <t>チンシャクリョウ</t>
    </rPh>
    <rPh sb="5" eb="6">
      <t>ケイ</t>
    </rPh>
    <phoneticPr fontId="2"/>
  </si>
  <si>
    <t>（確認用合計）</t>
    <rPh sb="1" eb="4">
      <t>カクニンヨウ</t>
    </rPh>
    <rPh sb="4" eb="6">
      <t>ゴウケイ</t>
    </rPh>
    <phoneticPr fontId="2"/>
  </si>
  <si>
    <r>
      <t xml:space="preserve">　　   </t>
    </r>
    <r>
      <rPr>
        <sz val="11"/>
        <rFont val="游ゴシック"/>
        <family val="3"/>
        <charset val="128"/>
      </rPr>
      <t>　　年　　月　　日付　　東中企助第　　　号をもって交付決定の通知があった助成事業について下記のとおり変更したいので、申請いたします。</t>
    </r>
    <rPh sb="7" eb="8">
      <t>ネン</t>
    </rPh>
    <rPh sb="10" eb="11">
      <t>ガツ</t>
    </rPh>
    <rPh sb="13" eb="14">
      <t>ヒ</t>
    </rPh>
    <rPh sb="14" eb="15">
      <t>ヅケ</t>
    </rPh>
    <rPh sb="17" eb="18">
      <t>ヒガシ</t>
    </rPh>
    <rPh sb="18" eb="19">
      <t>ナカ</t>
    </rPh>
    <rPh sb="19" eb="20">
      <t>クワダ</t>
    </rPh>
    <rPh sb="20" eb="21">
      <t>ジョ</t>
    </rPh>
    <rPh sb="21" eb="22">
      <t>ダイ</t>
    </rPh>
    <rPh sb="25" eb="26">
      <t>ゴウ</t>
    </rPh>
    <rPh sb="30" eb="32">
      <t>コウフ</t>
    </rPh>
    <rPh sb="32" eb="34">
      <t>ケッテイ</t>
    </rPh>
    <rPh sb="35" eb="37">
      <t>ツウチ</t>
    </rPh>
    <rPh sb="41" eb="43">
      <t>ジョセイ</t>
    </rPh>
    <rPh sb="43" eb="45">
      <t>ジギョウ</t>
    </rPh>
    <rPh sb="49" eb="51">
      <t>カキ</t>
    </rPh>
    <rPh sb="55" eb="57">
      <t>ヘンコウ</t>
    </rPh>
    <rPh sb="63" eb="65">
      <t>シンセイ</t>
    </rPh>
    <phoneticPr fontId="2"/>
  </si>
  <si>
    <t xml:space="preserve">年度 </t>
    <phoneticPr fontId="2"/>
  </si>
  <si>
    <r>
      <t>※変更予定額の内訳を記入してください。</t>
    </r>
    <r>
      <rPr>
        <sz val="12"/>
        <color rgb="FFFF0000"/>
        <rFont val="游ゴシック"/>
        <family val="3"/>
        <charset val="128"/>
      </rPr>
      <t>（変更のない費目も含め、変更後の全額を記入してください）</t>
    </r>
    <rPh sb="20" eb="22">
      <t>ヘンコウ</t>
    </rPh>
    <rPh sb="25" eb="27">
      <t>ヒモク</t>
    </rPh>
    <rPh sb="28" eb="29">
      <t>フク</t>
    </rPh>
    <rPh sb="31" eb="33">
      <t>ヘンコウ</t>
    </rPh>
    <rPh sb="33" eb="34">
      <t>ゴ</t>
    </rPh>
    <rPh sb="35" eb="37">
      <t>ゼンガク</t>
    </rPh>
    <rPh sb="38" eb="40">
      <t>キニュウ</t>
    </rPh>
    <phoneticPr fontId="2"/>
  </si>
  <si>
    <r>
      <t xml:space="preserve">小計 </t>
    </r>
    <r>
      <rPr>
        <sz val="11"/>
        <color rgb="FFFF0000"/>
        <rFont val="游ゴシック"/>
        <family val="3"/>
        <charset val="128"/>
      </rPr>
      <t>※助成対象経費上限100万円</t>
    </r>
    <rPh sb="0" eb="1">
      <t>ショウ</t>
    </rPh>
    <rPh sb="1" eb="2">
      <t>ケイ</t>
    </rPh>
    <rPh sb="4" eb="6">
      <t>ジョセイ</t>
    </rPh>
    <rPh sb="6" eb="10">
      <t>タイショウケイヒ</t>
    </rPh>
    <rPh sb="10" eb="12">
      <t>ジョウゲン</t>
    </rPh>
    <rPh sb="16" eb="17">
      <t>エン</t>
    </rPh>
    <phoneticPr fontId="2"/>
  </si>
  <si>
    <t>記入例</t>
    <rPh sb="0" eb="3">
      <t>キニュウレイ</t>
    </rPh>
    <phoneticPr fontId="2"/>
  </si>
  <si>
    <t>※変更予定額の内訳を記入してください。</t>
    <phoneticPr fontId="2"/>
  </si>
  <si>
    <t>内装工事費</t>
    <rPh sb="0" eb="5">
      <t>ナイソウコウジヒ</t>
    </rPh>
    <phoneticPr fontId="2"/>
  </si>
  <si>
    <t>〇〇（設備）</t>
    <rPh sb="3" eb="5">
      <t>セツビ</t>
    </rPh>
    <phoneticPr fontId="2"/>
  </si>
  <si>
    <t>□□（備品）</t>
    <rPh sb="3" eb="5">
      <t>ビヒン</t>
    </rPh>
    <phoneticPr fontId="2"/>
  </si>
  <si>
    <t>開店チラシ作成</t>
    <rPh sb="0" eb="2">
      <t>カイテン</t>
    </rPh>
    <rPh sb="5" eb="7">
      <t>サクセイ</t>
    </rPh>
    <phoneticPr fontId="2"/>
  </si>
  <si>
    <t>令和●年●月●●日</t>
    <rPh sb="0" eb="2">
      <t>レイワ</t>
    </rPh>
    <rPh sb="3" eb="4">
      <t>ネン</t>
    </rPh>
    <rPh sb="5" eb="6">
      <t>ツキ</t>
    </rPh>
    <rPh sb="8" eb="9">
      <t>ヒ</t>
    </rPh>
    <phoneticPr fontId="2"/>
  </si>
  <si>
    <r>
      <t>〒　</t>
    </r>
    <r>
      <rPr>
        <b/>
        <sz val="11"/>
        <color rgb="FFFFFF00"/>
        <rFont val="游ゴシック"/>
        <family val="3"/>
        <charset val="128"/>
      </rPr>
      <t>〇〇〇－〇〇〇〇</t>
    </r>
    <phoneticPr fontId="2"/>
  </si>
  <si>
    <t>東京都□□区△△町×ー×ー×</t>
    <rPh sb="0" eb="3">
      <t>トウキョウト</t>
    </rPh>
    <rPh sb="5" eb="6">
      <t>ク</t>
    </rPh>
    <rPh sb="8" eb="9">
      <t>マチ</t>
    </rPh>
    <phoneticPr fontId="2"/>
  </si>
  <si>
    <t>東京　太郎</t>
    <rPh sb="0" eb="2">
      <t>トウキョウ</t>
    </rPh>
    <rPh sb="3" eb="5">
      <t>タロウ</t>
    </rPh>
    <phoneticPr fontId="2"/>
  </si>
  <si>
    <t>XX-XXXX-XXXX</t>
    <phoneticPr fontId="2"/>
  </si>
  <si>
    <r>
      <t>令和</t>
    </r>
    <r>
      <rPr>
        <sz val="12"/>
        <color rgb="FFFFFF00"/>
        <rFont val="游ゴシック"/>
        <family val="3"/>
        <charset val="128"/>
      </rPr>
      <t>●</t>
    </r>
    <r>
      <rPr>
        <sz val="12"/>
        <rFont val="游ゴシック"/>
        <family val="3"/>
        <charset val="128"/>
      </rPr>
      <t xml:space="preserve">年度 </t>
    </r>
    <rPh sb="0" eb="2">
      <t>レイワ</t>
    </rPh>
    <phoneticPr fontId="2"/>
  </si>
  <si>
    <t>(〇)</t>
  </si>
  <si>
    <t xml:space="preserve">若手・女性リーダー応援プログラム助成事業  </t>
  </si>
  <si>
    <r>
      <t>　　</t>
    </r>
    <r>
      <rPr>
        <b/>
        <sz val="11"/>
        <color rgb="FFFFFF00"/>
        <rFont val="游ゴシック"/>
        <family val="3"/>
        <charset val="128"/>
      </rPr>
      <t>令和●年●月●●日付　▲東中企助第▲▲▲号</t>
    </r>
    <r>
      <rPr>
        <sz val="11"/>
        <rFont val="游ゴシック"/>
        <family val="3"/>
        <charset val="128"/>
      </rPr>
      <t>をもって交付決定の通知があった助成事業について下記のとおり変更したいので、申請いたします。</t>
    </r>
    <rPh sb="2" eb="4">
      <t>レイワ</t>
    </rPh>
    <rPh sb="5" eb="6">
      <t>ネン</t>
    </rPh>
    <rPh sb="7" eb="8">
      <t>ガツ</t>
    </rPh>
    <rPh sb="10" eb="11">
      <t>ヒ</t>
    </rPh>
    <rPh sb="11" eb="12">
      <t>ヅケ</t>
    </rPh>
    <rPh sb="14" eb="15">
      <t>ヒガシ</t>
    </rPh>
    <rPh sb="15" eb="16">
      <t>ナカ</t>
    </rPh>
    <rPh sb="16" eb="17">
      <t>クワダ</t>
    </rPh>
    <rPh sb="17" eb="18">
      <t>ジョ</t>
    </rPh>
    <rPh sb="18" eb="19">
      <t>ダイ</t>
    </rPh>
    <rPh sb="22" eb="23">
      <t>ゴウ</t>
    </rPh>
    <rPh sb="27" eb="29">
      <t>コウフ</t>
    </rPh>
    <rPh sb="29" eb="31">
      <t>ケッテイ</t>
    </rPh>
    <rPh sb="32" eb="34">
      <t>ツウチ</t>
    </rPh>
    <rPh sb="38" eb="40">
      <t>ジョセイ</t>
    </rPh>
    <rPh sb="40" eb="42">
      <t>ジギョウ</t>
    </rPh>
    <rPh sb="46" eb="48">
      <t>カキ</t>
    </rPh>
    <rPh sb="52" eb="54">
      <t>ヘンコウ</t>
    </rPh>
    <rPh sb="60" eb="62">
      <t>シンセイ</t>
    </rPh>
    <phoneticPr fontId="2"/>
  </si>
  <si>
    <r>
      <t>1　事 業 区 分</t>
    </r>
    <r>
      <rPr>
        <sz val="10"/>
        <rFont val="游ゴシック"/>
        <family val="3"/>
        <charset val="128"/>
      </rPr>
      <t>（商店街起業・承継事業のみ）</t>
    </r>
    <rPh sb="2" eb="3">
      <t>コト</t>
    </rPh>
    <rPh sb="4" eb="5">
      <t>ギョウ</t>
    </rPh>
    <rPh sb="6" eb="7">
      <t>ク</t>
    </rPh>
    <rPh sb="8" eb="9">
      <t>ブン</t>
    </rPh>
    <phoneticPr fontId="2"/>
  </si>
  <si>
    <t>■</t>
  </si>
  <si>
    <t>　相見積もりの結果、○○工務店よりも××工業（株）のほうが費用が安かったため</t>
    <rPh sb="1" eb="4">
      <t>アイミツ</t>
    </rPh>
    <rPh sb="7" eb="9">
      <t>ケッカ</t>
    </rPh>
    <rPh sb="12" eb="15">
      <t>コウムテン</t>
    </rPh>
    <rPh sb="20" eb="22">
      <t>コウギョウ</t>
    </rPh>
    <rPh sb="23" eb="24">
      <t>カブ</t>
    </rPh>
    <rPh sb="29" eb="31">
      <t>ヒヨウ</t>
    </rPh>
    <rPh sb="32" eb="33">
      <t>ヤス</t>
    </rPh>
    <phoneticPr fontId="2"/>
  </si>
  <si>
    <t>　予定した物件を契約できなかったが、同じ商店街内で物件を見つけることができたため、</t>
    <rPh sb="1" eb="3">
      <t>ヨテイ</t>
    </rPh>
    <rPh sb="5" eb="7">
      <t>ブッケン</t>
    </rPh>
    <rPh sb="8" eb="10">
      <t>ケイヤク</t>
    </rPh>
    <rPh sb="18" eb="19">
      <t>オナ</t>
    </rPh>
    <rPh sb="20" eb="23">
      <t>ショウテンガイ</t>
    </rPh>
    <rPh sb="23" eb="24">
      <t>ナイ</t>
    </rPh>
    <rPh sb="25" eb="27">
      <t>ブッケン</t>
    </rPh>
    <rPh sb="28" eb="29">
      <t>ミ</t>
    </rPh>
    <phoneticPr fontId="2"/>
  </si>
  <si>
    <t>　変更したい。　新物件の住所：東京都□□区△△町×ー×ー×－×</t>
    <rPh sb="1" eb="3">
      <t>ヘンコウ</t>
    </rPh>
    <rPh sb="8" eb="9">
      <t>シン</t>
    </rPh>
    <rPh sb="9" eb="11">
      <t>ブッケン</t>
    </rPh>
    <rPh sb="12" eb="14">
      <t>ジュウショ</t>
    </rPh>
    <rPh sb="15" eb="18">
      <t>トウキョウト</t>
    </rPh>
    <rPh sb="20" eb="21">
      <t>ク</t>
    </rPh>
    <rPh sb="23" eb="24">
      <t>マチ</t>
    </rPh>
    <phoneticPr fontId="2"/>
  </si>
  <si>
    <t>(例１)改装工事費の発注先の変更</t>
    <rPh sb="1" eb="2">
      <t>レイ</t>
    </rPh>
    <rPh sb="4" eb="9">
      <t>カイソウコウジヒ</t>
    </rPh>
    <rPh sb="10" eb="13">
      <t>ハッチュウサキ</t>
    </rPh>
    <rPh sb="14" eb="16">
      <t>ヘンコウ</t>
    </rPh>
    <phoneticPr fontId="2"/>
  </si>
  <si>
    <t>(例２)物件の変更</t>
    <rPh sb="1" eb="2">
      <t>レイ</t>
    </rPh>
    <rPh sb="4" eb="6">
      <t>ブッケン</t>
    </rPh>
    <rPh sb="7" eb="9">
      <t>ヘンコウ</t>
    </rPh>
    <phoneticPr fontId="2"/>
  </si>
  <si>
    <t>××工業（株）</t>
    <rPh sb="2" eb="4">
      <t>コウギョウ</t>
    </rPh>
    <phoneticPr fontId="2"/>
  </si>
  <si>
    <t>山田　工事</t>
    <rPh sb="0" eb="2">
      <t>ヤマダ</t>
    </rPh>
    <rPh sb="3" eb="5">
      <t>コウジ</t>
    </rPh>
    <phoneticPr fontId="2"/>
  </si>
  <si>
    <t>〇〇－〇〇〇〇－〇〇〇〇</t>
    <phoneticPr fontId="2"/>
  </si>
  <si>
    <t>東京都〇〇区〇〇　〇－〇ー〇</t>
    <rPh sb="0" eb="3">
      <t>トウキョウト</t>
    </rPh>
    <rPh sb="5" eb="6">
      <t>ク</t>
    </rPh>
    <phoneticPr fontId="2"/>
  </si>
  <si>
    <t>営業部</t>
    <rPh sb="0" eb="3">
      <t>エイギョウブ</t>
    </rPh>
    <phoneticPr fontId="2"/>
  </si>
  <si>
    <t>〇〇〇　〇〇〇</t>
    <phoneticPr fontId="2"/>
  </si>
  <si>
    <t>建築工事、内装工事</t>
    <rPh sb="0" eb="4">
      <t>ケンチクコウジ</t>
    </rPh>
    <rPh sb="5" eb="9">
      <t>ナイソウコウジ</t>
    </rPh>
    <phoneticPr fontId="2"/>
  </si>
  <si>
    <r>
      <t>　</t>
    </r>
    <r>
      <rPr>
        <b/>
        <sz val="11"/>
        <color rgb="FFFFFF00"/>
        <rFont val="游ゴシック"/>
        <family val="3"/>
        <charset val="128"/>
      </rPr>
      <t>令和〇</t>
    </r>
    <r>
      <rPr>
        <sz val="11"/>
        <color theme="1"/>
        <rFont val="游ゴシック"/>
        <family val="3"/>
        <charset val="128"/>
      </rPr>
      <t>年　</t>
    </r>
    <r>
      <rPr>
        <b/>
        <sz val="11"/>
        <color rgb="FFFFFF00"/>
        <rFont val="游ゴシック"/>
        <family val="3"/>
        <charset val="128"/>
      </rPr>
      <t>〇</t>
    </r>
    <r>
      <rPr>
        <sz val="11"/>
        <color theme="1"/>
        <rFont val="游ゴシック"/>
        <family val="3"/>
        <charset val="128"/>
      </rPr>
      <t>月　</t>
    </r>
    <r>
      <rPr>
        <b/>
        <sz val="11"/>
        <color rgb="FFFFFF00"/>
        <rFont val="游ゴシック"/>
        <family val="3"/>
        <charset val="128"/>
      </rPr>
      <t>〇</t>
    </r>
    <r>
      <rPr>
        <sz val="11"/>
        <color theme="1"/>
        <rFont val="游ゴシック"/>
        <family val="3"/>
        <charset val="128"/>
      </rPr>
      <t>日</t>
    </r>
    <rPh sb="1" eb="3">
      <t>レイワ</t>
    </rPh>
    <rPh sb="4" eb="5">
      <t>ネン</t>
    </rPh>
    <rPh sb="7" eb="8">
      <t>ガツ</t>
    </rPh>
    <rPh sb="10" eb="11">
      <t>ニチ</t>
    </rPh>
    <phoneticPr fontId="2"/>
  </si>
  <si>
    <r>
      <rPr>
        <b/>
        <sz val="11"/>
        <color rgb="FFFFFF00"/>
        <rFont val="游ゴシック"/>
        <family val="3"/>
        <charset val="128"/>
      </rPr>
      <t>令和〇</t>
    </r>
    <r>
      <rPr>
        <sz val="11"/>
        <color theme="1"/>
        <rFont val="游ゴシック"/>
        <family val="3"/>
        <charset val="128"/>
      </rPr>
      <t>年　</t>
    </r>
    <r>
      <rPr>
        <b/>
        <sz val="11"/>
        <color rgb="FFFFFF00"/>
        <rFont val="游ゴシック"/>
        <family val="3"/>
        <charset val="128"/>
      </rPr>
      <t>〇</t>
    </r>
    <r>
      <rPr>
        <sz val="11"/>
        <color theme="1"/>
        <rFont val="游ゴシック"/>
        <family val="3"/>
        <charset val="128"/>
      </rPr>
      <t>月　</t>
    </r>
    <r>
      <rPr>
        <b/>
        <sz val="11"/>
        <color rgb="FFFFFF00"/>
        <rFont val="游ゴシック"/>
        <family val="3"/>
        <charset val="128"/>
      </rPr>
      <t>〇</t>
    </r>
    <r>
      <rPr>
        <sz val="11"/>
        <color theme="1"/>
        <rFont val="游ゴシック"/>
        <family val="3"/>
        <charset val="128"/>
      </rPr>
      <t>日</t>
    </r>
    <rPh sb="0" eb="1">
      <t>レイワ</t>
    </rPh>
    <phoneticPr fontId="2"/>
  </si>
  <si>
    <r>
      <rPr>
        <b/>
        <sz val="11"/>
        <color rgb="FFFFFF00"/>
        <rFont val="游ゴシック"/>
        <family val="3"/>
        <charset val="128"/>
      </rPr>
      <t>令和〇</t>
    </r>
    <r>
      <rPr>
        <sz val="11"/>
        <color theme="1"/>
        <rFont val="游ゴシック"/>
        <family val="3"/>
        <charset val="128"/>
      </rPr>
      <t>年　</t>
    </r>
    <r>
      <rPr>
        <b/>
        <sz val="11"/>
        <color rgb="FFFFFF00"/>
        <rFont val="游ゴシック"/>
        <family val="3"/>
        <charset val="128"/>
      </rPr>
      <t>〇</t>
    </r>
    <r>
      <rPr>
        <sz val="11"/>
        <color theme="1"/>
        <rFont val="游ゴシック"/>
        <family val="3"/>
        <charset val="128"/>
      </rPr>
      <t>月　</t>
    </r>
    <r>
      <rPr>
        <b/>
        <sz val="11"/>
        <color rgb="FFFFFF00"/>
        <rFont val="游ゴシック"/>
        <family val="3"/>
        <charset val="128"/>
      </rPr>
      <t>〇</t>
    </r>
    <r>
      <rPr>
        <sz val="11"/>
        <color theme="1"/>
        <rFont val="游ゴシック"/>
        <family val="3"/>
        <charset val="128"/>
      </rPr>
      <t>日</t>
    </r>
    <rPh sb="1" eb="2">
      <t>ネン</t>
    </rPh>
    <rPh sb="4" eb="5">
      <t>ガツ</t>
    </rPh>
    <rPh sb="7" eb="8">
      <t>ニチ</t>
    </rPh>
    <phoneticPr fontId="2"/>
  </si>
  <si>
    <t>店舗内装工事</t>
    <rPh sb="0" eb="2">
      <t>テンポ</t>
    </rPh>
    <rPh sb="2" eb="4">
      <t>ナイソウ</t>
    </rPh>
    <rPh sb="4" eb="6">
      <t>コウジ</t>
    </rPh>
    <phoneticPr fontId="2"/>
  </si>
  <si>
    <t>見積りを依頼したところ、
当初予定していた工事業者よりも安価であり、実績も豊富であったため。</t>
    <rPh sb="0" eb="2">
      <t>ミツモ</t>
    </rPh>
    <rPh sb="4" eb="6">
      <t>イライ</t>
    </rPh>
    <rPh sb="13" eb="15">
      <t>トウショ</t>
    </rPh>
    <rPh sb="15" eb="17">
      <t>ヨテイ</t>
    </rPh>
    <rPh sb="21" eb="23">
      <t>コウジ</t>
    </rPh>
    <rPh sb="23" eb="25">
      <t>ギョウシャ</t>
    </rPh>
    <rPh sb="28" eb="30">
      <t>アンカ</t>
    </rPh>
    <rPh sb="34" eb="36">
      <t>ジッセキ</t>
    </rPh>
    <rPh sb="37" eb="39">
      <t>ホウフ</t>
    </rPh>
    <phoneticPr fontId="2"/>
  </si>
  <si>
    <t>関連なし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</si>
</sst>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99999]####\-####;\(00\)\ ####\-####"/>
    <numFmt numFmtId="177" formatCode="#,###"/>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name val="游ゴシック"/>
      <family val="3"/>
      <charset val="128"/>
    </font>
    <font>
      <sz val="12"/>
      <name val="游ゴシック"/>
      <family val="3"/>
      <charset val="128"/>
    </font>
    <font>
      <sz val="10"/>
      <name val="游ゴシック"/>
      <family val="3"/>
      <charset val="128"/>
    </font>
    <font>
      <sz val="14"/>
      <name val="游ゴシック"/>
      <family val="3"/>
      <charset val="128"/>
    </font>
    <font>
      <b/>
      <sz val="14"/>
      <name val="游ゴシック"/>
      <family val="3"/>
      <charset val="128"/>
    </font>
    <font>
      <b/>
      <sz val="16"/>
      <name val="游ゴシック"/>
      <family val="3"/>
      <charset val="128"/>
    </font>
    <font>
      <sz val="16"/>
      <name val="游ゴシック"/>
      <family val="3"/>
      <charset val="128"/>
    </font>
    <font>
      <sz val="8"/>
      <name val="游ゴシック"/>
      <family val="3"/>
      <charset val="128"/>
    </font>
    <font>
      <sz val="9"/>
      <name val="游ゴシック"/>
      <family val="3"/>
      <charset val="128"/>
    </font>
    <font>
      <sz val="6"/>
      <name val="ＭＳ Ｐゴシック"/>
      <family val="2"/>
      <charset val="128"/>
      <scheme val="minor"/>
    </font>
    <font>
      <sz val="11"/>
      <color theme="1"/>
      <name val="游ゴシック"/>
      <family val="3"/>
      <charset val="128"/>
    </font>
    <font>
      <b/>
      <sz val="12"/>
      <color theme="1"/>
      <name val="游ゴシック"/>
      <family val="3"/>
      <charset val="128"/>
    </font>
    <font>
      <sz val="12"/>
      <color theme="1"/>
      <name val="游ゴシック"/>
      <family val="3"/>
      <charset val="128"/>
    </font>
    <font>
      <sz val="10"/>
      <color theme="1"/>
      <name val="游ゴシック"/>
      <family val="3"/>
      <charset val="128"/>
    </font>
    <font>
      <b/>
      <sz val="12"/>
      <name val="游ゴシック"/>
      <family val="3"/>
      <charset val="128"/>
    </font>
    <font>
      <b/>
      <sz val="11"/>
      <name val="游ゴシック"/>
      <family val="3"/>
      <charset val="128"/>
    </font>
    <font>
      <b/>
      <sz val="8"/>
      <name val="游ゴシック"/>
      <family val="3"/>
      <charset val="128"/>
    </font>
    <font>
      <b/>
      <sz val="11"/>
      <color theme="1"/>
      <name val="游ゴシック"/>
      <family val="3"/>
      <charset val="128"/>
    </font>
    <font>
      <sz val="12"/>
      <color rgb="FFFF0000"/>
      <name val="游ゴシック"/>
      <family val="3"/>
      <charset val="128"/>
    </font>
    <font>
      <sz val="11"/>
      <color rgb="FFFF0000"/>
      <name val="游ゴシック"/>
      <family val="3"/>
      <charset val="128"/>
    </font>
    <font>
      <b/>
      <sz val="11"/>
      <color rgb="FFFFFF00"/>
      <name val="游ゴシック"/>
      <family val="3"/>
      <charset val="128"/>
    </font>
    <font>
      <b/>
      <sz val="14"/>
      <color rgb="FFFFFF00"/>
      <name val="游ゴシック"/>
      <family val="3"/>
      <charset val="128"/>
    </font>
    <font>
      <b/>
      <sz val="12"/>
      <color rgb="FFFFFF00"/>
      <name val="游ゴシック"/>
      <family val="3"/>
      <charset val="128"/>
    </font>
    <font>
      <sz val="11"/>
      <color rgb="FFFFFF00"/>
      <name val="游ゴシック"/>
      <family val="3"/>
      <charset val="128"/>
    </font>
    <font>
      <sz val="12"/>
      <color rgb="FFFFFF00"/>
      <name val="游ゴシック"/>
      <family val="3"/>
      <charset val="128"/>
    </font>
    <font>
      <b/>
      <sz val="11"/>
      <color rgb="FF0070C0"/>
      <name val="游ゴシック"/>
      <family val="3"/>
      <charset val="128"/>
    </font>
    <font>
      <b/>
      <sz val="12"/>
      <color rgb="FF0070C0"/>
      <name val="游ゴシック"/>
      <family val="3"/>
      <charset val="128"/>
    </font>
    <font>
      <sz val="12"/>
      <color rgb="FF0070C0"/>
      <name val="游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tint="-0.34998626667073579"/>
        <bgColor indexed="64"/>
      </patternFill>
    </fill>
  </fills>
  <borders count="50">
    <border>
      <left/>
      <right/>
      <top/>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4">
    <xf numFmtId="0" fontId="0" fillId="0" borderId="0"/>
    <xf numFmtId="38" fontId="1" fillId="0" borderId="0" applyFont="0" applyFill="0" applyBorder="0" applyAlignment="0" applyProtection="0"/>
    <xf numFmtId="38" fontId="3" fillId="0" borderId="0" applyFont="0" applyFill="0" applyBorder="0" applyAlignment="0" applyProtection="0">
      <alignment vertical="center"/>
    </xf>
    <xf numFmtId="0" fontId="3" fillId="0" borderId="0">
      <alignment vertical="center"/>
    </xf>
  </cellStyleXfs>
  <cellXfs count="286">
    <xf numFmtId="0" fontId="0" fillId="0" borderId="0" xfId="0"/>
    <xf numFmtId="0" fontId="4" fillId="0" borderId="0" xfId="0" applyFont="1" applyAlignment="1"/>
    <xf numFmtId="0" fontId="4" fillId="0" borderId="0" xfId="0" applyFont="1"/>
    <xf numFmtId="0" fontId="5" fillId="0" borderId="0" xfId="0" applyFont="1" applyAlignment="1">
      <alignment vertical="center"/>
    </xf>
    <xf numFmtId="0" fontId="7" fillId="0" borderId="0" xfId="0" applyFont="1"/>
    <xf numFmtId="0" fontId="10"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horizontal="right"/>
    </xf>
    <xf numFmtId="0" fontId="7" fillId="0" borderId="0" xfId="0" applyFont="1" applyBorder="1" applyAlignment="1">
      <alignment vertical="center"/>
    </xf>
    <xf numFmtId="0" fontId="4" fillId="0" borderId="0" xfId="0" applyFont="1" applyBorder="1"/>
    <xf numFmtId="0" fontId="4" fillId="0" borderId="0" xfId="0" applyFont="1" applyAlignment="1">
      <alignment vertical="center"/>
    </xf>
    <xf numFmtId="38" fontId="7" fillId="0" borderId="0" xfId="1" applyFont="1" applyBorder="1" applyAlignment="1">
      <alignment vertical="center"/>
    </xf>
    <xf numFmtId="0" fontId="7" fillId="0" borderId="6" xfId="0" applyFont="1" applyBorder="1" applyAlignment="1">
      <alignment horizontal="center" vertical="center" wrapText="1"/>
    </xf>
    <xf numFmtId="38" fontId="7" fillId="0" borderId="18" xfId="1" applyFont="1" applyBorder="1" applyAlignment="1">
      <alignment horizontal="right" vertical="center" wrapText="1"/>
    </xf>
    <xf numFmtId="0" fontId="7" fillId="0" borderId="0" xfId="0" applyFont="1" applyAlignment="1">
      <alignment horizontal="center" vertical="top"/>
    </xf>
    <xf numFmtId="0" fontId="7" fillId="0" borderId="0" xfId="0" applyFont="1" applyAlignment="1">
      <alignment horizontal="center"/>
    </xf>
    <xf numFmtId="0" fontId="5" fillId="0" borderId="0" xfId="0" applyFont="1" applyAlignment="1">
      <alignment horizontal="center" vertical="center"/>
    </xf>
    <xf numFmtId="0" fontId="4" fillId="0" borderId="0" xfId="0" applyFont="1" applyAlignment="1">
      <alignment horizontal="distributed" vertical="center" shrinkToFit="1"/>
    </xf>
    <xf numFmtId="0" fontId="4" fillId="0" borderId="0" xfId="0" applyFont="1" applyAlignment="1">
      <alignment horizontal="distributed" vertical="center"/>
    </xf>
    <xf numFmtId="0" fontId="5" fillId="0" borderId="0" xfId="0" applyFont="1" applyAlignment="1">
      <alignment vertical="center" wrapText="1"/>
    </xf>
    <xf numFmtId="0" fontId="5" fillId="0" borderId="0" xfId="0" applyFont="1" applyAlignment="1">
      <alignment horizontal="center" vertical="top" wrapText="1"/>
    </xf>
    <xf numFmtId="0" fontId="5" fillId="0" borderId="0" xfId="0" applyFont="1" applyAlignment="1">
      <alignment horizontal="center" vertical="top"/>
    </xf>
    <xf numFmtId="0" fontId="4" fillId="0" borderId="0" xfId="0" applyFont="1" applyAlignment="1">
      <alignment horizontal="left"/>
    </xf>
    <xf numFmtId="0" fontId="12" fillId="0" borderId="0" xfId="0" applyFont="1" applyAlignment="1">
      <alignment horizontal="left"/>
    </xf>
    <xf numFmtId="0" fontId="4" fillId="0" borderId="1" xfId="0" applyFont="1" applyBorder="1" applyAlignment="1">
      <alignment horizontal="left"/>
    </xf>
    <xf numFmtId="0" fontId="4" fillId="0" borderId="0" xfId="0" applyFont="1" applyAlignment="1">
      <alignment horizontal="right" vertical="center"/>
    </xf>
    <xf numFmtId="0" fontId="4" fillId="0" borderId="0" xfId="0" applyFont="1" applyAlignment="1"/>
    <xf numFmtId="0" fontId="4" fillId="0" borderId="0" xfId="0" applyFont="1" applyAlignment="1">
      <alignment horizontal="left" vertical="center" wrapText="1"/>
    </xf>
    <xf numFmtId="0" fontId="4" fillId="0" borderId="0" xfId="0" applyFont="1" applyAlignment="1">
      <alignment horizontal="left"/>
    </xf>
    <xf numFmtId="0" fontId="4" fillId="0" borderId="1" xfId="0" applyFont="1" applyBorder="1" applyAlignment="1">
      <alignment horizontal="left"/>
    </xf>
    <xf numFmtId="0" fontId="3" fillId="0" borderId="0" xfId="0" applyFont="1" applyAlignment="1">
      <alignment vertical="center"/>
    </xf>
    <xf numFmtId="0" fontId="4" fillId="0" borderId="0" xfId="0" applyFont="1" applyAlignment="1">
      <alignment horizontal="left" vertical="center" indent="1"/>
    </xf>
    <xf numFmtId="0" fontId="14" fillId="0" borderId="0" xfId="0" applyFont="1" applyAlignment="1">
      <alignment vertical="center"/>
    </xf>
    <xf numFmtId="0" fontId="14" fillId="0" borderId="0" xfId="0" applyFont="1" applyAlignment="1">
      <alignment horizontal="right" vertical="center"/>
    </xf>
    <xf numFmtId="0" fontId="7" fillId="0" borderId="6" xfId="0" applyFont="1" applyBorder="1" applyAlignment="1">
      <alignment horizontal="center" vertical="center"/>
    </xf>
    <xf numFmtId="0" fontId="7" fillId="0" borderId="18" xfId="0" applyFont="1" applyBorder="1" applyAlignment="1">
      <alignment horizontal="center" vertical="center"/>
    </xf>
    <xf numFmtId="0" fontId="7" fillId="0" borderId="18" xfId="0" applyFont="1" applyBorder="1" applyAlignment="1">
      <alignment vertical="center"/>
    </xf>
    <xf numFmtId="38" fontId="7" fillId="0" borderId="18" xfId="1" applyFont="1" applyBorder="1" applyAlignment="1">
      <alignment horizontal="center" vertical="center"/>
    </xf>
    <xf numFmtId="0" fontId="7" fillId="0" borderId="4"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Border="1"/>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xf>
    <xf numFmtId="0" fontId="11" fillId="0" borderId="15" xfId="0" applyFont="1" applyFill="1" applyBorder="1" applyAlignment="1">
      <alignment horizontal="center" vertical="center" wrapText="1"/>
    </xf>
    <xf numFmtId="38" fontId="4" fillId="0" borderId="0" xfId="1" applyFont="1"/>
    <xf numFmtId="38" fontId="5" fillId="0" borderId="0" xfId="1" applyFont="1" applyAlignment="1">
      <alignment vertical="center"/>
    </xf>
    <xf numFmtId="38" fontId="9" fillId="0" borderId="0" xfId="1" applyFont="1" applyAlignment="1">
      <alignment horizontal="center" vertical="center"/>
    </xf>
    <xf numFmtId="38" fontId="4" fillId="0" borderId="0" xfId="1" applyFont="1" applyAlignment="1">
      <alignment horizontal="right"/>
    </xf>
    <xf numFmtId="38" fontId="5" fillId="0" borderId="17" xfId="1" applyFont="1" applyBorder="1" applyAlignment="1">
      <alignment horizontal="center" vertical="center" wrapText="1"/>
    </xf>
    <xf numFmtId="38" fontId="4" fillId="0" borderId="0" xfId="1" applyFont="1" applyBorder="1" applyAlignment="1">
      <alignment vertical="center"/>
    </xf>
    <xf numFmtId="38" fontId="7" fillId="0" borderId="6" xfId="1" applyFont="1" applyBorder="1" applyAlignment="1">
      <alignment horizontal="center" vertical="center" wrapText="1"/>
    </xf>
    <xf numFmtId="38" fontId="4" fillId="0" borderId="0" xfId="1" applyFont="1" applyAlignment="1"/>
    <xf numFmtId="38" fontId="4" fillId="0" borderId="0" xfId="1" applyFont="1" applyBorder="1" applyAlignment="1">
      <alignment vertical="center" wrapText="1"/>
    </xf>
    <xf numFmtId="38" fontId="7" fillId="0" borderId="0" xfId="1" applyFont="1"/>
    <xf numFmtId="0" fontId="15" fillId="0" borderId="0" xfId="3" applyFont="1" applyProtection="1">
      <alignment vertical="center"/>
    </xf>
    <xf numFmtId="0" fontId="14" fillId="0" borderId="0" xfId="3" applyFont="1" applyProtection="1">
      <alignment vertical="center"/>
    </xf>
    <xf numFmtId="0" fontId="16" fillId="0" borderId="0" xfId="3" applyFont="1" applyFill="1" applyBorder="1" applyAlignment="1" applyProtection="1">
      <alignment vertical="center"/>
      <protection locked="0"/>
    </xf>
    <xf numFmtId="0" fontId="14" fillId="0" borderId="0" xfId="3" applyFont="1" applyAlignment="1" applyProtection="1">
      <alignment horizontal="left" vertical="center" wrapText="1"/>
    </xf>
    <xf numFmtId="0" fontId="14" fillId="2" borderId="30" xfId="3" applyFont="1" applyFill="1" applyBorder="1" applyAlignment="1" applyProtection="1">
      <alignment horizontal="center" vertical="center"/>
      <protection locked="0"/>
    </xf>
    <xf numFmtId="0" fontId="14" fillId="0" borderId="0" xfId="3" applyFont="1" applyProtection="1">
      <alignment vertical="center"/>
      <protection locked="0"/>
    </xf>
    <xf numFmtId="0" fontId="14" fillId="0" borderId="10" xfId="3" applyFont="1" applyBorder="1" applyAlignment="1" applyProtection="1">
      <alignment horizontal="center" vertical="center"/>
      <protection locked="0"/>
    </xf>
    <xf numFmtId="0" fontId="17" fillId="0" borderId="0" xfId="3" applyFont="1" applyProtection="1">
      <alignment vertical="center"/>
      <protection locked="0"/>
    </xf>
    <xf numFmtId="0" fontId="14" fillId="0" borderId="0" xfId="3" applyFont="1" applyFill="1" applyBorder="1" applyAlignment="1" applyProtection="1">
      <alignment horizontal="center" vertical="center" wrapText="1" shrinkToFit="1"/>
      <protection locked="0"/>
    </xf>
    <xf numFmtId="0" fontId="14" fillId="0" borderId="0" xfId="3" applyFont="1" applyBorder="1" applyAlignment="1" applyProtection="1">
      <alignment horizontal="center" vertical="center"/>
      <protection locked="0"/>
    </xf>
    <xf numFmtId="0" fontId="14" fillId="0" borderId="0" xfId="3" applyFont="1" applyAlignment="1" applyProtection="1">
      <alignment horizontal="center" vertical="center"/>
      <protection locked="0"/>
    </xf>
    <xf numFmtId="0" fontId="14" fillId="0" borderId="24" xfId="3" applyFont="1" applyBorder="1" applyProtection="1">
      <alignment vertical="center"/>
      <protection locked="0"/>
    </xf>
    <xf numFmtId="31" fontId="14" fillId="0" borderId="42" xfId="3" quotePrefix="1" applyNumberFormat="1" applyFont="1" applyBorder="1" applyAlignment="1" applyProtection="1">
      <alignment horizontal="right" vertical="center"/>
      <protection locked="0"/>
    </xf>
    <xf numFmtId="0" fontId="14" fillId="0" borderId="5" xfId="3" applyFont="1" applyBorder="1" applyProtection="1">
      <alignment vertical="center"/>
      <protection locked="0"/>
    </xf>
    <xf numFmtId="0" fontId="14" fillId="0" borderId="30" xfId="3" quotePrefix="1" applyFont="1" applyFill="1" applyBorder="1" applyAlignment="1" applyProtection="1">
      <alignment horizontal="right" vertical="center"/>
      <protection locked="0"/>
    </xf>
    <xf numFmtId="0" fontId="14" fillId="2" borderId="25" xfId="3" applyFont="1" applyFill="1" applyBorder="1" applyAlignment="1" applyProtection="1">
      <alignment horizontal="center" vertical="center"/>
      <protection locked="0"/>
    </xf>
    <xf numFmtId="176" fontId="14" fillId="2" borderId="22" xfId="3" applyNumberFormat="1" applyFont="1" applyFill="1" applyBorder="1" applyAlignment="1" applyProtection="1">
      <alignment horizontal="center" vertical="center"/>
      <protection locked="0"/>
    </xf>
    <xf numFmtId="0" fontId="14" fillId="2" borderId="22" xfId="3" applyFont="1" applyFill="1" applyBorder="1" applyAlignment="1" applyProtection="1">
      <alignment horizontal="center" vertical="center"/>
      <protection locked="0"/>
    </xf>
    <xf numFmtId="0" fontId="14" fillId="2" borderId="32" xfId="3" applyFont="1" applyFill="1" applyBorder="1" applyAlignment="1" applyProtection="1">
      <alignment horizontal="center" vertical="center" wrapText="1" shrinkToFit="1"/>
      <protection locked="0"/>
    </xf>
    <xf numFmtId="0" fontId="14" fillId="2" borderId="22" xfId="3" applyFont="1" applyFill="1" applyBorder="1" applyAlignment="1" applyProtection="1">
      <alignment horizontal="center" vertical="center" wrapText="1"/>
      <protection locked="0"/>
    </xf>
    <xf numFmtId="176" fontId="14" fillId="2" borderId="6" xfId="3" applyNumberFormat="1" applyFont="1" applyFill="1" applyBorder="1" applyAlignment="1" applyProtection="1">
      <alignment horizontal="center" vertical="center"/>
      <protection locked="0"/>
    </xf>
    <xf numFmtId="176" fontId="14" fillId="2" borderId="18" xfId="3" applyNumberFormat="1" applyFont="1" applyFill="1" applyBorder="1" applyAlignment="1" applyProtection="1">
      <alignment horizontal="center" vertical="center"/>
      <protection locked="0"/>
    </xf>
    <xf numFmtId="0" fontId="14" fillId="2" borderId="18" xfId="3" applyFont="1" applyFill="1" applyBorder="1" applyAlignment="1" applyProtection="1">
      <alignment horizontal="center" vertical="center" shrinkToFit="1"/>
      <protection locked="0"/>
    </xf>
    <xf numFmtId="0" fontId="14" fillId="0" borderId="0" xfId="3" applyFont="1" applyAlignment="1" applyProtection="1">
      <alignment horizontal="center" vertical="center"/>
    </xf>
    <xf numFmtId="0" fontId="16" fillId="0" borderId="40" xfId="3" applyFont="1" applyFill="1" applyBorder="1" applyAlignment="1" applyProtection="1">
      <alignment horizontal="center" vertical="center"/>
      <protection locked="0"/>
    </xf>
    <xf numFmtId="177" fontId="7" fillId="0" borderId="15" xfId="1" applyNumberFormat="1" applyFont="1" applyFill="1" applyBorder="1"/>
    <xf numFmtId="177" fontId="7" fillId="0" borderId="18" xfId="1" applyNumberFormat="1" applyFont="1" applyBorder="1" applyAlignment="1">
      <alignment horizontal="right" vertical="center"/>
    </xf>
    <xf numFmtId="177" fontId="7" fillId="0" borderId="23" xfId="1" applyNumberFormat="1" applyFont="1" applyBorder="1" applyAlignment="1">
      <alignment horizontal="right" vertical="center"/>
    </xf>
    <xf numFmtId="177" fontId="7" fillId="0" borderId="20" xfId="1" applyNumberFormat="1" applyFont="1" applyBorder="1" applyAlignment="1">
      <alignment vertical="center"/>
    </xf>
    <xf numFmtId="177" fontId="7" fillId="0" borderId="21" xfId="1" applyNumberFormat="1" applyFont="1" applyBorder="1" applyAlignment="1">
      <alignment vertical="center"/>
    </xf>
    <xf numFmtId="177" fontId="7" fillId="0" borderId="6" xfId="1" applyNumberFormat="1" applyFont="1" applyBorder="1" applyAlignment="1">
      <alignment horizontal="right" vertical="center"/>
    </xf>
    <xf numFmtId="177" fontId="7" fillId="0" borderId="17" xfId="1" applyNumberFormat="1" applyFont="1" applyBorder="1" applyAlignment="1">
      <alignment horizontal="right" vertical="center"/>
    </xf>
    <xf numFmtId="177" fontId="7" fillId="0" borderId="36" xfId="1" applyNumberFormat="1" applyFont="1" applyBorder="1" applyAlignment="1">
      <alignment vertical="center"/>
    </xf>
    <xf numFmtId="177" fontId="7" fillId="0" borderId="37" xfId="1" applyNumberFormat="1" applyFont="1" applyBorder="1" applyAlignment="1">
      <alignment vertical="center"/>
    </xf>
    <xf numFmtId="177" fontId="7" fillId="0" borderId="4" xfId="1" applyNumberFormat="1" applyFont="1" applyBorder="1" applyAlignment="1">
      <alignment horizontal="right" vertical="center"/>
    </xf>
    <xf numFmtId="177" fontId="7" fillId="0" borderId="19" xfId="1" applyNumberFormat="1" applyFont="1" applyBorder="1" applyAlignment="1">
      <alignment horizontal="right"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19" fillId="0" borderId="0" xfId="0" applyFont="1"/>
    <xf numFmtId="0" fontId="4" fillId="0" borderId="0" xfId="0" applyFont="1" applyAlignment="1"/>
    <xf numFmtId="0" fontId="9" fillId="0" borderId="0" xfId="0" applyFont="1" applyAlignment="1">
      <alignment horizontal="center" vertical="center"/>
    </xf>
    <xf numFmtId="0" fontId="20" fillId="0" borderId="3" xfId="0" applyFont="1" applyFill="1" applyBorder="1" applyAlignment="1">
      <alignment horizontal="center" vertical="center" wrapText="1"/>
    </xf>
    <xf numFmtId="177" fontId="8" fillId="0" borderId="3" xfId="1" applyNumberFormat="1" applyFont="1" applyFill="1" applyBorder="1"/>
    <xf numFmtId="0" fontId="8" fillId="0" borderId="0" xfId="0" applyFont="1"/>
    <xf numFmtId="0" fontId="9" fillId="0" borderId="0" xfId="0" applyFont="1" applyAlignment="1">
      <alignment horizontal="center" vertical="center"/>
    </xf>
    <xf numFmtId="0" fontId="15" fillId="0" borderId="0" xfId="3" applyFont="1" applyFill="1" applyProtection="1">
      <alignment vertical="center"/>
    </xf>
    <xf numFmtId="0" fontId="14" fillId="0" borderId="0" xfId="3" applyFont="1" applyFill="1" applyAlignment="1" applyProtection="1">
      <alignment horizontal="center" vertical="center"/>
    </xf>
    <xf numFmtId="0" fontId="14" fillId="0" borderId="0" xfId="3" applyFont="1" applyFill="1" applyProtection="1">
      <alignment vertical="center"/>
    </xf>
    <xf numFmtId="0" fontId="21" fillId="0" borderId="45" xfId="3" applyFont="1" applyFill="1" applyBorder="1" applyAlignment="1" applyProtection="1">
      <alignment horizontal="center" vertical="center" wrapText="1"/>
      <protection locked="0"/>
    </xf>
    <xf numFmtId="0" fontId="4" fillId="0" borderId="0" xfId="0" applyFont="1" applyFill="1"/>
    <xf numFmtId="38" fontId="7" fillId="0" borderId="0" xfId="1" applyFont="1" applyFill="1" applyAlignment="1">
      <alignment horizontal="left" vertical="center"/>
    </xf>
    <xf numFmtId="0" fontId="7" fillId="0" borderId="0" xfId="0" applyFont="1" applyFill="1" applyAlignment="1">
      <alignment horizontal="left" vertical="center"/>
    </xf>
    <xf numFmtId="38" fontId="4" fillId="0" borderId="0" xfId="1" applyFont="1" applyFill="1"/>
    <xf numFmtId="38" fontId="9" fillId="0" borderId="0" xfId="1" applyFont="1" applyFill="1" applyAlignment="1">
      <alignment horizontal="center" vertical="center"/>
    </xf>
    <xf numFmtId="0" fontId="4" fillId="0" borderId="0" xfId="0" applyFont="1" applyFill="1" applyAlignment="1">
      <alignment horizontal="center" vertical="top"/>
    </xf>
    <xf numFmtId="177" fontId="7" fillId="0" borderId="34" xfId="1" applyNumberFormat="1" applyFont="1" applyFill="1" applyBorder="1" applyAlignment="1">
      <alignment vertical="center"/>
    </xf>
    <xf numFmtId="177" fontId="7" fillId="0" borderId="14" xfId="1" applyNumberFormat="1" applyFont="1" applyFill="1" applyBorder="1" applyAlignment="1">
      <alignment vertical="center"/>
    </xf>
    <xf numFmtId="0" fontId="7" fillId="0" borderId="0" xfId="0" applyFont="1" applyFill="1" applyBorder="1" applyAlignment="1">
      <alignment horizontal="center" vertical="center" textRotation="255"/>
    </xf>
    <xf numFmtId="0" fontId="7" fillId="0" borderId="0" xfId="0" applyFont="1" applyFill="1" applyBorder="1" applyAlignment="1">
      <alignment horizontal="center" vertical="center"/>
    </xf>
    <xf numFmtId="38" fontId="7" fillId="0" borderId="0" xfId="1" applyFont="1" applyFill="1" applyBorder="1" applyAlignment="1">
      <alignment horizontal="center" vertical="center"/>
    </xf>
    <xf numFmtId="177" fontId="7" fillId="0" borderId="0" xfId="1" applyNumberFormat="1" applyFont="1" applyFill="1" applyBorder="1" applyAlignment="1">
      <alignment vertical="center"/>
    </xf>
    <xf numFmtId="0" fontId="10" fillId="0" borderId="0" xfId="0" applyFont="1" applyFill="1" applyBorder="1" applyAlignment="1">
      <alignment horizontal="left" vertical="center"/>
    </xf>
    <xf numFmtId="177" fontId="4" fillId="0" borderId="0" xfId="1" applyNumberFormat="1" applyFont="1" applyFill="1"/>
    <xf numFmtId="38" fontId="7" fillId="0" borderId="6" xfId="1" applyFont="1" applyFill="1" applyBorder="1" applyAlignment="1">
      <alignment horizontal="center" vertical="center" wrapText="1"/>
    </xf>
    <xf numFmtId="38" fontId="7" fillId="0" borderId="6" xfId="1" applyFont="1" applyFill="1" applyBorder="1" applyAlignment="1">
      <alignment horizontal="center" vertical="center"/>
    </xf>
    <xf numFmtId="177" fontId="7" fillId="0" borderId="16" xfId="1" applyNumberFormat="1" applyFont="1" applyFill="1" applyBorder="1" applyAlignment="1">
      <alignment horizontal="center" vertical="center" wrapText="1"/>
    </xf>
    <xf numFmtId="177" fontId="5" fillId="0" borderId="17" xfId="1" applyNumberFormat="1" applyFont="1" applyFill="1" applyBorder="1" applyAlignment="1">
      <alignment horizontal="center" vertical="center" wrapText="1"/>
    </xf>
    <xf numFmtId="177" fontId="7" fillId="0" borderId="18" xfId="1" applyNumberFormat="1" applyFont="1" applyFill="1" applyBorder="1" applyAlignment="1">
      <alignment horizontal="right" vertical="center" wrapText="1"/>
    </xf>
    <xf numFmtId="177" fontId="7" fillId="0" borderId="23" xfId="1" applyNumberFormat="1" applyFont="1" applyFill="1" applyBorder="1" applyAlignment="1">
      <alignment horizontal="right" vertical="center" wrapText="1"/>
    </xf>
    <xf numFmtId="177" fontId="7" fillId="0" borderId="18" xfId="1" applyNumberFormat="1" applyFont="1" applyFill="1" applyBorder="1" applyAlignment="1">
      <alignment horizontal="right" vertical="center"/>
    </xf>
    <xf numFmtId="177" fontId="7" fillId="0" borderId="23" xfId="1" applyNumberFormat="1" applyFont="1" applyFill="1" applyBorder="1" applyAlignment="1">
      <alignment horizontal="right" vertical="center"/>
    </xf>
    <xf numFmtId="177" fontId="7" fillId="0" borderId="2" xfId="1" applyNumberFormat="1" applyFont="1" applyFill="1" applyBorder="1" applyAlignment="1">
      <alignment horizontal="right" vertical="center"/>
    </xf>
    <xf numFmtId="177" fontId="7" fillId="0" borderId="9" xfId="1" applyNumberFormat="1" applyFont="1" applyFill="1" applyBorder="1" applyAlignment="1">
      <alignment horizontal="right" vertical="center"/>
    </xf>
    <xf numFmtId="0" fontId="4" fillId="0" borderId="0" xfId="0" applyFont="1" applyFill="1" applyAlignment="1"/>
    <xf numFmtId="0" fontId="19" fillId="0" borderId="0" xfId="0" applyFont="1" applyFill="1" applyAlignment="1">
      <alignment horizontal="right"/>
    </xf>
    <xf numFmtId="0" fontId="5" fillId="0" borderId="0" xfId="0" applyFont="1" applyFill="1" applyAlignment="1">
      <alignment vertical="center"/>
    </xf>
    <xf numFmtId="38" fontId="5" fillId="0" borderId="0" xfId="1" applyFont="1" applyFill="1" applyAlignment="1">
      <alignment vertical="center"/>
    </xf>
    <xf numFmtId="0" fontId="4" fillId="0" borderId="0" xfId="0" applyFont="1" applyFill="1" applyAlignment="1">
      <alignment horizontal="right"/>
    </xf>
    <xf numFmtId="0" fontId="4" fillId="0" borderId="1" xfId="0" applyFont="1" applyBorder="1" applyAlignment="1">
      <alignment horizontal="left"/>
    </xf>
    <xf numFmtId="0" fontId="4" fillId="0" borderId="0" xfId="0" applyFont="1" applyAlignment="1"/>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left"/>
    </xf>
    <xf numFmtId="0" fontId="4" fillId="0" borderId="0" xfId="0" applyFont="1" applyAlignment="1">
      <alignment horizontal="left" vertical="center" indent="1"/>
    </xf>
    <xf numFmtId="0" fontId="4" fillId="0" borderId="0" xfId="0" applyFont="1" applyAlignment="1">
      <alignment horizontal="distributed" vertical="center"/>
    </xf>
    <xf numFmtId="0" fontId="18" fillId="0" borderId="0" xfId="0" applyFont="1" applyAlignment="1">
      <alignment horizontal="center" vertical="center"/>
    </xf>
    <xf numFmtId="0" fontId="7" fillId="0" borderId="6" xfId="0" applyFont="1" applyBorder="1" applyAlignment="1">
      <alignment horizontal="center" vertical="center"/>
    </xf>
    <xf numFmtId="0" fontId="9" fillId="0" borderId="0" xfId="0" applyFont="1" applyFill="1" applyAlignment="1">
      <alignment horizontal="center" vertical="center"/>
    </xf>
    <xf numFmtId="38" fontId="24" fillId="0" borderId="0" xfId="1" applyFont="1" applyAlignment="1">
      <alignment horizontal="center"/>
    </xf>
    <xf numFmtId="0" fontId="25" fillId="0" borderId="18" xfId="0" applyFont="1" applyBorder="1" applyAlignment="1">
      <alignment vertical="center"/>
    </xf>
    <xf numFmtId="38" fontId="25" fillId="0" borderId="18" xfId="1" applyFont="1" applyBorder="1" applyAlignment="1">
      <alignment horizontal="right" vertical="center" wrapText="1"/>
    </xf>
    <xf numFmtId="38" fontId="25" fillId="0" borderId="18" xfId="1" applyFont="1" applyBorder="1" applyAlignment="1">
      <alignment horizontal="center" vertical="center"/>
    </xf>
    <xf numFmtId="0" fontId="25" fillId="0" borderId="6" xfId="0" applyFont="1" applyBorder="1" applyAlignment="1">
      <alignment vertical="center"/>
    </xf>
    <xf numFmtId="38" fontId="25" fillId="0" borderId="6" xfId="1" applyFont="1" applyBorder="1" applyAlignment="1">
      <alignment horizontal="right" vertical="center" wrapText="1"/>
    </xf>
    <xf numFmtId="38" fontId="25" fillId="0" borderId="6" xfId="1" applyFont="1" applyBorder="1" applyAlignment="1">
      <alignment horizontal="center" vertical="center"/>
    </xf>
    <xf numFmtId="0" fontId="25" fillId="0" borderId="4" xfId="0" applyFont="1" applyBorder="1" applyAlignment="1">
      <alignment vertical="center"/>
    </xf>
    <xf numFmtId="38" fontId="25" fillId="0" borderId="4" xfId="1" applyFont="1" applyBorder="1" applyAlignment="1">
      <alignment horizontal="right" vertical="center" wrapText="1"/>
    </xf>
    <xf numFmtId="38" fontId="25" fillId="0" borderId="4" xfId="1" applyFont="1" applyBorder="1" applyAlignment="1">
      <alignment horizontal="center" vertical="center"/>
    </xf>
    <xf numFmtId="38" fontId="25" fillId="0" borderId="4" xfId="1" applyFont="1" applyFill="1" applyBorder="1" applyAlignment="1">
      <alignment horizontal="right" vertical="center" wrapText="1"/>
    </xf>
    <xf numFmtId="38" fontId="25" fillId="0" borderId="4" xfId="1" applyFont="1" applyFill="1" applyBorder="1" applyAlignment="1">
      <alignment horizontal="center" vertical="center"/>
    </xf>
    <xf numFmtId="0" fontId="7" fillId="3" borderId="18" xfId="0" applyFont="1" applyFill="1" applyBorder="1" applyAlignment="1">
      <alignment vertical="center"/>
    </xf>
    <xf numFmtId="38" fontId="7" fillId="3" borderId="18" xfId="1" applyFont="1" applyFill="1" applyBorder="1" applyAlignment="1">
      <alignment horizontal="right" vertical="center" wrapText="1"/>
    </xf>
    <xf numFmtId="38" fontId="7" fillId="3" borderId="18" xfId="1" applyFont="1" applyFill="1" applyBorder="1" applyAlignment="1">
      <alignment horizontal="center" vertical="center"/>
    </xf>
    <xf numFmtId="0" fontId="7" fillId="3" borderId="6" xfId="0" applyFont="1" applyFill="1" applyBorder="1" applyAlignment="1">
      <alignment vertical="center"/>
    </xf>
    <xf numFmtId="38" fontId="7" fillId="3" borderId="6" xfId="1" applyFont="1" applyFill="1" applyBorder="1" applyAlignment="1">
      <alignment horizontal="right" vertical="center" wrapText="1"/>
    </xf>
    <xf numFmtId="38" fontId="7" fillId="3" borderId="6" xfId="1" applyFont="1" applyFill="1" applyBorder="1" applyAlignment="1">
      <alignment horizontal="center" vertical="center"/>
    </xf>
    <xf numFmtId="0" fontId="7" fillId="3" borderId="4" xfId="0" applyFont="1" applyFill="1" applyBorder="1" applyAlignment="1">
      <alignment vertical="center"/>
    </xf>
    <xf numFmtId="38" fontId="7" fillId="3" borderId="4" xfId="1" applyFont="1" applyFill="1" applyBorder="1" applyAlignment="1">
      <alignment horizontal="right" vertical="center" wrapText="1"/>
    </xf>
    <xf numFmtId="38" fontId="7" fillId="3" borderId="4" xfId="1" applyFont="1" applyFill="1" applyBorder="1" applyAlignment="1">
      <alignment horizontal="center" vertical="center"/>
    </xf>
    <xf numFmtId="0" fontId="26" fillId="0" borderId="0" xfId="0" applyFont="1" applyFill="1"/>
    <xf numFmtId="177" fontId="25" fillId="0" borderId="15" xfId="1" applyNumberFormat="1" applyFont="1" applyFill="1" applyBorder="1"/>
    <xf numFmtId="0" fontId="26" fillId="0" borderId="0" xfId="0" applyFont="1" applyAlignment="1">
      <alignment horizontal="center"/>
    </xf>
    <xf numFmtId="0" fontId="27" fillId="0" borderId="0" xfId="0" applyFont="1" applyAlignment="1">
      <alignment horizontal="right" vertical="center"/>
    </xf>
    <xf numFmtId="0" fontId="5" fillId="4" borderId="0" xfId="0" applyFont="1" applyFill="1" applyAlignment="1">
      <alignment horizontal="center" vertical="center"/>
    </xf>
    <xf numFmtId="0" fontId="26" fillId="0" borderId="0" xfId="0" applyFont="1" applyAlignment="1">
      <alignment horizontal="center" vertical="center"/>
    </xf>
    <xf numFmtId="0" fontId="24" fillId="0" borderId="24" xfId="3" applyFont="1" applyBorder="1" applyProtection="1">
      <alignment vertical="center"/>
      <protection locked="0"/>
    </xf>
    <xf numFmtId="0" fontId="24" fillId="0" borderId="45" xfId="3" applyFont="1" applyFill="1" applyBorder="1" applyAlignment="1" applyProtection="1">
      <alignment horizontal="center" vertical="center" wrapText="1"/>
      <protection locked="0"/>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left" vertical="center" wrapText="1" indent="1"/>
    </xf>
    <xf numFmtId="0" fontId="4" fillId="0" borderId="0" xfId="0" applyFont="1" applyAlignment="1">
      <alignment horizontal="left"/>
    </xf>
    <xf numFmtId="177" fontId="7" fillId="0" borderId="1" xfId="1" applyNumberFormat="1" applyFont="1" applyBorder="1" applyAlignment="1">
      <alignment horizontal="right"/>
    </xf>
    <xf numFmtId="0" fontId="4" fillId="0" borderId="0" xfId="0" applyFont="1" applyAlignment="1">
      <alignment horizontal="left" vertical="center" indent="1"/>
    </xf>
    <xf numFmtId="0" fontId="4" fillId="0" borderId="0" xfId="0" applyFont="1" applyAlignment="1"/>
    <xf numFmtId="0" fontId="4" fillId="0" borderId="0" xfId="0" applyFont="1" applyAlignment="1">
      <alignment horizontal="left" vertical="top"/>
    </xf>
    <xf numFmtId="0" fontId="4" fillId="0" borderId="0" xfId="0" applyFont="1" applyAlignment="1">
      <alignment horizontal="center" vertical="center"/>
    </xf>
    <xf numFmtId="0" fontId="4" fillId="0" borderId="0" xfId="0" applyFont="1" applyAlignment="1">
      <alignment horizontal="distributed" vertical="center"/>
    </xf>
    <xf numFmtId="0" fontId="5" fillId="0" borderId="0" xfId="0" applyFont="1" applyAlignment="1">
      <alignment horizontal="right" vertical="center"/>
    </xf>
    <xf numFmtId="0" fontId="18" fillId="0" borderId="0" xfId="0" applyFont="1" applyAlignment="1">
      <alignment horizontal="center" vertical="center"/>
    </xf>
    <xf numFmtId="0" fontId="4" fillId="0" borderId="1" xfId="0" applyFont="1" applyBorder="1" applyAlignment="1">
      <alignment horizontal="left"/>
    </xf>
    <xf numFmtId="0" fontId="4" fillId="0" borderId="0" xfId="0" applyFont="1" applyAlignment="1">
      <alignment horizontal="center"/>
    </xf>
    <xf numFmtId="0" fontId="4" fillId="0" borderId="10" xfId="0" applyFont="1" applyBorder="1" applyAlignment="1">
      <alignment horizontal="left"/>
    </xf>
    <xf numFmtId="0" fontId="4" fillId="0" borderId="10" xfId="0" applyFont="1" applyBorder="1" applyAlignment="1">
      <alignment horizontal="center"/>
    </xf>
    <xf numFmtId="0" fontId="24" fillId="0" borderId="0" xfId="0" applyFont="1" applyAlignment="1">
      <alignment horizontal="right" vertical="center"/>
    </xf>
    <xf numFmtId="0" fontId="4" fillId="4" borderId="0" xfId="0" applyFont="1" applyFill="1" applyAlignment="1"/>
    <xf numFmtId="0" fontId="24" fillId="4" borderId="0" xfId="0" applyFont="1" applyFill="1" applyAlignment="1">
      <alignment horizontal="left" vertical="center" wrapText="1" indent="1"/>
    </xf>
    <xf numFmtId="0" fontId="4" fillId="4" borderId="0" xfId="0" applyFont="1" applyFill="1" applyAlignment="1">
      <alignment horizontal="left" vertical="center" wrapText="1" indent="1"/>
    </xf>
    <xf numFmtId="0" fontId="24" fillId="0" borderId="0" xfId="0" applyFont="1" applyAlignment="1">
      <alignment horizontal="left" vertical="center" indent="1"/>
    </xf>
    <xf numFmtId="0" fontId="27" fillId="0" borderId="0" xfId="0" applyFont="1" applyAlignment="1">
      <alignment horizontal="left" vertical="center" indent="1"/>
    </xf>
    <xf numFmtId="0" fontId="5" fillId="4" borderId="0" xfId="0" applyFont="1" applyFill="1" applyAlignment="1">
      <alignment horizontal="right" vertical="center"/>
    </xf>
    <xf numFmtId="0" fontId="4" fillId="4" borderId="0" xfId="0" applyFont="1" applyFill="1" applyAlignment="1">
      <alignment horizontal="left" vertical="center" wrapText="1"/>
    </xf>
    <xf numFmtId="0" fontId="29" fillId="4" borderId="10" xfId="0" applyFont="1" applyFill="1" applyBorder="1" applyAlignment="1">
      <alignment horizontal="left"/>
    </xf>
    <xf numFmtId="0" fontId="29" fillId="4" borderId="1" xfId="0" applyFont="1" applyFill="1" applyBorder="1" applyAlignment="1">
      <alignment horizontal="left"/>
    </xf>
    <xf numFmtId="0" fontId="16" fillId="0" borderId="10" xfId="3" applyFont="1" applyBorder="1" applyAlignment="1" applyProtection="1">
      <alignment horizontal="left" vertical="center" wrapText="1"/>
      <protection locked="0"/>
    </xf>
    <xf numFmtId="0" fontId="16" fillId="0" borderId="42" xfId="3" applyFont="1" applyBorder="1" applyAlignment="1" applyProtection="1">
      <alignment horizontal="left" vertical="center" wrapText="1"/>
      <protection locked="0"/>
    </xf>
    <xf numFmtId="0" fontId="14" fillId="2" borderId="43" xfId="3" applyFont="1" applyFill="1" applyBorder="1" applyAlignment="1" applyProtection="1">
      <alignment horizontal="left" vertical="center" wrapText="1"/>
      <protection locked="0"/>
    </xf>
    <xf numFmtId="0" fontId="14" fillId="2" borderId="44" xfId="3" applyFont="1" applyFill="1" applyBorder="1" applyAlignment="1" applyProtection="1">
      <alignment horizontal="left" vertical="center" wrapText="1"/>
      <protection locked="0"/>
    </xf>
    <xf numFmtId="0" fontId="14" fillId="2" borderId="46" xfId="3" applyFont="1" applyFill="1" applyBorder="1" applyAlignment="1" applyProtection="1">
      <alignment horizontal="left" vertical="center" wrapText="1"/>
      <protection locked="0"/>
    </xf>
    <xf numFmtId="176" fontId="16" fillId="0" borderId="10" xfId="3" applyNumberFormat="1" applyFont="1" applyFill="1" applyBorder="1" applyAlignment="1" applyProtection="1">
      <alignment horizontal="center" vertical="center"/>
      <protection locked="0"/>
    </xf>
    <xf numFmtId="176" fontId="16" fillId="0" borderId="29" xfId="3" applyNumberFormat="1" applyFont="1" applyFill="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42" xfId="3" applyFont="1" applyBorder="1" applyAlignment="1" applyProtection="1">
      <alignment horizontal="center" vertical="center"/>
      <protection locked="0"/>
    </xf>
    <xf numFmtId="0" fontId="16" fillId="0" borderId="10" xfId="3" applyFont="1" applyFill="1" applyBorder="1" applyAlignment="1" applyProtection="1">
      <alignment horizontal="center" vertical="center" wrapText="1" shrinkToFit="1"/>
      <protection locked="0"/>
    </xf>
    <xf numFmtId="0" fontId="16" fillId="0" borderId="42" xfId="3" applyFont="1" applyFill="1" applyBorder="1" applyAlignment="1" applyProtection="1">
      <alignment horizontal="center" vertical="center" wrapText="1" shrinkToFit="1"/>
      <protection locked="0"/>
    </xf>
    <xf numFmtId="31" fontId="14" fillId="0" borderId="10" xfId="3" quotePrefix="1" applyNumberFormat="1" applyFont="1" applyBorder="1" applyAlignment="1" applyProtection="1">
      <alignment horizontal="right" vertical="center"/>
      <protection locked="0"/>
    </xf>
    <xf numFmtId="31" fontId="14" fillId="0" borderId="29" xfId="3" quotePrefix="1" applyNumberFormat="1" applyFont="1" applyBorder="1" applyAlignment="1" applyProtection="1">
      <alignment horizontal="right" vertical="center"/>
      <protection locked="0"/>
    </xf>
    <xf numFmtId="38" fontId="16" fillId="0" borderId="10" xfId="2" applyFont="1" applyBorder="1" applyAlignment="1" applyProtection="1">
      <alignment horizontal="right" vertical="center"/>
      <protection locked="0"/>
    </xf>
    <xf numFmtId="0" fontId="14" fillId="0" borderId="40" xfId="3" applyFont="1" applyBorder="1" applyAlignment="1" applyProtection="1">
      <alignment horizontal="center" vertical="center"/>
      <protection locked="0"/>
    </xf>
    <xf numFmtId="0" fontId="14" fillId="0" borderId="41" xfId="3" applyFont="1" applyBorder="1" applyAlignment="1" applyProtection="1">
      <alignment horizontal="center" vertical="center"/>
      <protection locked="0"/>
    </xf>
    <xf numFmtId="176" fontId="16" fillId="0" borderId="10" xfId="3" applyNumberFormat="1" applyFont="1" applyBorder="1" applyAlignment="1" applyProtection="1">
      <alignment horizontal="center" vertical="center"/>
      <protection locked="0"/>
    </xf>
    <xf numFmtId="176" fontId="16" fillId="0" borderId="42" xfId="3" applyNumberFormat="1" applyFont="1" applyBorder="1" applyAlignment="1" applyProtection="1">
      <alignment horizontal="center" vertical="center"/>
      <protection locked="0"/>
    </xf>
    <xf numFmtId="176" fontId="16" fillId="0" borderId="42" xfId="3" applyNumberFormat="1" applyFont="1" applyFill="1" applyBorder="1" applyAlignment="1" applyProtection="1">
      <alignment horizontal="center" vertical="center"/>
      <protection locked="0"/>
    </xf>
    <xf numFmtId="0" fontId="26" fillId="0" borderId="10" xfId="3" applyFont="1" applyFill="1" applyBorder="1" applyAlignment="1" applyProtection="1">
      <alignment horizontal="center" vertical="center" wrapText="1" shrinkToFit="1"/>
      <protection locked="0"/>
    </xf>
    <xf numFmtId="0" fontId="28" fillId="0" borderId="10" xfId="3" applyFont="1" applyFill="1" applyBorder="1" applyAlignment="1" applyProtection="1">
      <alignment horizontal="center" vertical="center" wrapText="1" shrinkToFit="1"/>
      <protection locked="0"/>
    </xf>
    <xf numFmtId="0" fontId="28" fillId="0" borderId="42" xfId="3" applyFont="1" applyFill="1" applyBorder="1" applyAlignment="1" applyProtection="1">
      <alignment horizontal="center" vertical="center" wrapText="1" shrinkToFit="1"/>
      <protection locked="0"/>
    </xf>
    <xf numFmtId="38" fontId="26" fillId="0" borderId="10" xfId="2" applyFont="1" applyBorder="1" applyAlignment="1" applyProtection="1">
      <alignment horizontal="right" vertical="center"/>
      <protection locked="0"/>
    </xf>
    <xf numFmtId="0" fontId="30" fillId="0" borderId="10" xfId="3" applyFont="1" applyBorder="1" applyAlignment="1" applyProtection="1">
      <alignment horizontal="left" vertical="center" wrapText="1"/>
      <protection locked="0"/>
    </xf>
    <xf numFmtId="0" fontId="30" fillId="0" borderId="42" xfId="3" applyFont="1" applyBorder="1" applyAlignment="1" applyProtection="1">
      <alignment horizontal="left" vertical="center" wrapText="1"/>
      <protection locked="0"/>
    </xf>
    <xf numFmtId="0" fontId="31" fillId="0" borderId="10" xfId="3" applyFont="1" applyBorder="1" applyAlignment="1" applyProtection="1">
      <alignment horizontal="left" vertical="center" wrapText="1"/>
      <protection locked="0"/>
    </xf>
    <xf numFmtId="0" fontId="31" fillId="0" borderId="42" xfId="3" applyFont="1" applyBorder="1" applyAlignment="1" applyProtection="1">
      <alignment horizontal="left" vertical="center" wrapText="1"/>
      <protection locked="0"/>
    </xf>
    <xf numFmtId="0" fontId="24" fillId="0" borderId="40" xfId="3" applyFont="1" applyBorder="1" applyAlignment="1" applyProtection="1">
      <alignment horizontal="center" vertical="center"/>
      <protection locked="0"/>
    </xf>
    <xf numFmtId="0" fontId="27" fillId="0" borderId="40" xfId="3" applyFont="1" applyBorder="1" applyAlignment="1" applyProtection="1">
      <alignment horizontal="center" vertical="center"/>
      <protection locked="0"/>
    </xf>
    <xf numFmtId="0" fontId="27" fillId="0" borderId="41" xfId="3" applyFont="1" applyBorder="1" applyAlignment="1" applyProtection="1">
      <alignment horizontal="center" vertical="center"/>
      <protection locked="0"/>
    </xf>
    <xf numFmtId="176" fontId="26" fillId="0" borderId="10" xfId="3" applyNumberFormat="1" applyFont="1" applyFill="1" applyBorder="1" applyAlignment="1" applyProtection="1">
      <alignment horizontal="center" vertical="center"/>
      <protection locked="0"/>
    </xf>
    <xf numFmtId="176" fontId="28" fillId="0" borderId="10" xfId="3" applyNumberFormat="1" applyFont="1" applyFill="1" applyBorder="1" applyAlignment="1" applyProtection="1">
      <alignment horizontal="center" vertical="center"/>
      <protection locked="0"/>
    </xf>
    <xf numFmtId="176" fontId="28" fillId="0" borderId="29" xfId="3" applyNumberFormat="1" applyFont="1" applyFill="1" applyBorder="1" applyAlignment="1" applyProtection="1">
      <alignment horizontal="center" vertical="center"/>
      <protection locked="0"/>
    </xf>
    <xf numFmtId="176" fontId="26" fillId="0" borderId="10" xfId="3" applyNumberFormat="1" applyFont="1" applyBorder="1" applyAlignment="1" applyProtection="1">
      <alignment horizontal="center" vertical="center"/>
      <protection locked="0"/>
    </xf>
    <xf numFmtId="176" fontId="28" fillId="0" borderId="42" xfId="3" applyNumberFormat="1" applyFont="1" applyBorder="1" applyAlignment="1" applyProtection="1">
      <alignment horizontal="center" vertical="center"/>
      <protection locked="0"/>
    </xf>
    <xf numFmtId="176" fontId="28" fillId="0" borderId="42" xfId="3" applyNumberFormat="1" applyFont="1" applyFill="1" applyBorder="1" applyAlignment="1" applyProtection="1">
      <alignment horizontal="center" vertical="center"/>
      <protection locked="0"/>
    </xf>
    <xf numFmtId="176" fontId="26" fillId="0" borderId="29" xfId="3" applyNumberFormat="1" applyFont="1" applyFill="1" applyBorder="1" applyAlignment="1" applyProtection="1">
      <alignment horizontal="center" vertical="center"/>
      <protection locked="0"/>
    </xf>
    <xf numFmtId="0" fontId="26" fillId="0" borderId="10" xfId="3" applyFont="1" applyBorder="1" applyAlignment="1" applyProtection="1">
      <alignment horizontal="center" vertical="center"/>
      <protection locked="0"/>
    </xf>
    <xf numFmtId="0" fontId="26" fillId="0" borderId="42" xfId="3" applyFont="1" applyBorder="1" applyAlignment="1" applyProtection="1">
      <alignment horizontal="center" vertical="center"/>
      <protection locked="0"/>
    </xf>
    <xf numFmtId="0" fontId="7" fillId="0" borderId="26"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Border="1" applyAlignment="1">
      <alignment horizontal="center" vertical="center" textRotation="255"/>
    </xf>
    <xf numFmtId="0" fontId="7" fillId="0" borderId="4" xfId="0" applyFont="1" applyBorder="1" applyAlignment="1">
      <alignment horizontal="center" vertical="center" textRotation="255"/>
    </xf>
    <xf numFmtId="0" fontId="7" fillId="0" borderId="22" xfId="0" applyFont="1" applyBorder="1" applyAlignment="1">
      <alignment horizontal="center" vertical="center" textRotation="255"/>
    </xf>
    <xf numFmtId="0" fontId="7" fillId="0" borderId="18" xfId="0" applyFont="1" applyBorder="1" applyAlignment="1">
      <alignment horizontal="center" vertical="center" textRotation="255"/>
    </xf>
    <xf numFmtId="0" fontId="7" fillId="0" borderId="13" xfId="0" applyFont="1" applyBorder="1" applyAlignment="1">
      <alignment horizontal="center" vertical="center" textRotation="255"/>
    </xf>
    <xf numFmtId="0" fontId="7" fillId="0" borderId="20" xfId="0" applyFont="1" applyBorder="1" applyAlignment="1">
      <alignment horizontal="center" vertical="center" textRotation="255"/>
    </xf>
    <xf numFmtId="0" fontId="7" fillId="0" borderId="20" xfId="0" applyFont="1" applyBorder="1" applyAlignment="1">
      <alignment horizontal="center" vertical="center"/>
    </xf>
    <xf numFmtId="0" fontId="7" fillId="0" borderId="25" xfId="0" applyFont="1" applyBorder="1" applyAlignment="1">
      <alignment horizontal="center" vertical="center"/>
    </xf>
    <xf numFmtId="0" fontId="7" fillId="0" borderId="6" xfId="0" applyFont="1" applyBorder="1" applyAlignment="1">
      <alignment horizontal="center" vertical="center"/>
    </xf>
    <xf numFmtId="0" fontId="7" fillId="0" borderId="22" xfId="0" applyFont="1" applyBorder="1" applyAlignment="1">
      <alignment horizontal="center" vertical="center" textRotation="255" wrapText="1"/>
    </xf>
    <xf numFmtId="0" fontId="7" fillId="0" borderId="18" xfId="0" applyFont="1" applyBorder="1" applyAlignment="1">
      <alignment horizontal="center" vertical="center" textRotation="255" wrapText="1"/>
    </xf>
    <xf numFmtId="0" fontId="7" fillId="0" borderId="13" xfId="0" applyFont="1" applyBorder="1" applyAlignment="1">
      <alignment horizontal="center" vertical="center" textRotation="255" wrapText="1"/>
    </xf>
    <xf numFmtId="0" fontId="7" fillId="0" borderId="20" xfId="0" applyFont="1"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35" xfId="0" applyFont="1" applyBorder="1" applyAlignment="1">
      <alignment horizontal="center" vertical="center" textRotation="255" wrapText="1"/>
    </xf>
    <xf numFmtId="0" fontId="7" fillId="0" borderId="36" xfId="0" applyFont="1" applyBorder="1" applyAlignment="1">
      <alignment horizontal="center" vertical="center" textRotation="255" wrapText="1"/>
    </xf>
    <xf numFmtId="0" fontId="7" fillId="0" borderId="36" xfId="0" applyFont="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18" xfId="0" applyFont="1" applyFill="1" applyBorder="1" applyAlignment="1">
      <alignment horizontal="center" vertical="center"/>
    </xf>
    <xf numFmtId="0" fontId="10" fillId="0" borderId="27" xfId="0" applyFont="1" applyFill="1" applyBorder="1" applyAlignment="1">
      <alignment horizontal="center" vertical="center"/>
    </xf>
    <xf numFmtId="0" fontId="10" fillId="0" borderId="28" xfId="0" applyFont="1" applyFill="1" applyBorder="1" applyAlignment="1">
      <alignment horizontal="center" vertical="center"/>
    </xf>
    <xf numFmtId="0" fontId="9" fillId="0" borderId="0" xfId="0" applyFont="1" applyFill="1" applyAlignment="1">
      <alignment horizontal="center" vertical="center"/>
    </xf>
    <xf numFmtId="0" fontId="4" fillId="0" borderId="18" xfId="0" applyFont="1" applyFill="1" applyBorder="1" applyAlignment="1">
      <alignment horizontal="center" vertical="center"/>
    </xf>
    <xf numFmtId="38" fontId="4" fillId="0" borderId="18" xfId="1" applyFont="1" applyFill="1" applyBorder="1" applyAlignment="1">
      <alignment horizontal="center" vertical="center" wrapText="1"/>
    </xf>
    <xf numFmtId="38" fontId="4" fillId="0" borderId="18" xfId="1" applyFont="1" applyFill="1" applyBorder="1" applyAlignment="1">
      <alignment horizontal="center" vertical="center"/>
    </xf>
    <xf numFmtId="0" fontId="7" fillId="0" borderId="20" xfId="0" applyFont="1" applyFill="1" applyBorder="1" applyAlignment="1">
      <alignment horizontal="center" vertical="center" textRotation="255"/>
    </xf>
    <xf numFmtId="0" fontId="7" fillId="0" borderId="7" xfId="0" applyFont="1" applyFill="1" applyBorder="1" applyAlignment="1">
      <alignment horizontal="center" vertical="center" textRotation="255"/>
    </xf>
    <xf numFmtId="0" fontId="7" fillId="0" borderId="39" xfId="0" applyFont="1" applyFill="1" applyBorder="1" applyAlignment="1">
      <alignment horizontal="center" vertical="center" textRotation="255"/>
    </xf>
    <xf numFmtId="0" fontId="7" fillId="0" borderId="31" xfId="0" applyFont="1" applyFill="1" applyBorder="1" applyAlignment="1">
      <alignment horizontal="center" vertical="center" textRotation="255"/>
    </xf>
    <xf numFmtId="0" fontId="5" fillId="0" borderId="18" xfId="0" applyFont="1" applyFill="1" applyBorder="1" applyAlignment="1">
      <alignment horizontal="center" vertical="center"/>
    </xf>
    <xf numFmtId="177" fontId="7" fillId="0" borderId="38" xfId="1" applyNumberFormat="1" applyFont="1" applyFill="1" applyBorder="1" applyAlignment="1">
      <alignment horizontal="center"/>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5" fillId="0" borderId="29" xfId="0" applyFont="1" applyFill="1" applyBorder="1" applyAlignment="1">
      <alignment horizontal="center" vertical="center"/>
    </xf>
    <xf numFmtId="0" fontId="6" fillId="0" borderId="18" xfId="0" applyFont="1" applyFill="1" applyBorder="1" applyAlignment="1">
      <alignment horizontal="left" vertical="center" wrapText="1"/>
    </xf>
    <xf numFmtId="0" fontId="6" fillId="0" borderId="18" xfId="0" applyFont="1" applyFill="1" applyBorder="1" applyAlignment="1">
      <alignment horizontal="left" vertical="center"/>
    </xf>
    <xf numFmtId="177" fontId="7" fillId="0" borderId="47" xfId="1" applyNumberFormat="1" applyFont="1" applyFill="1" applyBorder="1" applyAlignment="1">
      <alignment horizontal="center"/>
    </xf>
    <xf numFmtId="177" fontId="7" fillId="0" borderId="48" xfId="1" applyNumberFormat="1" applyFont="1" applyFill="1" applyBorder="1" applyAlignment="1">
      <alignment horizontal="center"/>
    </xf>
    <xf numFmtId="177" fontId="7" fillId="0" borderId="49" xfId="1" applyNumberFormat="1" applyFont="1" applyFill="1" applyBorder="1" applyAlignment="1">
      <alignment horizontal="center"/>
    </xf>
    <xf numFmtId="0" fontId="6" fillId="0" borderId="20" xfId="0" applyFont="1" applyFill="1" applyBorder="1" applyAlignment="1">
      <alignment horizontal="left" vertical="center" wrapText="1"/>
    </xf>
    <xf numFmtId="0" fontId="6" fillId="0" borderId="4" xfId="0" applyFont="1" applyFill="1" applyBorder="1" applyAlignment="1">
      <alignment horizontal="left" vertical="center"/>
    </xf>
    <xf numFmtId="0" fontId="6" fillId="0" borderId="4" xfId="0" applyFont="1" applyFill="1" applyBorder="1" applyAlignment="1">
      <alignment horizontal="left" vertical="center" wrapText="1"/>
    </xf>
  </cellXfs>
  <cellStyles count="4">
    <cellStyle name="桁区切り" xfId="1" builtinId="6"/>
    <cellStyle name="桁区切り 2" xfId="2" xr:uid="{00000000-0005-0000-0000-000001000000}"/>
    <cellStyle name="標準" xfId="0" builtinId="0"/>
    <cellStyle name="標準 2" xfId="3" xr:uid="{00000000-0005-0000-0000-000003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450850</xdr:colOff>
      <xdr:row>10</xdr:row>
      <xdr:rowOff>190500</xdr:rowOff>
    </xdr:from>
    <xdr:to>
      <xdr:col>10</xdr:col>
      <xdr:colOff>285750</xdr:colOff>
      <xdr:row>13</xdr:row>
      <xdr:rowOff>31750</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4946650" y="2425700"/>
          <a:ext cx="685800" cy="615950"/>
        </a:xfrm>
        <a:prstGeom prst="ellipse">
          <a:avLst/>
        </a:prstGeom>
        <a:noFill/>
        <a:ln>
          <a:solidFill>
            <a:schemeClr val="bg1">
              <a:lumMod val="8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chemeClr val="bg1">
                  <a:lumMod val="65000"/>
                </a:schemeClr>
              </a:solidFill>
              <a:latin typeface="游ゴシック Medium" panose="020B0500000000000000" pitchFamily="50" charset="-128"/>
              <a:ea typeface="游ゴシック Medium" panose="020B0500000000000000" pitchFamily="50" charset="-128"/>
            </a:rPr>
            <a:t>実印</a:t>
          </a:r>
        </a:p>
      </xdr:txBody>
    </xdr:sp>
    <xdr:clientData/>
  </xdr:twoCellAnchor>
  <xdr:twoCellAnchor editAs="oneCell">
    <xdr:from>
      <xdr:col>12</xdr:col>
      <xdr:colOff>46990</xdr:colOff>
      <xdr:row>1</xdr:row>
      <xdr:rowOff>68580</xdr:rowOff>
    </xdr:from>
    <xdr:to>
      <xdr:col>21</xdr:col>
      <xdr:colOff>126365</xdr:colOff>
      <xdr:row>2</xdr:row>
      <xdr:rowOff>141605</xdr:rowOff>
    </xdr:to>
    <xdr:sp macro="" textlink="">
      <xdr:nvSpPr>
        <xdr:cNvPr id="9" name="四角形吹き出し 8">
          <a:extLst>
            <a:ext uri="{FF2B5EF4-FFF2-40B4-BE49-F238E27FC236}">
              <a16:creationId xmlns:a16="http://schemas.microsoft.com/office/drawing/2014/main" id="{00000000-0008-0000-0000-000009000000}"/>
            </a:ext>
          </a:extLst>
        </xdr:cNvPr>
        <xdr:cNvSpPr>
          <a:spLocks noChangeArrowheads="1"/>
        </xdr:cNvSpPr>
      </xdr:nvSpPr>
      <xdr:spPr bwMode="auto">
        <a:xfrm>
          <a:off x="6005830" y="320040"/>
          <a:ext cx="4784090" cy="320040"/>
        </a:xfrm>
        <a:prstGeom prst="wedgeRectCallout">
          <a:avLst>
            <a:gd name="adj1" fmla="val -49557"/>
            <a:gd name="adj2" fmla="val -17960"/>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100" b="1" kern="100">
              <a:solidFill>
                <a:srgbClr val="FF3399"/>
              </a:solidFill>
              <a:effectLst/>
              <a:latin typeface="+mn-ea"/>
              <a:ea typeface="+mn-ea"/>
              <a:cs typeface="Times New Roman" panose="02020603050405020304" pitchFamily="18" charset="0"/>
            </a:rPr>
            <a:t>先に「経費区分別内訳」シートから入力してください（自動計算が反映されます）</a:t>
          </a:r>
          <a:endParaRPr lang="ja-JP" sz="1100" b="1" kern="100">
            <a:solidFill>
              <a:srgbClr val="FF3399"/>
            </a:solidFill>
            <a:effectLst/>
            <a:latin typeface="+mn-ea"/>
            <a:ea typeface="+mn-ea"/>
            <a:cs typeface="Times New Roman" panose="02020603050405020304" pitchFamily="18" charset="0"/>
          </a:endParaRPr>
        </a:p>
      </xdr:txBody>
    </xdr:sp>
    <xdr:clientData fPrintsWithSheet="0"/>
  </xdr:twoCellAnchor>
  <xdr:oneCellAnchor>
    <xdr:from>
      <xdr:col>19</xdr:col>
      <xdr:colOff>146051</xdr:colOff>
      <xdr:row>19</xdr:row>
      <xdr:rowOff>425450</xdr:rowOff>
    </xdr:from>
    <xdr:ext cx="4235450" cy="698500"/>
    <xdr:sp macro="" textlink="">
      <xdr:nvSpPr>
        <xdr:cNvPr id="13" name="四角形吹き出し 12">
          <a:extLst>
            <a:ext uri="{FF2B5EF4-FFF2-40B4-BE49-F238E27FC236}">
              <a16:creationId xmlns:a16="http://schemas.microsoft.com/office/drawing/2014/main" id="{00000000-0008-0000-0000-00000D000000}"/>
            </a:ext>
          </a:extLst>
        </xdr:cNvPr>
        <xdr:cNvSpPr>
          <a:spLocks noChangeArrowheads="1"/>
        </xdr:cNvSpPr>
      </xdr:nvSpPr>
      <xdr:spPr bwMode="auto">
        <a:xfrm>
          <a:off x="10401301" y="5010150"/>
          <a:ext cx="4235450" cy="698500"/>
        </a:xfrm>
        <a:prstGeom prst="wedgeRectCallout">
          <a:avLst>
            <a:gd name="adj1" fmla="val -26334"/>
            <a:gd name="adj2" fmla="val 72745"/>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「商店街起業・承継支援事業」の方のみ、□を■にしてください</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（「若手・女性リーダー応援プログラム」の方は記入不要）</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oneCellAnchor>
  <xdr:twoCellAnchor>
    <xdr:from>
      <xdr:col>20</xdr:col>
      <xdr:colOff>203200</xdr:colOff>
      <xdr:row>10</xdr:row>
      <xdr:rowOff>124460</xdr:rowOff>
    </xdr:from>
    <xdr:to>
      <xdr:col>22</xdr:col>
      <xdr:colOff>207010</xdr:colOff>
      <xdr:row>12</xdr:row>
      <xdr:rowOff>232410</xdr:rowOff>
    </xdr:to>
    <xdr:sp macro="" textlink="">
      <xdr:nvSpPr>
        <xdr:cNvPr id="15" name="楕円 14">
          <a:extLst>
            <a:ext uri="{FF2B5EF4-FFF2-40B4-BE49-F238E27FC236}">
              <a16:creationId xmlns:a16="http://schemas.microsoft.com/office/drawing/2014/main" id="{00000000-0008-0000-0000-00000F000000}"/>
            </a:ext>
          </a:extLst>
        </xdr:cNvPr>
        <xdr:cNvSpPr/>
      </xdr:nvSpPr>
      <xdr:spPr>
        <a:xfrm>
          <a:off x="10642600" y="2379980"/>
          <a:ext cx="834390" cy="618490"/>
        </a:xfrm>
        <a:prstGeom prst="ellipse">
          <a:avLst/>
        </a:prstGeom>
        <a:noFill/>
        <a:ln>
          <a:solidFill>
            <a:srgbClr val="FFFF00"/>
          </a:solidFill>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FF00"/>
              </a:solidFill>
              <a:latin typeface="游ゴシック Medium" panose="020B0500000000000000" pitchFamily="50" charset="-128"/>
              <a:ea typeface="游ゴシック Medium" panose="020B0500000000000000" pitchFamily="50" charset="-128"/>
            </a:rPr>
            <a:t>実印</a:t>
          </a:r>
        </a:p>
      </xdr:txBody>
    </xdr:sp>
    <xdr:clientData/>
  </xdr:twoCellAnchor>
  <xdr:twoCellAnchor>
    <xdr:from>
      <xdr:col>12</xdr:col>
      <xdr:colOff>289120</xdr:colOff>
      <xdr:row>6</xdr:row>
      <xdr:rowOff>38052</xdr:rowOff>
    </xdr:from>
    <xdr:to>
      <xdr:col>16</xdr:col>
      <xdr:colOff>183710</xdr:colOff>
      <xdr:row>11</xdr:row>
      <xdr:rowOff>265430</xdr:rowOff>
    </xdr:to>
    <xdr:sp macro="" textlink="">
      <xdr:nvSpPr>
        <xdr:cNvPr id="16" name="四角形吹き出し 15">
          <a:extLst>
            <a:ext uri="{FF2B5EF4-FFF2-40B4-BE49-F238E27FC236}">
              <a16:creationId xmlns:a16="http://schemas.microsoft.com/office/drawing/2014/main" id="{00000000-0008-0000-0000-000010000000}"/>
            </a:ext>
          </a:extLst>
        </xdr:cNvPr>
        <xdr:cNvSpPr>
          <a:spLocks noChangeArrowheads="1"/>
        </xdr:cNvSpPr>
      </xdr:nvSpPr>
      <xdr:spPr bwMode="auto">
        <a:xfrm>
          <a:off x="6247960" y="1379172"/>
          <a:ext cx="1959610" cy="1339898"/>
        </a:xfrm>
        <a:prstGeom prst="wedgeRectCallout">
          <a:avLst>
            <a:gd name="adj1" fmla="val 55245"/>
            <a:gd name="adj2" fmla="val -19257"/>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200" b="1" u="none"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200" b="1" u="sng"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所在地」欄は印鑑登録の住所を記入して下さい。</a:t>
          </a:r>
          <a:endParaRPr lang="en-US" altLang="ja-JP" sz="1050" b="0"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（個人事業主）</a:t>
          </a:r>
        </a:p>
        <a:p>
          <a:pPr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altLang="en-US"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住民票</a:t>
          </a: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記載の</a:t>
          </a: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現住所</a:t>
          </a: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（法人）</a:t>
          </a:r>
        </a:p>
        <a:p>
          <a:pPr indent="66675" algn="just">
            <a:lnSpc>
              <a:spcPts val="1300"/>
            </a:lnSpc>
            <a:spcAft>
              <a:spcPts val="0"/>
            </a:spcAft>
          </a:pPr>
          <a:r>
            <a:rPr lang="ja-JP"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登記上</a:t>
          </a: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の本店又は支店所在地</a:t>
          </a:r>
        </a:p>
      </xdr:txBody>
    </xdr:sp>
    <xdr:clientData fPrintsWithSheet="0"/>
  </xdr:twoCellAnchor>
  <xdr:twoCellAnchor>
    <xdr:from>
      <xdr:col>13</xdr:col>
      <xdr:colOff>482600</xdr:colOff>
      <xdr:row>13</xdr:row>
      <xdr:rowOff>76200</xdr:rowOff>
    </xdr:from>
    <xdr:to>
      <xdr:col>16</xdr:col>
      <xdr:colOff>6350</xdr:colOff>
      <xdr:row>14</xdr:row>
      <xdr:rowOff>203200</xdr:rowOff>
    </xdr:to>
    <xdr:sp macro="" textlink="">
      <xdr:nvSpPr>
        <xdr:cNvPr id="17" name="四角形吹き出し 16">
          <a:extLst>
            <a:ext uri="{FF2B5EF4-FFF2-40B4-BE49-F238E27FC236}">
              <a16:creationId xmlns:a16="http://schemas.microsoft.com/office/drawing/2014/main" id="{00000000-0008-0000-0000-000011000000}"/>
            </a:ext>
          </a:extLst>
        </xdr:cNvPr>
        <xdr:cNvSpPr/>
      </xdr:nvSpPr>
      <xdr:spPr>
        <a:xfrm>
          <a:off x="6788150" y="3111500"/>
          <a:ext cx="1409700" cy="355600"/>
        </a:xfrm>
        <a:prstGeom prst="wedgeRectCallout">
          <a:avLst>
            <a:gd name="adj1" fmla="val 12200"/>
            <a:gd name="adj2" fmla="val 80844"/>
          </a:avLst>
        </a:prstGeom>
        <a:ln w="19050">
          <a:solidFill>
            <a:schemeClr val="tx1"/>
          </a:solidFill>
          <a:prstDash val="sysDot"/>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採択年度</a:t>
          </a:r>
          <a:r>
            <a:rPr lang="ja-JP" altLang="en-US" sz="1000" b="0"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を記入</a:t>
          </a:r>
          <a:endParaRPr lang="ja-JP" sz="1000" b="0"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twoCellAnchor>
    <xdr:from>
      <xdr:col>13</xdr:col>
      <xdr:colOff>74735</xdr:colOff>
      <xdr:row>16</xdr:row>
      <xdr:rowOff>256442</xdr:rowOff>
    </xdr:from>
    <xdr:to>
      <xdr:col>16</xdr:col>
      <xdr:colOff>142387</xdr:colOff>
      <xdr:row>18</xdr:row>
      <xdr:rowOff>128221</xdr:rowOff>
    </xdr:to>
    <xdr:sp macro="" textlink="">
      <xdr:nvSpPr>
        <xdr:cNvPr id="18" name="四角形吹き出し 17">
          <a:extLst>
            <a:ext uri="{FF2B5EF4-FFF2-40B4-BE49-F238E27FC236}">
              <a16:creationId xmlns:a16="http://schemas.microsoft.com/office/drawing/2014/main" id="{00000000-0008-0000-0000-000012000000}"/>
            </a:ext>
          </a:extLst>
        </xdr:cNvPr>
        <xdr:cNvSpPr/>
      </xdr:nvSpPr>
      <xdr:spPr>
        <a:xfrm>
          <a:off x="6380285" y="4034692"/>
          <a:ext cx="1953602" cy="443279"/>
        </a:xfrm>
        <a:prstGeom prst="wedgeRectCallout">
          <a:avLst>
            <a:gd name="adj1" fmla="val 15578"/>
            <a:gd name="adj2" fmla="val 84415"/>
          </a:avLst>
        </a:prstGeom>
        <a:ln w="19050">
          <a:solidFill>
            <a:schemeClr val="tx1"/>
          </a:solidFill>
          <a:prstDash val="sysDot"/>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交付決定通知書</a:t>
          </a:r>
          <a:r>
            <a:rPr lang="ja-JP" altLang="en-US" sz="1000"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に記載された日付・文書番号を記入</a:t>
          </a:r>
          <a:endParaRPr 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twoCellAnchor>
    <xdr:from>
      <xdr:col>19</xdr:col>
      <xdr:colOff>101844</xdr:colOff>
      <xdr:row>30</xdr:row>
      <xdr:rowOff>4396</xdr:rowOff>
    </xdr:from>
    <xdr:to>
      <xdr:col>24</xdr:col>
      <xdr:colOff>61059</xdr:colOff>
      <xdr:row>32</xdr:row>
      <xdr:rowOff>128221</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10357094" y="7541846"/>
          <a:ext cx="3102465" cy="581025"/>
        </a:xfrm>
        <a:prstGeom prst="rect">
          <a:avLst/>
        </a:pr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50" b="0">
              <a:solidFill>
                <a:srgbClr val="FF3399"/>
              </a:solidFill>
              <a:latin typeface="游ゴシック" panose="020B0400000000000000" pitchFamily="50" charset="-128"/>
              <a:ea typeface="游ゴシック" panose="020B0400000000000000" pitchFamily="50" charset="-128"/>
            </a:rPr>
            <a:t>2</a:t>
          </a:r>
          <a:r>
            <a:rPr kumimoji="1" lang="ja-JP" altLang="en-US" sz="1050" b="0">
              <a:solidFill>
                <a:srgbClr val="FF3399"/>
              </a:solidFill>
              <a:latin typeface="游ゴシック" panose="020B0400000000000000" pitchFamily="50" charset="-128"/>
              <a:ea typeface="游ゴシック" panose="020B0400000000000000" pitchFamily="50" charset="-128"/>
            </a:rPr>
            <a:t>、</a:t>
          </a:r>
          <a:r>
            <a:rPr kumimoji="1" lang="en-US" altLang="ja-JP" sz="1050" b="0">
              <a:solidFill>
                <a:srgbClr val="FF3399"/>
              </a:solidFill>
              <a:latin typeface="游ゴシック" panose="020B0400000000000000" pitchFamily="50" charset="-128"/>
              <a:ea typeface="游ゴシック" panose="020B0400000000000000" pitchFamily="50" charset="-128"/>
            </a:rPr>
            <a:t>4</a:t>
          </a:r>
          <a:r>
            <a:rPr kumimoji="1" lang="ja-JP" altLang="en-US" sz="1050" b="0">
              <a:solidFill>
                <a:srgbClr val="FF3399"/>
              </a:solidFill>
              <a:latin typeface="游ゴシック" panose="020B0400000000000000" pitchFamily="50" charset="-128"/>
              <a:ea typeface="游ゴシック" panose="020B0400000000000000" pitchFamily="50" charset="-128"/>
            </a:rPr>
            <a:t>は「助成事業変更内容」</a:t>
          </a:r>
          <a:endParaRPr kumimoji="1" lang="en-US" altLang="ja-JP" sz="1050" b="0">
            <a:solidFill>
              <a:srgbClr val="FF3399"/>
            </a:solidFill>
            <a:latin typeface="游ゴシック" panose="020B0400000000000000" pitchFamily="50" charset="-128"/>
            <a:ea typeface="游ゴシック" panose="020B0400000000000000" pitchFamily="50" charset="-128"/>
          </a:endParaRPr>
        </a:p>
        <a:p>
          <a:pPr algn="l"/>
          <a:r>
            <a:rPr kumimoji="1" lang="ja-JP" altLang="en-US" sz="1050" b="0">
              <a:solidFill>
                <a:srgbClr val="FF3399"/>
              </a:solidFill>
              <a:latin typeface="游ゴシック" panose="020B0400000000000000" pitchFamily="50" charset="-128"/>
              <a:ea typeface="游ゴシック" panose="020B0400000000000000" pitchFamily="50" charset="-128"/>
            </a:rPr>
            <a:t>を入力すると</a:t>
          </a:r>
          <a:r>
            <a:rPr kumimoji="1" lang="ja-JP" altLang="en-US" sz="1050" b="1">
              <a:solidFill>
                <a:srgbClr val="FF3399"/>
              </a:solidFill>
              <a:latin typeface="游ゴシック" panose="020B0400000000000000" pitchFamily="50" charset="-128"/>
              <a:ea typeface="游ゴシック" panose="020B0400000000000000" pitchFamily="50" charset="-128"/>
            </a:rPr>
            <a:t>自動的に反映</a:t>
          </a:r>
          <a:r>
            <a:rPr kumimoji="1" lang="ja-JP" altLang="en-US" sz="1050" b="0">
              <a:solidFill>
                <a:srgbClr val="FF3399"/>
              </a:solidFill>
              <a:latin typeface="游ゴシック" panose="020B0400000000000000" pitchFamily="50" charset="-128"/>
              <a:ea typeface="游ゴシック" panose="020B0400000000000000" pitchFamily="50" charset="-128"/>
            </a:rPr>
            <a:t>されます</a:t>
          </a:r>
        </a:p>
      </xdr:txBody>
    </xdr:sp>
    <xdr:clientData/>
  </xdr:twoCellAnchor>
  <xdr:twoCellAnchor>
    <xdr:from>
      <xdr:col>21</xdr:col>
      <xdr:colOff>81573</xdr:colOff>
      <xdr:row>25</xdr:row>
      <xdr:rowOff>271584</xdr:rowOff>
    </xdr:from>
    <xdr:to>
      <xdr:col>21</xdr:col>
      <xdr:colOff>377582</xdr:colOff>
      <xdr:row>30</xdr:row>
      <xdr:rowOff>4396</xdr:rowOff>
    </xdr:to>
    <xdr:cxnSp macro="">
      <xdr:nvCxnSpPr>
        <xdr:cNvPr id="20" name="直線矢印コネクタ 19">
          <a:extLst>
            <a:ext uri="{FF2B5EF4-FFF2-40B4-BE49-F238E27FC236}">
              <a16:creationId xmlns:a16="http://schemas.microsoft.com/office/drawing/2014/main" id="{00000000-0008-0000-0000-000014000000}"/>
            </a:ext>
          </a:extLst>
        </xdr:cNvPr>
        <xdr:cNvCxnSpPr>
          <a:stCxn id="19" idx="0"/>
        </xdr:cNvCxnSpPr>
      </xdr:nvCxnSpPr>
      <xdr:spPr>
        <a:xfrm flipH="1" flipV="1">
          <a:off x="11594123" y="6589834"/>
          <a:ext cx="296009" cy="95201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30531</xdr:colOff>
      <xdr:row>29</xdr:row>
      <xdr:rowOff>140434</xdr:rowOff>
    </xdr:from>
    <xdr:to>
      <xdr:col>21</xdr:col>
      <xdr:colOff>377582</xdr:colOff>
      <xdr:row>30</xdr:row>
      <xdr:rowOff>4396</xdr:rowOff>
    </xdr:to>
    <xdr:cxnSp macro="">
      <xdr:nvCxnSpPr>
        <xdr:cNvPr id="21" name="直線矢印コネクタ 20">
          <a:extLst>
            <a:ext uri="{FF2B5EF4-FFF2-40B4-BE49-F238E27FC236}">
              <a16:creationId xmlns:a16="http://schemas.microsoft.com/office/drawing/2014/main" id="{00000000-0008-0000-0000-000015000000}"/>
            </a:ext>
          </a:extLst>
        </xdr:cNvPr>
        <xdr:cNvCxnSpPr>
          <a:stCxn id="19" idx="0"/>
        </xdr:cNvCxnSpPr>
      </xdr:nvCxnSpPr>
      <xdr:spPr>
        <a:xfrm flipH="1" flipV="1">
          <a:off x="11543081" y="7373084"/>
          <a:ext cx="347051" cy="1687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608330</xdr:colOff>
      <xdr:row>2</xdr:row>
      <xdr:rowOff>101600</xdr:rowOff>
    </xdr:from>
    <xdr:to>
      <xdr:col>25</xdr:col>
      <xdr:colOff>182880</xdr:colOff>
      <xdr:row>4</xdr:row>
      <xdr:rowOff>69850</xdr:rowOff>
    </xdr:to>
    <xdr:sp macro="" textlink="">
      <xdr:nvSpPr>
        <xdr:cNvPr id="22" name="四角形吹き出し 21">
          <a:extLst>
            <a:ext uri="{FF2B5EF4-FFF2-40B4-BE49-F238E27FC236}">
              <a16:creationId xmlns:a16="http://schemas.microsoft.com/office/drawing/2014/main" id="{00000000-0008-0000-0000-000016000000}"/>
            </a:ext>
          </a:extLst>
        </xdr:cNvPr>
        <xdr:cNvSpPr/>
      </xdr:nvSpPr>
      <xdr:spPr>
        <a:xfrm>
          <a:off x="11268710" y="596900"/>
          <a:ext cx="1121410" cy="356870"/>
        </a:xfrm>
        <a:prstGeom prst="wedgeRectCallout">
          <a:avLst>
            <a:gd name="adj1" fmla="val 11248"/>
            <a:gd name="adj2" fmla="val -79870"/>
          </a:avLst>
        </a:prstGeom>
        <a:ln w="19050">
          <a:solidFill>
            <a:schemeClr val="tx1"/>
          </a:solidFill>
          <a:prstDash val="sysDot"/>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提出日を記入</a:t>
          </a:r>
          <a:endParaRPr 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twoCellAnchor>
    <xdr:from>
      <xdr:col>23</xdr:col>
      <xdr:colOff>91440</xdr:colOff>
      <xdr:row>12</xdr:row>
      <xdr:rowOff>19050</xdr:rowOff>
    </xdr:from>
    <xdr:to>
      <xdr:col>27</xdr:col>
      <xdr:colOff>91439</xdr:colOff>
      <xdr:row>14</xdr:row>
      <xdr:rowOff>38100</xdr:rowOff>
    </xdr:to>
    <xdr:sp macro="" textlink="">
      <xdr:nvSpPr>
        <xdr:cNvPr id="23" name="四角形吹き出し 22">
          <a:extLst>
            <a:ext uri="{FF2B5EF4-FFF2-40B4-BE49-F238E27FC236}">
              <a16:creationId xmlns:a16="http://schemas.microsoft.com/office/drawing/2014/main" id="{00000000-0008-0000-0000-000017000000}"/>
            </a:ext>
          </a:extLst>
        </xdr:cNvPr>
        <xdr:cNvSpPr/>
      </xdr:nvSpPr>
      <xdr:spPr>
        <a:xfrm>
          <a:off x="11582400" y="2785110"/>
          <a:ext cx="1950719" cy="514350"/>
        </a:xfrm>
        <a:prstGeom prst="wedgeRectCallout">
          <a:avLst>
            <a:gd name="adj1" fmla="val -61498"/>
            <a:gd name="adj2" fmla="val -45578"/>
          </a:avLst>
        </a:prstGeom>
        <a:ln w="19050">
          <a:solidFill>
            <a:schemeClr val="tx1"/>
          </a:solidFill>
          <a:prstDash val="sysDot"/>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印鑑登録している実印</a:t>
          </a:r>
          <a:endParaRPr lang="en-US" alt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ctr">
            <a:spcAft>
              <a:spcPts val="0"/>
            </a:spcAft>
          </a:pPr>
          <a:r>
            <a:rPr lang="en-US" alt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電子の場合、実印省略可</a:t>
          </a:r>
          <a:endParaRPr 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240926</xdr:colOff>
      <xdr:row>2</xdr:row>
      <xdr:rowOff>253999</xdr:rowOff>
    </xdr:from>
    <xdr:to>
      <xdr:col>18</xdr:col>
      <xdr:colOff>276412</xdr:colOff>
      <xdr:row>5</xdr:row>
      <xdr:rowOff>313765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0527926" y="622299"/>
          <a:ext cx="4880536" cy="872566"/>
        </a:xfrm>
        <a:prstGeom prst="rect">
          <a:avLst/>
        </a:pr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b="0">
              <a:solidFill>
                <a:srgbClr val="FF0000"/>
              </a:solidFill>
              <a:latin typeface="游ゴシック" panose="020B0400000000000000" pitchFamily="50" charset="-128"/>
              <a:ea typeface="游ゴシック" panose="020B0400000000000000" pitchFamily="50" charset="-128"/>
            </a:rPr>
            <a:t>こ</a:t>
          </a:r>
          <a:r>
            <a:rPr kumimoji="1" lang="ja-JP" altLang="en-US" sz="1200" b="0">
              <a:solidFill>
                <a:srgbClr val="FF3399"/>
              </a:solidFill>
              <a:latin typeface="游ゴシック" panose="020B0400000000000000" pitchFamily="50" charset="-128"/>
              <a:ea typeface="游ゴシック" panose="020B0400000000000000" pitchFamily="50" charset="-128"/>
            </a:rPr>
            <a:t>の例では、経費の変更は工事費と賃料になりますが、</a:t>
          </a:r>
          <a:endParaRPr kumimoji="1" lang="en-US" altLang="ja-JP" sz="1200" b="0">
            <a:solidFill>
              <a:srgbClr val="FF3399"/>
            </a:solidFill>
            <a:latin typeface="游ゴシック" panose="020B0400000000000000" pitchFamily="50" charset="-128"/>
            <a:ea typeface="游ゴシック" panose="020B0400000000000000" pitchFamily="50" charset="-128"/>
          </a:endParaRPr>
        </a:p>
        <a:p>
          <a:pPr algn="l"/>
          <a:r>
            <a:rPr kumimoji="1" lang="ja-JP" altLang="en-US" sz="1200" b="0">
              <a:solidFill>
                <a:srgbClr val="FF3399"/>
              </a:solidFill>
              <a:latin typeface="游ゴシック" panose="020B0400000000000000" pitchFamily="50" charset="-128"/>
              <a:ea typeface="游ゴシック" panose="020B0400000000000000" pitchFamily="50" charset="-128"/>
            </a:rPr>
            <a:t>経費変更後の総額を申請いただく必要があるため、</a:t>
          </a:r>
          <a:endParaRPr kumimoji="1" lang="en-US" altLang="ja-JP" sz="1200" b="0">
            <a:solidFill>
              <a:srgbClr val="FF3399"/>
            </a:solidFill>
            <a:latin typeface="游ゴシック" panose="020B0400000000000000" pitchFamily="50" charset="-128"/>
            <a:ea typeface="游ゴシック" panose="020B0400000000000000" pitchFamily="50" charset="-128"/>
          </a:endParaRPr>
        </a:p>
        <a:p>
          <a:pPr algn="l"/>
          <a:r>
            <a:rPr kumimoji="1" lang="ja-JP" altLang="en-US" sz="1200" b="1" u="sng">
              <a:solidFill>
                <a:srgbClr val="FF3399"/>
              </a:solidFill>
              <a:latin typeface="游ゴシック" panose="020B0400000000000000" pitchFamily="50" charset="-128"/>
              <a:ea typeface="游ゴシック" panose="020B0400000000000000" pitchFamily="50" charset="-128"/>
            </a:rPr>
            <a:t>変更のない経費</a:t>
          </a:r>
          <a:r>
            <a:rPr kumimoji="1" lang="ja-JP" altLang="en-US" sz="1200" b="0">
              <a:solidFill>
                <a:srgbClr val="FF3399"/>
              </a:solidFill>
              <a:latin typeface="游ゴシック" panose="020B0400000000000000" pitchFamily="50" charset="-128"/>
              <a:ea typeface="游ゴシック" panose="020B0400000000000000" pitchFamily="50" charset="-128"/>
            </a:rPr>
            <a:t>（この例では備品、宣伝費）</a:t>
          </a:r>
          <a:r>
            <a:rPr kumimoji="1" lang="ja-JP" altLang="en-US" sz="1200" b="1" u="sng">
              <a:solidFill>
                <a:srgbClr val="FF3399"/>
              </a:solidFill>
              <a:latin typeface="游ゴシック" panose="020B0400000000000000" pitchFamily="50" charset="-128"/>
              <a:ea typeface="游ゴシック" panose="020B0400000000000000" pitchFamily="50" charset="-128"/>
            </a:rPr>
            <a:t>も記入してください</a:t>
          </a:r>
          <a:r>
            <a:rPr kumimoji="1" lang="ja-JP" altLang="en-US" sz="1200" b="0">
              <a:solidFill>
                <a:srgbClr val="FF3399"/>
              </a:solidFill>
              <a:latin typeface="游ゴシック" panose="020B0400000000000000" pitchFamily="50" charset="-128"/>
              <a:ea typeface="游ゴシック" panose="020B0400000000000000" pitchFamily="50" charset="-128"/>
            </a:rPr>
            <a:t>。</a:t>
          </a:r>
        </a:p>
      </xdr:txBody>
    </xdr:sp>
    <xdr:clientData/>
  </xdr:twoCellAnchor>
  <xdr:twoCellAnchor>
    <xdr:from>
      <xdr:col>1</xdr:col>
      <xdr:colOff>53790</xdr:colOff>
      <xdr:row>32</xdr:row>
      <xdr:rowOff>131482</xdr:rowOff>
    </xdr:from>
    <xdr:to>
      <xdr:col>10</xdr:col>
      <xdr:colOff>44823</xdr:colOff>
      <xdr:row>34</xdr:row>
      <xdr:rowOff>26893</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98614" y="13175129"/>
          <a:ext cx="8444750" cy="361576"/>
        </a:xfrm>
        <a:prstGeom prst="rect">
          <a:avLst/>
        </a:pr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400" b="1">
              <a:solidFill>
                <a:srgbClr val="FF3399"/>
              </a:solidFill>
              <a:latin typeface="游ゴシック" panose="020B0400000000000000" pitchFamily="50" charset="-128"/>
              <a:ea typeface="游ゴシック" panose="020B0400000000000000" pitchFamily="50" charset="-128"/>
            </a:rPr>
            <a:t>小計・合計欄（黒字欄）には自動計算式を組み込んであるので、黄色字の部分を記入してください。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155513</xdr:colOff>
      <xdr:row>9</xdr:row>
      <xdr:rowOff>277283</xdr:rowOff>
    </xdr:from>
    <xdr:to>
      <xdr:col>25</xdr:col>
      <xdr:colOff>603250</xdr:colOff>
      <xdr:row>10</xdr:row>
      <xdr:rowOff>361336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6665513" y="2125133"/>
          <a:ext cx="4219637" cy="592053"/>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ja-JP" altLang="en-US" sz="1400">
              <a:solidFill>
                <a:srgbClr val="FF0000"/>
              </a:solidFill>
              <a:latin typeface="游ゴシック" panose="020B0400000000000000" pitchFamily="50" charset="-128"/>
              <a:ea typeface="游ゴシック" panose="020B0400000000000000" pitchFamily="50" charset="-128"/>
            </a:rPr>
            <a:t>変更希望額</a:t>
          </a:r>
          <a:r>
            <a:rPr kumimoji="1" lang="ja-JP" altLang="en-US" sz="1400">
              <a:latin typeface="游ゴシック" panose="020B0400000000000000" pitchFamily="50" charset="-128"/>
              <a:ea typeface="游ゴシック" panose="020B0400000000000000" pitchFamily="50" charset="-128"/>
            </a:rPr>
            <a:t>”は別シートの「経費区分別内訳」を</a:t>
          </a: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入力すると反映されます</a:t>
          </a:r>
        </a:p>
      </xdr:txBody>
    </xdr:sp>
    <xdr:clientData fPrintsWithSheet="0"/>
  </xdr:twoCellAnchor>
  <xdr:twoCellAnchor editAs="oneCell">
    <xdr:from>
      <xdr:col>19</xdr:col>
      <xdr:colOff>129116</xdr:colOff>
      <xdr:row>0</xdr:row>
      <xdr:rowOff>65617</xdr:rowOff>
    </xdr:from>
    <xdr:to>
      <xdr:col>24</xdr:col>
      <xdr:colOff>276225</xdr:colOff>
      <xdr:row>6</xdr:row>
      <xdr:rowOff>95250</xdr:rowOff>
    </xdr:to>
    <xdr:sp macro="" textlink="">
      <xdr:nvSpPr>
        <xdr:cNvPr id="3" name="四角形吹き出し 2">
          <a:extLst>
            <a:ext uri="{FF2B5EF4-FFF2-40B4-BE49-F238E27FC236}">
              <a16:creationId xmlns:a16="http://schemas.microsoft.com/office/drawing/2014/main" id="{00000000-0008-0000-0300-000003000000}"/>
            </a:ext>
          </a:extLst>
        </xdr:cNvPr>
        <xdr:cNvSpPr>
          <a:spLocks noChangeArrowheads="1"/>
        </xdr:cNvSpPr>
      </xdr:nvSpPr>
      <xdr:spPr bwMode="auto">
        <a:xfrm>
          <a:off x="16639116" y="65617"/>
          <a:ext cx="3287184" cy="1128183"/>
        </a:xfrm>
        <a:prstGeom prst="wedgeRectCallout">
          <a:avLst>
            <a:gd name="adj1" fmla="val -49932"/>
            <a:gd name="adj2" fmla="val 38143"/>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先に</a:t>
          </a: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「経費区分別内訳」シートから</a:t>
          </a: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入力してください</a:t>
          </a:r>
          <a:endParaRPr 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19</xdr:col>
      <xdr:colOff>146050</xdr:colOff>
      <xdr:row>11</xdr:row>
      <xdr:rowOff>501650</xdr:rowOff>
    </xdr:from>
    <xdr:to>
      <xdr:col>27</xdr:col>
      <xdr:colOff>263587</xdr:colOff>
      <xdr:row>23</xdr:row>
      <xdr:rowOff>196850</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6656050" y="3365500"/>
          <a:ext cx="5146737" cy="5791200"/>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600"/>
            </a:lnSpc>
          </a:pPr>
          <a:r>
            <a:rPr kumimoji="1" lang="en-US" altLang="ja-JP" sz="1400" b="1">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注意事項</a:t>
          </a:r>
          <a:r>
            <a:rPr kumimoji="1" lang="en-US" altLang="ja-JP" sz="1400" b="1">
              <a:solidFill>
                <a:sysClr val="windowText" lastClr="000000"/>
              </a:solidFill>
              <a:latin typeface="游ゴシック" panose="020B0400000000000000" pitchFamily="50" charset="-128"/>
              <a:ea typeface="游ゴシック" panose="020B0400000000000000" pitchFamily="50" charset="-128"/>
            </a:rPr>
            <a:t>】H</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列（記入例では</a:t>
          </a:r>
          <a:r>
            <a:rPr kumimoji="1" lang="en-US" altLang="ja-JP" sz="1400" b="1">
              <a:solidFill>
                <a:sysClr val="windowText" lastClr="000000"/>
              </a:solidFill>
              <a:latin typeface="游ゴシック" panose="020B0400000000000000" pitchFamily="50" charset="-128"/>
              <a:ea typeface="游ゴシック" panose="020B0400000000000000" pitchFamily="50" charset="-128"/>
            </a:rPr>
            <a:t>R</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列）”助成予定額”について</a:t>
          </a:r>
          <a:endParaRPr kumimoji="1" lang="en-US" altLang="ja-JP" sz="1400" b="1">
            <a:solidFill>
              <a:sysClr val="windowText" lastClr="000000"/>
            </a:solidFill>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H</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列の</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助成予定額</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に</a:t>
          </a:r>
          <a:r>
            <a:rPr kumimoji="1" lang="ja-JP" altLang="en-US" sz="1400">
              <a:latin typeface="游ゴシック" panose="020B0400000000000000" pitchFamily="50" charset="-128"/>
              <a:ea typeface="游ゴシック" panose="020B0400000000000000" pitchFamily="50" charset="-128"/>
            </a:rPr>
            <a:t>は、</a:t>
          </a:r>
          <a:r>
            <a:rPr kumimoji="1" lang="en-US" altLang="ja-JP" sz="1400">
              <a:latin typeface="游ゴシック" panose="020B0400000000000000" pitchFamily="50" charset="-128"/>
              <a:ea typeface="游ゴシック" panose="020B0400000000000000" pitchFamily="50" charset="-128"/>
            </a:rPr>
            <a:t>G</a:t>
          </a:r>
          <a:r>
            <a:rPr kumimoji="1" lang="ja-JP" altLang="en-US" sz="1400">
              <a:latin typeface="游ゴシック" panose="020B0400000000000000" pitchFamily="50" charset="-128"/>
              <a:ea typeface="游ゴシック" panose="020B0400000000000000" pitchFamily="50" charset="-128"/>
            </a:rPr>
            <a:t>列の”</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助成対象経費</a:t>
          </a:r>
          <a:r>
            <a:rPr kumimoji="1" lang="ja-JP" altLang="en-US" sz="1400">
              <a:latin typeface="游ゴシック" panose="020B0400000000000000" pitchFamily="50" charset="-128"/>
              <a:ea typeface="游ゴシック" panose="020B0400000000000000" pitchFamily="50" charset="-128"/>
            </a:rPr>
            <a:t>”等をもとに自動計算されたものが表示されます。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solidFill>
                <a:srgbClr val="FF0000"/>
              </a:solidFill>
              <a:latin typeface="游ゴシック" panose="020B0400000000000000" pitchFamily="50" charset="-128"/>
              <a:ea typeface="游ゴシック" panose="020B0400000000000000" pitchFamily="50" charset="-128"/>
            </a:rPr>
            <a:t>H</a:t>
          </a:r>
          <a:r>
            <a:rPr kumimoji="1" lang="ja-JP" altLang="en-US" sz="1400">
              <a:solidFill>
                <a:srgbClr val="FF0000"/>
              </a:solidFill>
              <a:latin typeface="游ゴシック" panose="020B0400000000000000" pitchFamily="50" charset="-128"/>
              <a:ea typeface="游ゴシック" panose="020B0400000000000000" pitchFamily="50" charset="-128"/>
            </a:rPr>
            <a:t>列の自動計算は、参考値</a:t>
          </a:r>
          <a:r>
            <a:rPr kumimoji="1" lang="ja-JP" altLang="en-US" sz="1400">
              <a:latin typeface="游ゴシック" panose="020B0400000000000000" pitchFamily="50" charset="-128"/>
              <a:ea typeface="游ゴシック" panose="020B0400000000000000" pitchFamily="50" charset="-128"/>
            </a:rPr>
            <a:t>になりますので、正式には助成事業者ご自身で確認の上、必要に応じて修正いただくよう、お願いいたします。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・変更により、助成対象経費が申請時よりも上がった場合、”助成予定額”について、”変更希望額”が、”交付予定額”よりも高額の表示となる場合があります。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・その場合も、合計額は</a:t>
          </a:r>
          <a:r>
            <a:rPr kumimoji="1" lang="ja-JP" altLang="en-US" sz="1400">
              <a:solidFill>
                <a:srgbClr val="FF0000"/>
              </a:solidFill>
              <a:latin typeface="游ゴシック" panose="020B0400000000000000" pitchFamily="50" charset="-128"/>
              <a:ea typeface="游ゴシック" panose="020B0400000000000000" pitchFamily="50" charset="-128"/>
            </a:rPr>
            <a:t>交付予定額（「交付決定通知書」に記載の額）が上限</a:t>
          </a:r>
          <a:r>
            <a:rPr kumimoji="1" lang="ja-JP" altLang="en-US" sz="1400">
              <a:latin typeface="游ゴシック" panose="020B0400000000000000" pitchFamily="50" charset="-128"/>
              <a:ea typeface="游ゴシック" panose="020B0400000000000000" pitchFamily="50" charset="-128"/>
            </a:rPr>
            <a:t>となります。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列の各”交付予定額”は「交付決定通知書」に記載の額と同一であることをご確認ください。</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列の各”変更希望額”が</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列の各”交付予定額”を上回る場合等、記入額が不明な場合は、公社担当者にご相談下さい。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twoCellAnchor>
    <xdr:from>
      <xdr:col>11</xdr:col>
      <xdr:colOff>25400</xdr:colOff>
      <xdr:row>4</xdr:row>
      <xdr:rowOff>190500</xdr:rowOff>
    </xdr:from>
    <xdr:to>
      <xdr:col>18</xdr:col>
      <xdr:colOff>444500</xdr:colOff>
      <xdr:row>9</xdr:row>
      <xdr:rowOff>57150</xdr:rowOff>
    </xdr:to>
    <xdr:sp macro="" textlink="">
      <xdr:nvSpPr>
        <xdr:cNvPr id="5" name="四角形吹き出し 4">
          <a:extLst>
            <a:ext uri="{FF2B5EF4-FFF2-40B4-BE49-F238E27FC236}">
              <a16:creationId xmlns:a16="http://schemas.microsoft.com/office/drawing/2014/main" id="{00000000-0008-0000-0300-000005000000}"/>
            </a:ext>
          </a:extLst>
        </xdr:cNvPr>
        <xdr:cNvSpPr/>
      </xdr:nvSpPr>
      <xdr:spPr>
        <a:xfrm>
          <a:off x="8769350" y="939800"/>
          <a:ext cx="6756400" cy="965200"/>
        </a:xfrm>
        <a:custGeom>
          <a:avLst/>
          <a:gdLst>
            <a:gd name="connsiteX0" fmla="*/ 0 w 6438900"/>
            <a:gd name="connsiteY0" fmla="*/ 0 h 349250"/>
            <a:gd name="connsiteX1" fmla="*/ 1073150 w 6438900"/>
            <a:gd name="connsiteY1" fmla="*/ 0 h 349250"/>
            <a:gd name="connsiteX2" fmla="*/ 1073150 w 6438900"/>
            <a:gd name="connsiteY2" fmla="*/ 0 h 349250"/>
            <a:gd name="connsiteX3" fmla="*/ 2682875 w 6438900"/>
            <a:gd name="connsiteY3" fmla="*/ 0 h 349250"/>
            <a:gd name="connsiteX4" fmla="*/ 6438900 w 6438900"/>
            <a:gd name="connsiteY4" fmla="*/ 0 h 349250"/>
            <a:gd name="connsiteX5" fmla="*/ 6438900 w 6438900"/>
            <a:gd name="connsiteY5" fmla="*/ 203729 h 349250"/>
            <a:gd name="connsiteX6" fmla="*/ 6438900 w 6438900"/>
            <a:gd name="connsiteY6" fmla="*/ 203729 h 349250"/>
            <a:gd name="connsiteX7" fmla="*/ 6438900 w 6438900"/>
            <a:gd name="connsiteY7" fmla="*/ 291042 h 349250"/>
            <a:gd name="connsiteX8" fmla="*/ 6438900 w 6438900"/>
            <a:gd name="connsiteY8" fmla="*/ 349250 h 349250"/>
            <a:gd name="connsiteX9" fmla="*/ 2682875 w 6438900"/>
            <a:gd name="connsiteY9" fmla="*/ 349250 h 349250"/>
            <a:gd name="connsiteX10" fmla="*/ 2138359 w 6438900"/>
            <a:gd name="connsiteY10" fmla="*/ 646905 h 349250"/>
            <a:gd name="connsiteX11" fmla="*/ 1073150 w 6438900"/>
            <a:gd name="connsiteY11" fmla="*/ 349250 h 349250"/>
            <a:gd name="connsiteX12" fmla="*/ 0 w 6438900"/>
            <a:gd name="connsiteY12" fmla="*/ 349250 h 349250"/>
            <a:gd name="connsiteX13" fmla="*/ 0 w 6438900"/>
            <a:gd name="connsiteY13" fmla="*/ 291042 h 349250"/>
            <a:gd name="connsiteX14" fmla="*/ 0 w 6438900"/>
            <a:gd name="connsiteY14" fmla="*/ 203729 h 349250"/>
            <a:gd name="connsiteX15" fmla="*/ 0 w 6438900"/>
            <a:gd name="connsiteY15" fmla="*/ 203729 h 349250"/>
            <a:gd name="connsiteX16" fmla="*/ 0 w 6438900"/>
            <a:gd name="connsiteY16" fmla="*/ 0 h 349250"/>
            <a:gd name="connsiteX0" fmla="*/ 0 w 6438900"/>
            <a:gd name="connsiteY0" fmla="*/ 0 h 646905"/>
            <a:gd name="connsiteX1" fmla="*/ 1073150 w 6438900"/>
            <a:gd name="connsiteY1" fmla="*/ 0 h 646905"/>
            <a:gd name="connsiteX2" fmla="*/ 1073150 w 6438900"/>
            <a:gd name="connsiteY2" fmla="*/ 0 h 646905"/>
            <a:gd name="connsiteX3" fmla="*/ 2682875 w 6438900"/>
            <a:gd name="connsiteY3" fmla="*/ 0 h 646905"/>
            <a:gd name="connsiteX4" fmla="*/ 6438900 w 6438900"/>
            <a:gd name="connsiteY4" fmla="*/ 0 h 646905"/>
            <a:gd name="connsiteX5" fmla="*/ 6438900 w 6438900"/>
            <a:gd name="connsiteY5" fmla="*/ 203729 h 646905"/>
            <a:gd name="connsiteX6" fmla="*/ 6438900 w 6438900"/>
            <a:gd name="connsiteY6" fmla="*/ 203729 h 646905"/>
            <a:gd name="connsiteX7" fmla="*/ 6438900 w 6438900"/>
            <a:gd name="connsiteY7" fmla="*/ 291042 h 646905"/>
            <a:gd name="connsiteX8" fmla="*/ 6438900 w 6438900"/>
            <a:gd name="connsiteY8" fmla="*/ 349250 h 646905"/>
            <a:gd name="connsiteX9" fmla="*/ 2682875 w 6438900"/>
            <a:gd name="connsiteY9" fmla="*/ 349250 h 646905"/>
            <a:gd name="connsiteX10" fmla="*/ 2138359 w 6438900"/>
            <a:gd name="connsiteY10" fmla="*/ 646905 h 646905"/>
            <a:gd name="connsiteX11" fmla="*/ 1987550 w 6438900"/>
            <a:gd name="connsiteY11" fmla="*/ 374650 h 646905"/>
            <a:gd name="connsiteX12" fmla="*/ 0 w 6438900"/>
            <a:gd name="connsiteY12" fmla="*/ 349250 h 646905"/>
            <a:gd name="connsiteX13" fmla="*/ 0 w 6438900"/>
            <a:gd name="connsiteY13" fmla="*/ 291042 h 646905"/>
            <a:gd name="connsiteX14" fmla="*/ 0 w 6438900"/>
            <a:gd name="connsiteY14" fmla="*/ 203729 h 646905"/>
            <a:gd name="connsiteX15" fmla="*/ 0 w 6438900"/>
            <a:gd name="connsiteY15" fmla="*/ 203729 h 646905"/>
            <a:gd name="connsiteX16" fmla="*/ 0 w 6438900"/>
            <a:gd name="connsiteY16" fmla="*/ 0 h 646905"/>
            <a:gd name="connsiteX0" fmla="*/ 0 w 6438900"/>
            <a:gd name="connsiteY0" fmla="*/ 0 h 850105"/>
            <a:gd name="connsiteX1" fmla="*/ 1073150 w 6438900"/>
            <a:gd name="connsiteY1" fmla="*/ 0 h 850105"/>
            <a:gd name="connsiteX2" fmla="*/ 1073150 w 6438900"/>
            <a:gd name="connsiteY2" fmla="*/ 0 h 850105"/>
            <a:gd name="connsiteX3" fmla="*/ 2682875 w 6438900"/>
            <a:gd name="connsiteY3" fmla="*/ 0 h 850105"/>
            <a:gd name="connsiteX4" fmla="*/ 6438900 w 6438900"/>
            <a:gd name="connsiteY4" fmla="*/ 0 h 850105"/>
            <a:gd name="connsiteX5" fmla="*/ 6438900 w 6438900"/>
            <a:gd name="connsiteY5" fmla="*/ 203729 h 850105"/>
            <a:gd name="connsiteX6" fmla="*/ 6438900 w 6438900"/>
            <a:gd name="connsiteY6" fmla="*/ 203729 h 850105"/>
            <a:gd name="connsiteX7" fmla="*/ 6438900 w 6438900"/>
            <a:gd name="connsiteY7" fmla="*/ 291042 h 850105"/>
            <a:gd name="connsiteX8" fmla="*/ 6438900 w 6438900"/>
            <a:gd name="connsiteY8" fmla="*/ 349250 h 850105"/>
            <a:gd name="connsiteX9" fmla="*/ 2682875 w 6438900"/>
            <a:gd name="connsiteY9" fmla="*/ 349250 h 850105"/>
            <a:gd name="connsiteX10" fmla="*/ 2284409 w 6438900"/>
            <a:gd name="connsiteY10" fmla="*/ 850105 h 850105"/>
            <a:gd name="connsiteX11" fmla="*/ 1987550 w 6438900"/>
            <a:gd name="connsiteY11" fmla="*/ 374650 h 850105"/>
            <a:gd name="connsiteX12" fmla="*/ 0 w 6438900"/>
            <a:gd name="connsiteY12" fmla="*/ 349250 h 850105"/>
            <a:gd name="connsiteX13" fmla="*/ 0 w 6438900"/>
            <a:gd name="connsiteY13" fmla="*/ 291042 h 850105"/>
            <a:gd name="connsiteX14" fmla="*/ 0 w 6438900"/>
            <a:gd name="connsiteY14" fmla="*/ 203729 h 850105"/>
            <a:gd name="connsiteX15" fmla="*/ 0 w 6438900"/>
            <a:gd name="connsiteY15" fmla="*/ 203729 h 850105"/>
            <a:gd name="connsiteX16" fmla="*/ 0 w 6438900"/>
            <a:gd name="connsiteY16" fmla="*/ 0 h 850105"/>
            <a:gd name="connsiteX0" fmla="*/ 0 w 6438900"/>
            <a:gd name="connsiteY0" fmla="*/ 0 h 850105"/>
            <a:gd name="connsiteX1" fmla="*/ 1073150 w 6438900"/>
            <a:gd name="connsiteY1" fmla="*/ 0 h 850105"/>
            <a:gd name="connsiteX2" fmla="*/ 1073150 w 6438900"/>
            <a:gd name="connsiteY2" fmla="*/ 0 h 850105"/>
            <a:gd name="connsiteX3" fmla="*/ 2682875 w 6438900"/>
            <a:gd name="connsiteY3" fmla="*/ 0 h 850105"/>
            <a:gd name="connsiteX4" fmla="*/ 6438900 w 6438900"/>
            <a:gd name="connsiteY4" fmla="*/ 0 h 850105"/>
            <a:gd name="connsiteX5" fmla="*/ 6438900 w 6438900"/>
            <a:gd name="connsiteY5" fmla="*/ 203729 h 850105"/>
            <a:gd name="connsiteX6" fmla="*/ 6438900 w 6438900"/>
            <a:gd name="connsiteY6" fmla="*/ 203729 h 850105"/>
            <a:gd name="connsiteX7" fmla="*/ 6438900 w 6438900"/>
            <a:gd name="connsiteY7" fmla="*/ 291042 h 850105"/>
            <a:gd name="connsiteX8" fmla="*/ 6438900 w 6438900"/>
            <a:gd name="connsiteY8" fmla="*/ 349250 h 850105"/>
            <a:gd name="connsiteX9" fmla="*/ 2365375 w 6438900"/>
            <a:gd name="connsiteY9" fmla="*/ 355600 h 850105"/>
            <a:gd name="connsiteX10" fmla="*/ 2284409 w 6438900"/>
            <a:gd name="connsiteY10" fmla="*/ 850105 h 850105"/>
            <a:gd name="connsiteX11" fmla="*/ 1987550 w 6438900"/>
            <a:gd name="connsiteY11" fmla="*/ 374650 h 850105"/>
            <a:gd name="connsiteX12" fmla="*/ 0 w 6438900"/>
            <a:gd name="connsiteY12" fmla="*/ 349250 h 850105"/>
            <a:gd name="connsiteX13" fmla="*/ 0 w 6438900"/>
            <a:gd name="connsiteY13" fmla="*/ 291042 h 850105"/>
            <a:gd name="connsiteX14" fmla="*/ 0 w 6438900"/>
            <a:gd name="connsiteY14" fmla="*/ 203729 h 850105"/>
            <a:gd name="connsiteX15" fmla="*/ 0 w 6438900"/>
            <a:gd name="connsiteY15" fmla="*/ 203729 h 850105"/>
            <a:gd name="connsiteX16" fmla="*/ 0 w 6438900"/>
            <a:gd name="connsiteY16" fmla="*/ 0 h 85010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Lst>
          <a:rect l="l" t="t" r="r" b="b"/>
          <a:pathLst>
            <a:path w="6438900" h="850105">
              <a:moveTo>
                <a:pt x="0" y="0"/>
              </a:moveTo>
              <a:lnTo>
                <a:pt x="1073150" y="0"/>
              </a:lnTo>
              <a:lnTo>
                <a:pt x="1073150" y="0"/>
              </a:lnTo>
              <a:lnTo>
                <a:pt x="2682875" y="0"/>
              </a:lnTo>
              <a:lnTo>
                <a:pt x="6438900" y="0"/>
              </a:lnTo>
              <a:lnTo>
                <a:pt x="6438900" y="203729"/>
              </a:lnTo>
              <a:lnTo>
                <a:pt x="6438900" y="203729"/>
              </a:lnTo>
              <a:lnTo>
                <a:pt x="6438900" y="291042"/>
              </a:lnTo>
              <a:lnTo>
                <a:pt x="6438900" y="349250"/>
              </a:lnTo>
              <a:lnTo>
                <a:pt x="2365375" y="355600"/>
              </a:lnTo>
              <a:lnTo>
                <a:pt x="2284409" y="850105"/>
              </a:lnTo>
              <a:lnTo>
                <a:pt x="1987550" y="374650"/>
              </a:lnTo>
              <a:lnTo>
                <a:pt x="0" y="349250"/>
              </a:lnTo>
              <a:lnTo>
                <a:pt x="0" y="291042"/>
              </a:lnTo>
              <a:lnTo>
                <a:pt x="0" y="203729"/>
              </a:lnTo>
              <a:lnTo>
                <a:pt x="0" y="203729"/>
              </a:lnTo>
              <a:lnTo>
                <a:pt x="0" y="0"/>
              </a:lnTo>
              <a:close/>
            </a:path>
          </a:pathLst>
        </a:cu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b="1">
              <a:solidFill>
                <a:srgbClr val="FF3399"/>
              </a:solidFill>
              <a:latin typeface="游ゴシック" panose="020B0400000000000000" pitchFamily="50" charset="-128"/>
              <a:ea typeface="游ゴシック" panose="020B0400000000000000" pitchFamily="50" charset="-128"/>
            </a:rPr>
            <a:t>”交付予定額”は「交付決定通知書」内の「別表 １　経費別助成予定額」をご記入ください。</a:t>
          </a:r>
        </a:p>
      </xdr:txBody>
    </xdr:sp>
    <xdr:clientData/>
  </xdr:twoCellAnchor>
  <xdr:twoCellAnchor>
    <xdr:from>
      <xdr:col>17</xdr:col>
      <xdr:colOff>0</xdr:colOff>
      <xdr:row>10</xdr:row>
      <xdr:rowOff>463550</xdr:rowOff>
    </xdr:from>
    <xdr:to>
      <xdr:col>19</xdr:col>
      <xdr:colOff>311150</xdr:colOff>
      <xdr:row>12</xdr:row>
      <xdr:rowOff>152400</xdr:rowOff>
    </xdr:to>
    <xdr:sp macro="" textlink="">
      <xdr:nvSpPr>
        <xdr:cNvPr id="6" name="四角形吹き出し 5">
          <a:extLst>
            <a:ext uri="{FF2B5EF4-FFF2-40B4-BE49-F238E27FC236}">
              <a16:creationId xmlns:a16="http://schemas.microsoft.com/office/drawing/2014/main" id="{00000000-0008-0000-0300-000006000000}"/>
            </a:ext>
          </a:extLst>
        </xdr:cNvPr>
        <xdr:cNvSpPr/>
      </xdr:nvSpPr>
      <xdr:spPr>
        <a:xfrm>
          <a:off x="14039850" y="2819400"/>
          <a:ext cx="2781300" cy="704850"/>
        </a:xfrm>
        <a:prstGeom prst="wedgeRectCallout">
          <a:avLst>
            <a:gd name="adj1" fmla="val -47996"/>
            <a:gd name="adj2" fmla="val 93750"/>
          </a:avLst>
        </a:pr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b="1">
              <a:solidFill>
                <a:srgbClr val="FF3399"/>
              </a:solidFill>
              <a:latin typeface="游ゴシック" panose="020B0400000000000000" pitchFamily="50" charset="-128"/>
              <a:ea typeface="游ゴシック" panose="020B0400000000000000" pitchFamily="50" charset="-128"/>
            </a:rPr>
            <a:t>”変更希望額”は別シートの「経費区分別内訳」を入力すると反映されます。</a:t>
          </a:r>
        </a:p>
      </xdr:txBody>
    </xdr:sp>
    <xdr:clientData/>
  </xdr:twoCellAnchor>
  <xdr:twoCellAnchor>
    <xdr:from>
      <xdr:col>14</xdr:col>
      <xdr:colOff>6350</xdr:colOff>
      <xdr:row>9</xdr:row>
      <xdr:rowOff>0</xdr:rowOff>
    </xdr:from>
    <xdr:to>
      <xdr:col>15</xdr:col>
      <xdr:colOff>0</xdr:colOff>
      <xdr:row>10</xdr:row>
      <xdr:rowOff>6350</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1360150" y="1847850"/>
          <a:ext cx="622300" cy="514350"/>
        </a:xfrm>
        <a:prstGeom prst="rect">
          <a:avLst/>
        </a:prstGeom>
        <a:noFill/>
        <a:ln w="28575">
          <a:solidFill>
            <a:srgbClr val="FF3399"/>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1454150</xdr:colOff>
      <xdr:row>12</xdr:row>
      <xdr:rowOff>6350</xdr:rowOff>
    </xdr:from>
    <xdr:to>
      <xdr:col>16</xdr:col>
      <xdr:colOff>1289050</xdr:colOff>
      <xdr:row>13</xdr:row>
      <xdr:rowOff>12700</xdr:rowOff>
    </xdr:to>
    <xdr:sp macro="" textlink="">
      <xdr:nvSpPr>
        <xdr:cNvPr id="8" name="正方形/長方形 7">
          <a:extLst>
            <a:ext uri="{FF2B5EF4-FFF2-40B4-BE49-F238E27FC236}">
              <a16:creationId xmlns:a16="http://schemas.microsoft.com/office/drawing/2014/main" id="{00000000-0008-0000-0300-000008000000}"/>
            </a:ext>
          </a:extLst>
        </xdr:cNvPr>
        <xdr:cNvSpPr/>
      </xdr:nvSpPr>
      <xdr:spPr>
        <a:xfrm>
          <a:off x="11353800" y="3378200"/>
          <a:ext cx="2686050" cy="514350"/>
        </a:xfrm>
        <a:prstGeom prst="rect">
          <a:avLst/>
        </a:prstGeom>
        <a:noFill/>
        <a:ln w="28575">
          <a:solidFill>
            <a:srgbClr val="FF3399"/>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9"/>
  <sheetViews>
    <sheetView tabSelected="1" view="pageBreakPreview" zoomScaleNormal="100" zoomScaleSheetLayoutView="100" workbookViewId="0">
      <selection activeCell="F7" sqref="F7:I7"/>
    </sheetView>
  </sheetViews>
  <sheetFormatPr defaultColWidth="9" defaultRowHeight="18" x14ac:dyDescent="0.55000000000000004"/>
  <cols>
    <col min="1" max="1" width="9" style="2"/>
    <col min="2" max="2" width="7.90625" style="2" customWidth="1"/>
    <col min="3" max="3" width="9" style="2"/>
    <col min="4" max="4" width="6.08984375" style="2" customWidth="1"/>
    <col min="5" max="5" width="11.08984375" style="2" customWidth="1"/>
    <col min="6" max="6" width="9" style="2"/>
    <col min="7" max="7" width="9.81640625" style="2" bestFit="1" customWidth="1"/>
    <col min="8" max="8" width="3.1796875" style="2" bestFit="1" customWidth="1"/>
    <col min="9" max="9" width="8.90625" style="2" customWidth="1"/>
    <col min="10" max="10" width="3.1796875" style="2" bestFit="1" customWidth="1"/>
    <col min="11" max="11" width="9.1796875" style="2" bestFit="1" customWidth="1"/>
    <col min="12" max="12" width="1.1796875" style="2" customWidth="1"/>
    <col min="13" max="13" width="4.1796875" style="2" customWidth="1"/>
    <col min="14" max="14" width="9" style="2"/>
    <col min="15" max="15" width="7.90625" style="2" customWidth="1"/>
    <col min="16" max="16" width="9" style="2"/>
    <col min="17" max="17" width="5.36328125" style="2" customWidth="1"/>
    <col min="18" max="18" width="11.08984375" style="2" customWidth="1"/>
    <col min="19" max="19" width="9" style="2"/>
    <col min="20" max="20" width="9.81640625" style="2" bestFit="1" customWidth="1"/>
    <col min="21" max="21" width="3.1796875" style="2" bestFit="1" customWidth="1"/>
    <col min="22" max="22" width="8.90625" style="2" customWidth="1"/>
    <col min="23" max="23" width="3.1796875" style="2" bestFit="1" customWidth="1"/>
    <col min="24" max="24" width="9.1796875" style="2" bestFit="1" customWidth="1"/>
    <col min="25" max="25" width="1.1796875" style="2" customWidth="1"/>
    <col min="26" max="16384" width="9" style="2"/>
  </cols>
  <sheetData>
    <row r="1" spans="1:24" ht="20" x14ac:dyDescent="0.6">
      <c r="A1" s="2" t="s">
        <v>26</v>
      </c>
      <c r="N1" s="2" t="s">
        <v>26</v>
      </c>
      <c r="R1" s="165" t="s">
        <v>107</v>
      </c>
    </row>
    <row r="2" spans="1:24" ht="19.5" customHeight="1" x14ac:dyDescent="0.55000000000000004">
      <c r="A2" s="171" t="s">
        <v>32</v>
      </c>
      <c r="B2" s="171"/>
      <c r="C2" s="171"/>
      <c r="D2" s="171"/>
      <c r="E2" s="171"/>
      <c r="F2" s="171"/>
      <c r="G2" s="171"/>
      <c r="H2" s="171"/>
      <c r="I2" s="171"/>
      <c r="J2" s="171"/>
      <c r="K2" s="171"/>
      <c r="L2" s="25"/>
      <c r="M2" s="134"/>
      <c r="N2" s="187" t="s">
        <v>113</v>
      </c>
      <c r="O2" s="187"/>
      <c r="P2" s="187"/>
      <c r="Q2" s="187"/>
      <c r="R2" s="187"/>
      <c r="S2" s="187"/>
      <c r="T2" s="187"/>
      <c r="U2" s="187"/>
      <c r="V2" s="187"/>
      <c r="W2" s="187"/>
      <c r="X2" s="187"/>
    </row>
    <row r="3" spans="1:24" ht="12.75" customHeight="1" x14ac:dyDescent="0.55000000000000004"/>
    <row r="4" spans="1:24" ht="18" customHeight="1" x14ac:dyDescent="0.55000000000000004">
      <c r="A4" s="1" t="s">
        <v>16</v>
      </c>
      <c r="B4" s="1"/>
      <c r="C4" s="1"/>
      <c r="D4" s="1"/>
      <c r="N4" s="133" t="s">
        <v>16</v>
      </c>
      <c r="O4" s="133"/>
      <c r="P4" s="133"/>
      <c r="Q4" s="133"/>
    </row>
    <row r="5" spans="1:24" x14ac:dyDescent="0.55000000000000004">
      <c r="B5" s="178" t="s">
        <v>71</v>
      </c>
      <c r="C5" s="178"/>
      <c r="D5" s="178"/>
      <c r="J5" s="10"/>
      <c r="O5" s="178" t="s">
        <v>71</v>
      </c>
      <c r="P5" s="178"/>
      <c r="Q5" s="178"/>
      <c r="W5" s="10"/>
    </row>
    <row r="7" spans="1:24" ht="18" customHeight="1" x14ac:dyDescent="0.55000000000000004">
      <c r="F7" s="177" t="s">
        <v>25</v>
      </c>
      <c r="G7" s="177"/>
      <c r="H7" s="177"/>
      <c r="I7" s="177"/>
      <c r="S7" s="188" t="s">
        <v>114</v>
      </c>
      <c r="T7" s="188"/>
      <c r="U7" s="188"/>
      <c r="V7" s="188"/>
    </row>
    <row r="8" spans="1:24" ht="18" customHeight="1" x14ac:dyDescent="0.55000000000000004">
      <c r="E8" s="180" t="s">
        <v>3</v>
      </c>
      <c r="F8" s="173"/>
      <c r="G8" s="173"/>
      <c r="H8" s="173"/>
      <c r="I8" s="173"/>
      <c r="J8" s="173"/>
      <c r="R8" s="180" t="s">
        <v>3</v>
      </c>
      <c r="S8" s="189" t="s">
        <v>115</v>
      </c>
      <c r="T8" s="190"/>
      <c r="U8" s="190"/>
      <c r="V8" s="190"/>
      <c r="W8" s="190"/>
    </row>
    <row r="9" spans="1:24" ht="18" customHeight="1" x14ac:dyDescent="0.55000000000000004">
      <c r="E9" s="180"/>
      <c r="F9" s="173"/>
      <c r="G9" s="173"/>
      <c r="H9" s="173"/>
      <c r="I9" s="173"/>
      <c r="J9" s="173"/>
      <c r="R9" s="180"/>
      <c r="S9" s="190"/>
      <c r="T9" s="190"/>
      <c r="U9" s="190"/>
      <c r="V9" s="190"/>
      <c r="W9" s="190"/>
    </row>
    <row r="10" spans="1:24" ht="18" customHeight="1" x14ac:dyDescent="0.55000000000000004">
      <c r="E10" s="180" t="s">
        <v>2</v>
      </c>
      <c r="F10" s="173"/>
      <c r="G10" s="173"/>
      <c r="H10" s="173"/>
      <c r="I10" s="173"/>
      <c r="J10" s="173"/>
      <c r="R10" s="180" t="s">
        <v>2</v>
      </c>
      <c r="S10" s="173"/>
      <c r="T10" s="173"/>
      <c r="U10" s="173"/>
      <c r="V10" s="173"/>
      <c r="W10" s="173"/>
    </row>
    <row r="11" spans="1:24" ht="15.75" customHeight="1" x14ac:dyDescent="0.55000000000000004">
      <c r="E11" s="180"/>
      <c r="F11" s="173"/>
      <c r="G11" s="173"/>
      <c r="H11" s="173"/>
      <c r="I11" s="173"/>
      <c r="J11" s="173"/>
      <c r="R11" s="180"/>
      <c r="S11" s="173"/>
      <c r="T11" s="173"/>
      <c r="U11" s="173"/>
      <c r="V11" s="173"/>
      <c r="W11" s="173"/>
    </row>
    <row r="12" spans="1:24" ht="24.75" customHeight="1" x14ac:dyDescent="0.55000000000000004">
      <c r="E12" s="17" t="s">
        <v>27</v>
      </c>
      <c r="F12" s="176"/>
      <c r="G12" s="176"/>
      <c r="H12" s="176"/>
      <c r="I12" s="176"/>
      <c r="J12" s="31"/>
      <c r="R12" s="17" t="s">
        <v>27</v>
      </c>
      <c r="S12" s="191" t="s">
        <v>116</v>
      </c>
      <c r="T12" s="192"/>
      <c r="U12" s="192"/>
      <c r="V12" s="192"/>
      <c r="W12" s="137"/>
    </row>
    <row r="13" spans="1:24" ht="21" customHeight="1" x14ac:dyDescent="0.55000000000000004">
      <c r="E13" s="18" t="s">
        <v>0</v>
      </c>
      <c r="F13" s="176"/>
      <c r="G13" s="176"/>
      <c r="H13" s="176"/>
      <c r="I13" s="176"/>
      <c r="J13" s="176"/>
      <c r="R13" s="138" t="s">
        <v>0</v>
      </c>
      <c r="S13" s="192" t="s">
        <v>117</v>
      </c>
      <c r="T13" s="192"/>
      <c r="U13" s="192"/>
      <c r="V13" s="192"/>
      <c r="W13" s="192"/>
    </row>
    <row r="15" spans="1:24" ht="21" customHeight="1" x14ac:dyDescent="0.55000000000000004"/>
    <row r="16" spans="1:24" ht="19.5" customHeight="1" x14ac:dyDescent="0.55000000000000004">
      <c r="A16" s="3" t="s">
        <v>67</v>
      </c>
      <c r="D16" s="16"/>
      <c r="E16" s="3"/>
      <c r="F16" s="3"/>
      <c r="G16" s="3"/>
      <c r="H16" s="3"/>
      <c r="I16" s="3"/>
      <c r="J16" s="3"/>
      <c r="N16" s="3" t="s">
        <v>67</v>
      </c>
      <c r="O16" s="193" t="s">
        <v>118</v>
      </c>
      <c r="P16" s="193"/>
      <c r="Q16" s="167" t="s">
        <v>78</v>
      </c>
      <c r="R16" s="3" t="s">
        <v>120</v>
      </c>
      <c r="S16" s="3"/>
      <c r="T16" s="3"/>
      <c r="U16" s="3"/>
      <c r="V16" s="3"/>
      <c r="W16" s="3"/>
    </row>
    <row r="17" spans="1:24" ht="22.5" customHeight="1" x14ac:dyDescent="0.55000000000000004">
      <c r="A17" s="19" t="s">
        <v>68</v>
      </c>
      <c r="B17" s="181" t="s">
        <v>104</v>
      </c>
      <c r="C17" s="181"/>
      <c r="D17" s="16" t="s">
        <v>78</v>
      </c>
      <c r="E17" s="3" t="s">
        <v>69</v>
      </c>
      <c r="F17" s="3"/>
      <c r="G17" s="3"/>
      <c r="H17" s="3"/>
      <c r="I17" s="3"/>
      <c r="J17" s="3"/>
      <c r="N17" s="19" t="s">
        <v>68</v>
      </c>
      <c r="O17" s="3"/>
      <c r="P17" s="3"/>
      <c r="Q17" s="168" t="s">
        <v>119</v>
      </c>
      <c r="R17" s="3" t="s">
        <v>69</v>
      </c>
      <c r="S17" s="3"/>
      <c r="T17" s="3"/>
      <c r="U17" s="3"/>
      <c r="V17" s="3"/>
      <c r="W17" s="3"/>
    </row>
    <row r="18" spans="1:24" s="92" customFormat="1" ht="22.5" customHeight="1" x14ac:dyDescent="0.55000000000000004">
      <c r="A18" s="90"/>
      <c r="B18" s="91"/>
      <c r="C18" s="91"/>
      <c r="D18" s="91"/>
      <c r="E18" s="182" t="s">
        <v>91</v>
      </c>
      <c r="F18" s="182"/>
      <c r="G18" s="91"/>
      <c r="H18" s="91"/>
      <c r="I18" s="91"/>
      <c r="J18" s="91"/>
      <c r="N18" s="90"/>
      <c r="O18" s="139"/>
      <c r="P18" s="139"/>
      <c r="Q18" s="139"/>
      <c r="R18" s="182" t="s">
        <v>91</v>
      </c>
      <c r="S18" s="182"/>
      <c r="T18" s="139"/>
      <c r="U18" s="139"/>
      <c r="V18" s="139"/>
      <c r="W18" s="139"/>
    </row>
    <row r="19" spans="1:24" ht="18.75" customHeight="1" x14ac:dyDescent="0.55000000000000004">
      <c r="A19" s="20"/>
      <c r="B19" s="21"/>
      <c r="C19" s="21"/>
      <c r="D19" s="21"/>
      <c r="E19" s="21"/>
      <c r="F19" s="21"/>
      <c r="G19" s="21"/>
      <c r="H19" s="21"/>
      <c r="I19" s="21"/>
      <c r="J19" s="21"/>
      <c r="N19" s="20"/>
      <c r="O19" s="21"/>
      <c r="P19" s="21"/>
      <c r="Q19" s="21"/>
      <c r="R19" s="21"/>
      <c r="S19" s="21"/>
      <c r="T19" s="21"/>
      <c r="U19" s="21"/>
      <c r="V19" s="21"/>
      <c r="W19" s="21"/>
    </row>
    <row r="20" spans="1:24" ht="40.5" customHeight="1" x14ac:dyDescent="0.55000000000000004">
      <c r="A20" s="172" t="s">
        <v>103</v>
      </c>
      <c r="B20" s="172"/>
      <c r="C20" s="172"/>
      <c r="D20" s="172"/>
      <c r="E20" s="172"/>
      <c r="F20" s="172"/>
      <c r="G20" s="172"/>
      <c r="H20" s="172"/>
      <c r="I20" s="172"/>
      <c r="J20" s="172"/>
      <c r="K20" s="172"/>
      <c r="L20" s="27"/>
      <c r="M20" s="135"/>
      <c r="N20" s="194" t="s">
        <v>121</v>
      </c>
      <c r="O20" s="194"/>
      <c r="P20" s="194"/>
      <c r="Q20" s="194"/>
      <c r="R20" s="194"/>
      <c r="S20" s="194"/>
      <c r="T20" s="194"/>
      <c r="U20" s="194"/>
      <c r="V20" s="194"/>
      <c r="W20" s="194"/>
      <c r="X20" s="194"/>
    </row>
    <row r="21" spans="1:24" ht="21" customHeight="1" x14ac:dyDescent="0.55000000000000004"/>
    <row r="22" spans="1:24" x14ac:dyDescent="0.55000000000000004">
      <c r="A22" s="179" t="s">
        <v>1</v>
      </c>
      <c r="B22" s="179"/>
      <c r="C22" s="179"/>
      <c r="D22" s="179"/>
      <c r="E22" s="179"/>
      <c r="F22" s="179"/>
      <c r="G22" s="179"/>
      <c r="H22" s="179"/>
      <c r="I22" s="179"/>
      <c r="J22" s="179"/>
      <c r="N22" s="179" t="s">
        <v>1</v>
      </c>
      <c r="O22" s="179"/>
      <c r="P22" s="179"/>
      <c r="Q22" s="179"/>
      <c r="R22" s="179"/>
      <c r="S22" s="179"/>
      <c r="T22" s="179"/>
      <c r="U22" s="179"/>
      <c r="V22" s="179"/>
      <c r="W22" s="179"/>
    </row>
    <row r="23" spans="1:24" ht="21" customHeight="1" x14ac:dyDescent="0.55000000000000004">
      <c r="H23" s="32"/>
      <c r="K23" s="32"/>
      <c r="L23" s="30"/>
      <c r="M23" s="30"/>
      <c r="U23" s="32"/>
      <c r="X23" s="32"/>
    </row>
    <row r="24" spans="1:24" ht="24" customHeight="1" x14ac:dyDescent="0.55000000000000004">
      <c r="A24" s="22" t="s">
        <v>79</v>
      </c>
      <c r="B24" s="22"/>
      <c r="C24" s="23"/>
      <c r="D24" s="22"/>
      <c r="E24" s="28"/>
      <c r="F24" s="33" t="s">
        <v>80</v>
      </c>
      <c r="G24" s="32" t="s">
        <v>81</v>
      </c>
      <c r="H24" s="33" t="s">
        <v>80</v>
      </c>
      <c r="I24" s="32" t="s">
        <v>82</v>
      </c>
      <c r="J24" s="33" t="s">
        <v>80</v>
      </c>
      <c r="K24" s="32" t="s">
        <v>83</v>
      </c>
      <c r="L24" s="30"/>
      <c r="M24" s="30"/>
      <c r="N24" s="136" t="s">
        <v>122</v>
      </c>
      <c r="O24" s="136"/>
      <c r="P24" s="23"/>
      <c r="Q24" s="136"/>
      <c r="R24" s="136"/>
      <c r="S24" s="166" t="s">
        <v>123</v>
      </c>
      <c r="T24" s="32" t="s">
        <v>81</v>
      </c>
      <c r="U24" s="33" t="s">
        <v>80</v>
      </c>
      <c r="V24" s="32" t="s">
        <v>82</v>
      </c>
      <c r="W24" s="33" t="s">
        <v>80</v>
      </c>
      <c r="X24" s="32" t="s">
        <v>83</v>
      </c>
    </row>
    <row r="25" spans="1:24" ht="12" customHeight="1" x14ac:dyDescent="0.55000000000000004">
      <c r="B25" s="1"/>
      <c r="C25" s="1"/>
      <c r="D25" s="1"/>
      <c r="E25" s="26"/>
      <c r="F25" s="26"/>
      <c r="G25" s="26"/>
      <c r="H25" s="26"/>
      <c r="O25" s="133"/>
      <c r="P25" s="133"/>
      <c r="Q25" s="133"/>
      <c r="R25" s="133"/>
      <c r="S25" s="133"/>
      <c r="T25" s="133"/>
      <c r="U25" s="133"/>
    </row>
    <row r="26" spans="1:24" ht="24" customHeight="1" x14ac:dyDescent="0.65">
      <c r="A26" s="177" t="s">
        <v>28</v>
      </c>
      <c r="B26" s="177"/>
      <c r="C26" s="177"/>
      <c r="D26" s="1"/>
      <c r="E26" s="175">
        <f>助成事業変更内容【商店街】!H26</f>
        <v>0</v>
      </c>
      <c r="F26" s="175"/>
      <c r="G26" s="175"/>
      <c r="H26" s="29" t="s">
        <v>13</v>
      </c>
      <c r="N26" s="177" t="s">
        <v>28</v>
      </c>
      <c r="O26" s="177"/>
      <c r="P26" s="177"/>
      <c r="Q26" s="133"/>
      <c r="R26" s="175">
        <f>助成事業変更内容【商店街】!R26</f>
        <v>6240000</v>
      </c>
      <c r="S26" s="175"/>
      <c r="T26" s="175"/>
      <c r="U26" s="132" t="s">
        <v>13</v>
      </c>
    </row>
    <row r="27" spans="1:24" ht="12" customHeight="1" x14ac:dyDescent="0.55000000000000004">
      <c r="A27" s="1"/>
      <c r="B27" s="1"/>
      <c r="C27" s="1"/>
      <c r="D27" s="1"/>
      <c r="E27" s="26"/>
      <c r="F27" s="26"/>
      <c r="G27" s="26"/>
      <c r="H27" s="28"/>
      <c r="N27" s="133"/>
      <c r="O27" s="133"/>
      <c r="P27" s="133"/>
      <c r="Q27" s="133"/>
      <c r="R27" s="133"/>
      <c r="S27" s="133"/>
      <c r="T27" s="133"/>
      <c r="U27" s="136"/>
    </row>
    <row r="28" spans="1:24" ht="24" customHeight="1" x14ac:dyDescent="0.55000000000000004">
      <c r="A28" s="174" t="s">
        <v>29</v>
      </c>
      <c r="B28" s="174"/>
      <c r="C28" s="174"/>
      <c r="D28" s="174"/>
      <c r="E28" s="28"/>
      <c r="F28" s="33" t="s">
        <v>80</v>
      </c>
      <c r="G28" s="32" t="s">
        <v>84</v>
      </c>
      <c r="H28" s="33" t="s">
        <v>80</v>
      </c>
      <c r="I28" s="32" t="s">
        <v>85</v>
      </c>
      <c r="N28" s="174" t="s">
        <v>29</v>
      </c>
      <c r="O28" s="174"/>
      <c r="P28" s="174"/>
      <c r="Q28" s="174"/>
      <c r="R28" s="136"/>
      <c r="S28" s="166" t="s">
        <v>123</v>
      </c>
      <c r="T28" s="32" t="s">
        <v>84</v>
      </c>
      <c r="U28" s="33" t="s">
        <v>80</v>
      </c>
      <c r="V28" s="32" t="s">
        <v>85</v>
      </c>
    </row>
    <row r="29" spans="1:24" ht="12" customHeight="1" x14ac:dyDescent="0.55000000000000004">
      <c r="A29" s="1"/>
      <c r="B29" s="1"/>
      <c r="C29" s="1"/>
      <c r="D29" s="1"/>
      <c r="E29" s="26"/>
      <c r="F29" s="26"/>
      <c r="G29" s="26"/>
      <c r="H29" s="28"/>
      <c r="N29" s="133"/>
      <c r="O29" s="133"/>
      <c r="P29" s="133"/>
      <c r="Q29" s="133"/>
      <c r="R29" s="133"/>
      <c r="S29" s="133"/>
      <c r="T29" s="133"/>
      <c r="U29" s="136"/>
    </row>
    <row r="30" spans="1:24" ht="24" customHeight="1" x14ac:dyDescent="0.65">
      <c r="A30" s="177" t="s">
        <v>30</v>
      </c>
      <c r="B30" s="177"/>
      <c r="C30" s="177"/>
      <c r="D30" s="177"/>
      <c r="E30" s="175">
        <f>助成事業変更内容【商店街】!H27</f>
        <v>0</v>
      </c>
      <c r="F30" s="175"/>
      <c r="G30" s="175"/>
      <c r="H30" s="24" t="s">
        <v>13</v>
      </c>
      <c r="N30" s="177" t="s">
        <v>30</v>
      </c>
      <c r="O30" s="177"/>
      <c r="P30" s="177"/>
      <c r="Q30" s="177"/>
      <c r="R30" s="175">
        <f>助成事業変更内容【商店街】!R27</f>
        <v>5972000</v>
      </c>
      <c r="S30" s="175"/>
      <c r="T30" s="175"/>
      <c r="U30" s="132" t="s">
        <v>13</v>
      </c>
    </row>
    <row r="31" spans="1:24" ht="12" customHeight="1" x14ac:dyDescent="0.55000000000000004">
      <c r="A31" s="1"/>
      <c r="B31" s="1"/>
      <c r="C31" s="1"/>
      <c r="D31" s="1"/>
      <c r="E31" s="1"/>
      <c r="F31" s="1"/>
      <c r="G31" s="1"/>
      <c r="H31" s="1"/>
      <c r="N31" s="133"/>
      <c r="O31" s="133"/>
      <c r="P31" s="133"/>
      <c r="Q31" s="133"/>
      <c r="R31" s="133"/>
      <c r="S31" s="133"/>
      <c r="T31" s="133"/>
      <c r="U31" s="133"/>
    </row>
    <row r="32" spans="1:24" ht="24" customHeight="1" x14ac:dyDescent="0.55000000000000004">
      <c r="A32" s="1" t="s">
        <v>31</v>
      </c>
      <c r="B32" s="1"/>
      <c r="C32" s="1"/>
      <c r="D32" s="1"/>
      <c r="E32" s="1"/>
      <c r="F32" s="1"/>
      <c r="G32" s="1"/>
      <c r="H32" s="1"/>
      <c r="N32" s="133" t="s">
        <v>31</v>
      </c>
      <c r="O32" s="133"/>
      <c r="P32" s="133"/>
      <c r="Q32" s="133"/>
      <c r="R32" s="133"/>
      <c r="S32" s="133"/>
      <c r="T32" s="133"/>
      <c r="U32" s="133"/>
    </row>
    <row r="33" spans="1:24" ht="12" customHeight="1" x14ac:dyDescent="0.55000000000000004"/>
    <row r="34" spans="1:24" ht="24" customHeight="1" x14ac:dyDescent="0.55000000000000004">
      <c r="A34" s="183"/>
      <c r="B34" s="183"/>
      <c r="C34" s="183"/>
      <c r="D34" s="183"/>
      <c r="E34" s="183"/>
      <c r="F34" s="183"/>
      <c r="G34" s="183"/>
      <c r="H34" s="183"/>
      <c r="I34" s="183"/>
      <c r="J34" s="183"/>
      <c r="N34" s="196" t="s">
        <v>127</v>
      </c>
      <c r="O34" s="196"/>
      <c r="P34" s="196"/>
      <c r="Q34" s="196"/>
      <c r="R34" s="196"/>
      <c r="S34" s="196"/>
      <c r="T34" s="196"/>
      <c r="U34" s="196"/>
      <c r="V34" s="196"/>
      <c r="W34" s="196"/>
      <c r="X34" s="196"/>
    </row>
    <row r="35" spans="1:24" ht="24" customHeight="1" x14ac:dyDescent="0.55000000000000004">
      <c r="A35" s="185"/>
      <c r="B35" s="185"/>
      <c r="C35" s="185"/>
      <c r="D35" s="185"/>
      <c r="E35" s="185"/>
      <c r="F35" s="185"/>
      <c r="G35" s="185"/>
      <c r="H35" s="185"/>
      <c r="I35" s="185"/>
      <c r="J35" s="185"/>
      <c r="N35" s="195" t="s">
        <v>124</v>
      </c>
      <c r="O35" s="195"/>
      <c r="P35" s="195"/>
      <c r="Q35" s="195"/>
      <c r="R35" s="195"/>
      <c r="S35" s="195"/>
      <c r="T35" s="195"/>
      <c r="U35" s="195"/>
      <c r="V35" s="195"/>
      <c r="W35" s="195"/>
      <c r="X35" s="195"/>
    </row>
    <row r="36" spans="1:24" ht="24" customHeight="1" x14ac:dyDescent="0.55000000000000004">
      <c r="A36" s="185"/>
      <c r="B36" s="185"/>
      <c r="C36" s="185"/>
      <c r="D36" s="185"/>
      <c r="E36" s="185"/>
      <c r="F36" s="185"/>
      <c r="G36" s="185"/>
      <c r="H36" s="185"/>
      <c r="I36" s="185"/>
      <c r="J36" s="185"/>
      <c r="N36" s="195" t="s">
        <v>128</v>
      </c>
      <c r="O36" s="195"/>
      <c r="P36" s="195"/>
      <c r="Q36" s="195"/>
      <c r="R36" s="195"/>
      <c r="S36" s="195"/>
      <c r="T36" s="195"/>
      <c r="U36" s="195"/>
      <c r="V36" s="195"/>
      <c r="W36" s="195"/>
      <c r="X36" s="195"/>
    </row>
    <row r="37" spans="1:24" ht="24" customHeight="1" x14ac:dyDescent="0.55000000000000004">
      <c r="A37" s="185"/>
      <c r="B37" s="185"/>
      <c r="C37" s="185"/>
      <c r="D37" s="185"/>
      <c r="E37" s="185"/>
      <c r="F37" s="185"/>
      <c r="G37" s="185"/>
      <c r="H37" s="185"/>
      <c r="I37" s="185"/>
      <c r="J37" s="185"/>
      <c r="N37" s="195" t="s">
        <v>125</v>
      </c>
      <c r="O37" s="195"/>
      <c r="P37" s="195"/>
      <c r="Q37" s="195"/>
      <c r="R37" s="195"/>
      <c r="S37" s="195"/>
      <c r="T37" s="195"/>
      <c r="U37" s="195"/>
      <c r="V37" s="195"/>
      <c r="W37" s="195"/>
      <c r="X37" s="195"/>
    </row>
    <row r="38" spans="1:24" ht="24" customHeight="1" x14ac:dyDescent="0.55000000000000004">
      <c r="A38" s="186"/>
      <c r="B38" s="186"/>
      <c r="C38" s="186"/>
      <c r="D38" s="186"/>
      <c r="E38" s="186"/>
      <c r="F38" s="186"/>
      <c r="G38" s="186"/>
      <c r="H38" s="186"/>
      <c r="I38" s="186"/>
      <c r="J38" s="186"/>
      <c r="N38" s="195" t="s">
        <v>126</v>
      </c>
      <c r="O38" s="195"/>
      <c r="P38" s="195"/>
      <c r="Q38" s="195"/>
      <c r="R38" s="195"/>
      <c r="S38" s="195"/>
      <c r="T38" s="195"/>
      <c r="U38" s="195"/>
      <c r="V38" s="195"/>
      <c r="W38" s="195"/>
      <c r="X38" s="195"/>
    </row>
    <row r="39" spans="1:24" ht="21" customHeight="1" x14ac:dyDescent="0.55000000000000004">
      <c r="B39" s="184"/>
      <c r="C39" s="184"/>
      <c r="D39" s="184"/>
      <c r="E39" s="184"/>
      <c r="F39" s="184"/>
      <c r="G39" s="184"/>
      <c r="H39" s="184"/>
      <c r="I39" s="184"/>
      <c r="J39" s="184"/>
      <c r="O39" s="184"/>
      <c r="P39" s="184"/>
      <c r="Q39" s="184"/>
      <c r="R39" s="184"/>
      <c r="S39" s="184"/>
      <c r="T39" s="184"/>
      <c r="U39" s="184"/>
      <c r="V39" s="184"/>
      <c r="W39" s="184"/>
    </row>
  </sheetData>
  <mergeCells count="48">
    <mergeCell ref="N36:X36"/>
    <mergeCell ref="N37:X37"/>
    <mergeCell ref="N38:X38"/>
    <mergeCell ref="O39:W39"/>
    <mergeCell ref="N28:Q28"/>
    <mergeCell ref="N30:Q30"/>
    <mergeCell ref="R30:T30"/>
    <mergeCell ref="N34:X34"/>
    <mergeCell ref="N35:X35"/>
    <mergeCell ref="R18:S18"/>
    <mergeCell ref="N20:X20"/>
    <mergeCell ref="N22:W22"/>
    <mergeCell ref="N26:P26"/>
    <mergeCell ref="R26:T26"/>
    <mergeCell ref="R10:R11"/>
    <mergeCell ref="S10:W11"/>
    <mergeCell ref="S12:V12"/>
    <mergeCell ref="S13:W13"/>
    <mergeCell ref="O16:P16"/>
    <mergeCell ref="N2:X2"/>
    <mergeCell ref="O5:Q5"/>
    <mergeCell ref="S7:V7"/>
    <mergeCell ref="R8:R9"/>
    <mergeCell ref="S8:W9"/>
    <mergeCell ref="A34:J34"/>
    <mergeCell ref="A30:D30"/>
    <mergeCell ref="E30:G30"/>
    <mergeCell ref="B39:J39"/>
    <mergeCell ref="A35:J35"/>
    <mergeCell ref="A36:J36"/>
    <mergeCell ref="A37:J37"/>
    <mergeCell ref="A38:J38"/>
    <mergeCell ref="A2:K2"/>
    <mergeCell ref="A20:K20"/>
    <mergeCell ref="F10:J11"/>
    <mergeCell ref="A28:D28"/>
    <mergeCell ref="E26:G26"/>
    <mergeCell ref="F12:I12"/>
    <mergeCell ref="A26:C26"/>
    <mergeCell ref="B5:D5"/>
    <mergeCell ref="A22:J22"/>
    <mergeCell ref="F13:J13"/>
    <mergeCell ref="E10:E11"/>
    <mergeCell ref="E8:E9"/>
    <mergeCell ref="B17:C17"/>
    <mergeCell ref="E18:F18"/>
    <mergeCell ref="F7:I7"/>
    <mergeCell ref="F8:J9"/>
  </mergeCells>
  <phoneticPr fontId="2"/>
  <dataValidations count="4">
    <dataValidation allowBlank="1" showInputMessage="1" showErrorMessage="1" prompt="別シートの”経費区分別内訳”を入力すると自動的に反映されます" sqref="E30:G30 R30:T30" xr:uid="{00000000-0002-0000-0000-000000000000}"/>
    <dataValidation allowBlank="1" showInputMessage="1" showErrorMessage="1" prompt="別シートの”助成事業変更内容”の交付予定額を入力すると自動的に反映されます" sqref="E26:G26 R26:T26" xr:uid="{00000000-0002-0000-0000-000001000000}"/>
    <dataValidation type="list" allowBlank="1" showInputMessage="1" showErrorMessage="1" sqref="D16:D17 Q16:Q17" xr:uid="{00000000-0002-0000-0000-000002000000}">
      <formula1>"(〇),(　)"</formula1>
    </dataValidation>
    <dataValidation type="list" allowBlank="1" showInputMessage="1" showErrorMessage="1" sqref="F24 H24 J24 F28 H28 S24 U24 W24 S28 U28" xr:uid="{00000000-0002-0000-0000-000003000000}">
      <formula1>"□,■"</formula1>
    </dataValidation>
  </dataValidations>
  <printOptions horizontalCentered="1" verticalCentered="1"/>
  <pageMargins left="0.7" right="0.7" top="0.75" bottom="0.75" header="0.3" footer="0.3"/>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4"/>
  <sheetViews>
    <sheetView view="pageBreakPreview" zoomScaleNormal="80" zoomScaleSheetLayoutView="100" workbookViewId="0">
      <selection activeCell="C4" sqref="C4"/>
    </sheetView>
  </sheetViews>
  <sheetFormatPr defaultColWidth="1.90625" defaultRowHeight="18" x14ac:dyDescent="0.2"/>
  <cols>
    <col min="1" max="1" width="17.90625" style="59" bestFit="1" customWidth="1"/>
    <col min="2" max="2" width="5.453125" style="64" customWidth="1"/>
    <col min="3" max="3" width="19.08984375" style="59" customWidth="1"/>
    <col min="4" max="4" width="17.1796875" style="59" bestFit="1" customWidth="1"/>
    <col min="5" max="5" width="24.54296875" style="59" customWidth="1"/>
    <col min="6" max="6" width="7.54296875" style="59" customWidth="1"/>
    <col min="7" max="7" width="24.54296875" style="59" customWidth="1"/>
    <col min="8" max="8" width="1.1796875" style="59" customWidth="1"/>
    <col min="9" max="9" width="2.453125" style="59" customWidth="1"/>
    <col min="10" max="10" width="18.453125" style="59" customWidth="1"/>
    <col min="11" max="11" width="4.453125" style="59" customWidth="1"/>
    <col min="12" max="12" width="17.81640625" style="59" customWidth="1"/>
    <col min="13" max="13" width="11.81640625" style="59" customWidth="1"/>
    <col min="14" max="14" width="21.1796875" style="59" customWidth="1"/>
    <col min="15" max="15" width="5.81640625" style="59" customWidth="1"/>
    <col min="16" max="16" width="21.54296875" style="59" customWidth="1"/>
    <col min="17" max="168" width="2.453125" style="59" customWidth="1"/>
    <col min="169" max="16384" width="1.90625" style="59"/>
  </cols>
  <sheetData>
    <row r="1" spans="1:16" s="55" customFormat="1" ht="30" customHeight="1" x14ac:dyDescent="0.2">
      <c r="A1" s="54" t="s">
        <v>39</v>
      </c>
      <c r="B1" s="77"/>
      <c r="C1" s="55" t="s">
        <v>52</v>
      </c>
      <c r="D1" s="54"/>
      <c r="J1" s="54" t="s">
        <v>39</v>
      </c>
      <c r="K1" s="77"/>
      <c r="L1" s="55" t="s">
        <v>52</v>
      </c>
      <c r="M1" s="54"/>
    </row>
    <row r="2" spans="1:16" s="101" customFormat="1" ht="20" x14ac:dyDescent="0.6">
      <c r="A2" s="99"/>
      <c r="B2" s="100"/>
      <c r="C2" s="101" t="s">
        <v>90</v>
      </c>
      <c r="D2" s="99"/>
      <c r="J2" s="165" t="s">
        <v>107</v>
      </c>
      <c r="K2" s="100"/>
      <c r="L2" s="101" t="s">
        <v>90</v>
      </c>
      <c r="M2" s="99"/>
    </row>
    <row r="3" spans="1:16" s="55" customFormat="1" ht="20.5" thickBot="1" x14ac:dyDescent="0.25">
      <c r="B3" s="77"/>
      <c r="C3" s="56"/>
      <c r="E3" s="56"/>
      <c r="F3" s="57"/>
      <c r="G3" s="57"/>
      <c r="K3" s="77"/>
      <c r="L3" s="56"/>
      <c r="N3" s="56"/>
      <c r="O3" s="57"/>
      <c r="P3" s="57"/>
    </row>
    <row r="4" spans="1:16" ht="37.5" customHeight="1" x14ac:dyDescent="0.2">
      <c r="A4" s="69" t="s">
        <v>72</v>
      </c>
      <c r="B4" s="78" t="s">
        <v>63</v>
      </c>
      <c r="C4" s="65"/>
      <c r="D4" s="74" t="s">
        <v>73</v>
      </c>
      <c r="E4" s="211"/>
      <c r="F4" s="211"/>
      <c r="G4" s="212"/>
      <c r="J4" s="69" t="s">
        <v>72</v>
      </c>
      <c r="K4" s="78" t="s">
        <v>63</v>
      </c>
      <c r="L4" s="169">
        <v>1</v>
      </c>
      <c r="M4" s="74" t="s">
        <v>73</v>
      </c>
      <c r="N4" s="224" t="s">
        <v>129</v>
      </c>
      <c r="O4" s="225"/>
      <c r="P4" s="226"/>
    </row>
    <row r="5" spans="1:16" ht="37.5" customHeight="1" x14ac:dyDescent="0.2">
      <c r="A5" s="70" t="s">
        <v>40</v>
      </c>
      <c r="B5" s="202"/>
      <c r="C5" s="202"/>
      <c r="D5" s="203"/>
      <c r="E5" s="75" t="s">
        <v>41</v>
      </c>
      <c r="F5" s="213"/>
      <c r="G5" s="214"/>
      <c r="J5" s="70" t="s">
        <v>40</v>
      </c>
      <c r="K5" s="227" t="s">
        <v>130</v>
      </c>
      <c r="L5" s="228"/>
      <c r="M5" s="229"/>
      <c r="N5" s="75" t="s">
        <v>41</v>
      </c>
      <c r="O5" s="230" t="s">
        <v>131</v>
      </c>
      <c r="P5" s="231"/>
    </row>
    <row r="6" spans="1:16" ht="37.5" customHeight="1" x14ac:dyDescent="0.2">
      <c r="A6" s="70" t="s">
        <v>42</v>
      </c>
      <c r="B6" s="202"/>
      <c r="C6" s="202"/>
      <c r="D6" s="202"/>
      <c r="E6" s="202"/>
      <c r="F6" s="202"/>
      <c r="G6" s="215"/>
      <c r="J6" s="70" t="s">
        <v>42</v>
      </c>
      <c r="K6" s="227" t="s">
        <v>132</v>
      </c>
      <c r="L6" s="228"/>
      <c r="M6" s="228"/>
      <c r="N6" s="228"/>
      <c r="O6" s="228"/>
      <c r="P6" s="232"/>
    </row>
    <row r="7" spans="1:16" ht="37.5" customHeight="1" x14ac:dyDescent="0.2">
      <c r="A7" s="71" t="s">
        <v>43</v>
      </c>
      <c r="B7" s="202"/>
      <c r="C7" s="202"/>
      <c r="D7" s="203"/>
      <c r="E7" s="76" t="s">
        <v>44</v>
      </c>
      <c r="F7" s="204"/>
      <c r="G7" s="205"/>
      <c r="J7" s="71" t="s">
        <v>43</v>
      </c>
      <c r="K7" s="227" t="s">
        <v>133</v>
      </c>
      <c r="L7" s="227"/>
      <c r="M7" s="233"/>
      <c r="N7" s="76" t="s">
        <v>44</v>
      </c>
      <c r="O7" s="234" t="s">
        <v>134</v>
      </c>
      <c r="P7" s="235"/>
    </row>
    <row r="8" spans="1:16" ht="63" customHeight="1" x14ac:dyDescent="0.2">
      <c r="A8" s="72" t="s">
        <v>45</v>
      </c>
      <c r="B8" s="206"/>
      <c r="C8" s="206"/>
      <c r="D8" s="206"/>
      <c r="E8" s="206"/>
      <c r="F8" s="206"/>
      <c r="G8" s="207"/>
      <c r="J8" s="72" t="s">
        <v>45</v>
      </c>
      <c r="K8" s="216" t="s">
        <v>135</v>
      </c>
      <c r="L8" s="217"/>
      <c r="M8" s="217"/>
      <c r="N8" s="217"/>
      <c r="O8" s="217"/>
      <c r="P8" s="218"/>
    </row>
    <row r="9" spans="1:16" ht="37.5" customHeight="1" x14ac:dyDescent="0.2">
      <c r="A9" s="71" t="s">
        <v>46</v>
      </c>
      <c r="B9" s="208" t="s">
        <v>74</v>
      </c>
      <c r="C9" s="209"/>
      <c r="D9" s="58" t="s">
        <v>47</v>
      </c>
      <c r="E9" s="68" t="s">
        <v>89</v>
      </c>
      <c r="F9" s="60" t="s">
        <v>51</v>
      </c>
      <c r="G9" s="66" t="s">
        <v>74</v>
      </c>
      <c r="J9" s="71" t="s">
        <v>46</v>
      </c>
      <c r="K9" s="208" t="s">
        <v>136</v>
      </c>
      <c r="L9" s="209"/>
      <c r="M9" s="58" t="s">
        <v>47</v>
      </c>
      <c r="N9" s="68" t="s">
        <v>137</v>
      </c>
      <c r="O9" s="60" t="s">
        <v>51</v>
      </c>
      <c r="P9" s="66" t="s">
        <v>138</v>
      </c>
    </row>
    <row r="10" spans="1:16" ht="37.5" customHeight="1" x14ac:dyDescent="0.2">
      <c r="A10" s="71" t="s">
        <v>48</v>
      </c>
      <c r="B10" s="210"/>
      <c r="C10" s="210"/>
      <c r="D10" s="210"/>
      <c r="E10" s="210"/>
      <c r="F10" s="63" t="s">
        <v>13</v>
      </c>
      <c r="G10" s="67"/>
      <c r="J10" s="71" t="s">
        <v>48</v>
      </c>
      <c r="K10" s="219">
        <v>1980000</v>
      </c>
      <c r="L10" s="219"/>
      <c r="M10" s="219"/>
      <c r="N10" s="219"/>
      <c r="O10" s="63" t="s">
        <v>13</v>
      </c>
      <c r="P10" s="67"/>
    </row>
    <row r="11" spans="1:16" ht="63" customHeight="1" x14ac:dyDescent="0.2">
      <c r="A11" s="73" t="s">
        <v>49</v>
      </c>
      <c r="B11" s="197"/>
      <c r="C11" s="197"/>
      <c r="D11" s="197"/>
      <c r="E11" s="197"/>
      <c r="F11" s="197"/>
      <c r="G11" s="198"/>
      <c r="J11" s="73" t="s">
        <v>49</v>
      </c>
      <c r="K11" s="220" t="s">
        <v>139</v>
      </c>
      <c r="L11" s="220"/>
      <c r="M11" s="220"/>
      <c r="N11" s="220"/>
      <c r="O11" s="220"/>
      <c r="P11" s="221"/>
    </row>
    <row r="12" spans="1:16" ht="63" customHeight="1" x14ac:dyDescent="0.2">
      <c r="A12" s="71" t="s">
        <v>50</v>
      </c>
      <c r="B12" s="197"/>
      <c r="C12" s="197"/>
      <c r="D12" s="197"/>
      <c r="E12" s="197"/>
      <c r="F12" s="197"/>
      <c r="G12" s="198"/>
      <c r="J12" s="71" t="s">
        <v>50</v>
      </c>
      <c r="K12" s="220" t="s">
        <v>140</v>
      </c>
      <c r="L12" s="222"/>
      <c r="M12" s="222"/>
      <c r="N12" s="222"/>
      <c r="O12" s="222"/>
      <c r="P12" s="223"/>
    </row>
    <row r="13" spans="1:16" s="61" customFormat="1" ht="42.5" customHeight="1" thickBot="1" x14ac:dyDescent="0.25">
      <c r="A13" s="199" t="s">
        <v>75</v>
      </c>
      <c r="B13" s="200"/>
      <c r="C13" s="200"/>
      <c r="D13" s="200"/>
      <c r="E13" s="200"/>
      <c r="F13" s="201"/>
      <c r="G13" s="102"/>
      <c r="J13" s="199" t="s">
        <v>75</v>
      </c>
      <c r="K13" s="200"/>
      <c r="L13" s="200"/>
      <c r="M13" s="200"/>
      <c r="N13" s="200"/>
      <c r="O13" s="201"/>
      <c r="P13" s="170" t="s">
        <v>141</v>
      </c>
    </row>
    <row r="14" spans="1:16" ht="47.25" customHeight="1" thickBot="1" x14ac:dyDescent="0.25">
      <c r="A14" s="62"/>
      <c r="B14" s="62"/>
      <c r="C14" s="62"/>
      <c r="D14" s="62"/>
      <c r="E14" s="62"/>
      <c r="F14" s="63"/>
      <c r="G14" s="63"/>
      <c r="J14" s="62"/>
      <c r="K14" s="62"/>
      <c r="L14" s="62"/>
      <c r="M14" s="62"/>
      <c r="N14" s="62"/>
      <c r="O14" s="63"/>
      <c r="P14" s="63"/>
    </row>
    <row r="15" spans="1:16" ht="37.5" customHeight="1" x14ac:dyDescent="0.2">
      <c r="A15" s="69" t="s">
        <v>72</v>
      </c>
      <c r="B15" s="78" t="s">
        <v>63</v>
      </c>
      <c r="C15" s="65"/>
      <c r="D15" s="74" t="s">
        <v>73</v>
      </c>
      <c r="E15" s="211"/>
      <c r="F15" s="211"/>
      <c r="G15" s="212"/>
      <c r="J15" s="69" t="s">
        <v>72</v>
      </c>
      <c r="K15" s="78" t="s">
        <v>63</v>
      </c>
      <c r="L15" s="65"/>
      <c r="M15" s="74" t="s">
        <v>73</v>
      </c>
      <c r="N15" s="211"/>
      <c r="O15" s="211"/>
      <c r="P15" s="212"/>
    </row>
    <row r="16" spans="1:16" ht="37.5" customHeight="1" x14ac:dyDescent="0.2">
      <c r="A16" s="70" t="s">
        <v>40</v>
      </c>
      <c r="B16" s="202"/>
      <c r="C16" s="202"/>
      <c r="D16" s="203"/>
      <c r="E16" s="75" t="s">
        <v>41</v>
      </c>
      <c r="F16" s="213"/>
      <c r="G16" s="214"/>
      <c r="J16" s="70" t="s">
        <v>40</v>
      </c>
      <c r="K16" s="202"/>
      <c r="L16" s="202"/>
      <c r="M16" s="203"/>
      <c r="N16" s="75" t="s">
        <v>41</v>
      </c>
      <c r="O16" s="213"/>
      <c r="P16" s="214"/>
    </row>
    <row r="17" spans="1:16" ht="37.5" customHeight="1" x14ac:dyDescent="0.2">
      <c r="A17" s="70" t="s">
        <v>42</v>
      </c>
      <c r="B17" s="202"/>
      <c r="C17" s="202"/>
      <c r="D17" s="202"/>
      <c r="E17" s="202"/>
      <c r="F17" s="202"/>
      <c r="G17" s="215"/>
      <c r="J17" s="70" t="s">
        <v>42</v>
      </c>
      <c r="K17" s="202"/>
      <c r="L17" s="202"/>
      <c r="M17" s="202"/>
      <c r="N17" s="202"/>
      <c r="O17" s="202"/>
      <c r="P17" s="215"/>
    </row>
    <row r="18" spans="1:16" ht="37.5" customHeight="1" x14ac:dyDescent="0.2">
      <c r="A18" s="71" t="s">
        <v>43</v>
      </c>
      <c r="B18" s="202"/>
      <c r="C18" s="202"/>
      <c r="D18" s="203"/>
      <c r="E18" s="76" t="s">
        <v>44</v>
      </c>
      <c r="F18" s="204"/>
      <c r="G18" s="205"/>
      <c r="J18" s="71" t="s">
        <v>43</v>
      </c>
      <c r="K18" s="202"/>
      <c r="L18" s="202"/>
      <c r="M18" s="203"/>
      <c r="N18" s="76" t="s">
        <v>44</v>
      </c>
      <c r="O18" s="204"/>
      <c r="P18" s="205"/>
    </row>
    <row r="19" spans="1:16" ht="63" customHeight="1" x14ac:dyDescent="0.2">
      <c r="A19" s="72" t="s">
        <v>45</v>
      </c>
      <c r="B19" s="206"/>
      <c r="C19" s="206"/>
      <c r="D19" s="206"/>
      <c r="E19" s="206"/>
      <c r="F19" s="206"/>
      <c r="G19" s="207"/>
      <c r="J19" s="72" t="s">
        <v>45</v>
      </c>
      <c r="K19" s="206"/>
      <c r="L19" s="206"/>
      <c r="M19" s="206"/>
      <c r="N19" s="206"/>
      <c r="O19" s="206"/>
      <c r="P19" s="207"/>
    </row>
    <row r="20" spans="1:16" ht="37.5" customHeight="1" x14ac:dyDescent="0.2">
      <c r="A20" s="71" t="s">
        <v>46</v>
      </c>
      <c r="B20" s="208" t="s">
        <v>74</v>
      </c>
      <c r="C20" s="209"/>
      <c r="D20" s="58" t="s">
        <v>47</v>
      </c>
      <c r="E20" s="68" t="s">
        <v>89</v>
      </c>
      <c r="F20" s="60" t="s">
        <v>51</v>
      </c>
      <c r="G20" s="66" t="s">
        <v>74</v>
      </c>
      <c r="J20" s="71" t="s">
        <v>46</v>
      </c>
      <c r="K20" s="208" t="s">
        <v>74</v>
      </c>
      <c r="L20" s="209"/>
      <c r="M20" s="58" t="s">
        <v>47</v>
      </c>
      <c r="N20" s="68" t="s">
        <v>89</v>
      </c>
      <c r="O20" s="60" t="s">
        <v>51</v>
      </c>
      <c r="P20" s="66" t="s">
        <v>74</v>
      </c>
    </row>
    <row r="21" spans="1:16" ht="37.5" customHeight="1" x14ac:dyDescent="0.2">
      <c r="A21" s="71" t="s">
        <v>48</v>
      </c>
      <c r="B21" s="210"/>
      <c r="C21" s="210"/>
      <c r="D21" s="210"/>
      <c r="E21" s="210"/>
      <c r="F21" s="63" t="s">
        <v>13</v>
      </c>
      <c r="G21" s="67"/>
      <c r="J21" s="71" t="s">
        <v>48</v>
      </c>
      <c r="K21" s="210"/>
      <c r="L21" s="210"/>
      <c r="M21" s="210"/>
      <c r="N21" s="210"/>
      <c r="O21" s="63" t="s">
        <v>13</v>
      </c>
      <c r="P21" s="67"/>
    </row>
    <row r="22" spans="1:16" ht="63" customHeight="1" x14ac:dyDescent="0.2">
      <c r="A22" s="73" t="s">
        <v>49</v>
      </c>
      <c r="B22" s="197"/>
      <c r="C22" s="197"/>
      <c r="D22" s="197"/>
      <c r="E22" s="197"/>
      <c r="F22" s="197"/>
      <c r="G22" s="198"/>
      <c r="J22" s="73" t="s">
        <v>49</v>
      </c>
      <c r="K22" s="197"/>
      <c r="L22" s="197"/>
      <c r="M22" s="197"/>
      <c r="N22" s="197"/>
      <c r="O22" s="197"/>
      <c r="P22" s="198"/>
    </row>
    <row r="23" spans="1:16" ht="63" customHeight="1" x14ac:dyDescent="0.2">
      <c r="A23" s="71" t="s">
        <v>50</v>
      </c>
      <c r="B23" s="197"/>
      <c r="C23" s="197"/>
      <c r="D23" s="197"/>
      <c r="E23" s="197"/>
      <c r="F23" s="197"/>
      <c r="G23" s="198"/>
      <c r="J23" s="71" t="s">
        <v>50</v>
      </c>
      <c r="K23" s="197"/>
      <c r="L23" s="197"/>
      <c r="M23" s="197"/>
      <c r="N23" s="197"/>
      <c r="O23" s="197"/>
      <c r="P23" s="198"/>
    </row>
    <row r="24" spans="1:16" s="61" customFormat="1" ht="42.5" customHeight="1" thickBot="1" x14ac:dyDescent="0.25">
      <c r="A24" s="199" t="s">
        <v>75</v>
      </c>
      <c r="B24" s="200"/>
      <c r="C24" s="200"/>
      <c r="D24" s="200"/>
      <c r="E24" s="200"/>
      <c r="F24" s="201"/>
      <c r="G24" s="102"/>
      <c r="J24" s="199" t="s">
        <v>75</v>
      </c>
      <c r="K24" s="200"/>
      <c r="L24" s="200"/>
      <c r="M24" s="200"/>
      <c r="N24" s="200"/>
      <c r="O24" s="201"/>
      <c r="P24" s="102"/>
    </row>
  </sheetData>
  <mergeCells count="48">
    <mergeCell ref="B7:D7"/>
    <mergeCell ref="B5:D5"/>
    <mergeCell ref="F16:G16"/>
    <mergeCell ref="B10:E10"/>
    <mergeCell ref="B11:G11"/>
    <mergeCell ref="B12:G12"/>
    <mergeCell ref="B8:G8"/>
    <mergeCell ref="B9:C9"/>
    <mergeCell ref="A24:F24"/>
    <mergeCell ref="A13:F13"/>
    <mergeCell ref="E4:G4"/>
    <mergeCell ref="F5:G5"/>
    <mergeCell ref="B6:G6"/>
    <mergeCell ref="F7:G7"/>
    <mergeCell ref="B21:E21"/>
    <mergeCell ref="B22:G22"/>
    <mergeCell ref="B23:G23"/>
    <mergeCell ref="B19:G19"/>
    <mergeCell ref="B20:C20"/>
    <mergeCell ref="B17:G17"/>
    <mergeCell ref="B18:D18"/>
    <mergeCell ref="F18:G18"/>
    <mergeCell ref="E15:G15"/>
    <mergeCell ref="B16:D16"/>
    <mergeCell ref="N4:P4"/>
    <mergeCell ref="K5:M5"/>
    <mergeCell ref="O5:P5"/>
    <mergeCell ref="K6:P6"/>
    <mergeCell ref="K7:M7"/>
    <mergeCell ref="O7:P7"/>
    <mergeCell ref="K8:P8"/>
    <mergeCell ref="K9:L9"/>
    <mergeCell ref="K10:N10"/>
    <mergeCell ref="K11:P11"/>
    <mergeCell ref="K12:P12"/>
    <mergeCell ref="J13:O13"/>
    <mergeCell ref="N15:P15"/>
    <mergeCell ref="K16:M16"/>
    <mergeCell ref="O16:P16"/>
    <mergeCell ref="K17:P17"/>
    <mergeCell ref="K22:P22"/>
    <mergeCell ref="K23:P23"/>
    <mergeCell ref="J24:O24"/>
    <mergeCell ref="K18:M18"/>
    <mergeCell ref="O18:P18"/>
    <mergeCell ref="K19:P19"/>
    <mergeCell ref="K20:L20"/>
    <mergeCell ref="K21:N21"/>
  </mergeCells>
  <phoneticPr fontId="2"/>
  <dataValidations xWindow="760" yWindow="1253" count="3">
    <dataValidation allowBlank="1" showInputMessage="1" showErrorMessage="1" promptTitle="番号を記入してください" prompt="別シートの経費区分別明細の番号と対応させて記入してください_x000a_" sqref="B4 C3 E3 B15 K4 L3 N3 K15" xr:uid="{00000000-0002-0000-0100-000000000000}"/>
    <dataValidation imeMode="halfAlpha" allowBlank="1" showInputMessage="1" showErrorMessage="1" sqref="F5 F16 O5 O16" xr:uid="{00000000-0002-0000-0100-000001000000}"/>
    <dataValidation type="list" allowBlank="1" showInputMessage="1" showErrorMessage="1" sqref="G13 G24 P13 P24" xr:uid="{00000000-0002-0000-0100-000002000000}">
      <formula1>"関連あり,関連なし"</formula1>
    </dataValidation>
  </dataValidation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2"/>
  <sheetViews>
    <sheetView view="pageBreakPreview" zoomScale="85" zoomScaleNormal="75" zoomScaleSheetLayoutView="85" workbookViewId="0">
      <selection activeCell="H14" sqref="H14"/>
    </sheetView>
  </sheetViews>
  <sheetFormatPr defaultColWidth="9" defaultRowHeight="18" x14ac:dyDescent="0.55000000000000004"/>
  <cols>
    <col min="1" max="1" width="0.6328125" style="2" customWidth="1"/>
    <col min="2" max="3" width="5" style="2" customWidth="1"/>
    <col min="4" max="4" width="9.36328125" style="2" customWidth="1"/>
    <col min="5" max="5" width="25.08984375" style="2" customWidth="1"/>
    <col min="6" max="6" width="15.90625" style="44" customWidth="1"/>
    <col min="7" max="7" width="8.81640625" style="44" customWidth="1"/>
    <col min="8" max="8" width="27.08984375" style="44" customWidth="1"/>
    <col min="9" max="9" width="26.1796875" style="44" customWidth="1"/>
    <col min="10" max="10" width="0.90625" style="2" customWidth="1"/>
    <col min="11" max="11" width="9" style="2" customWidth="1"/>
    <col min="12" max="13" width="9" style="2"/>
    <col min="14" max="14" width="12.453125" style="2" customWidth="1"/>
    <col min="15" max="15" width="21" style="2" customWidth="1"/>
    <col min="16" max="16" width="13.54296875" style="2" customWidth="1"/>
    <col min="17" max="17" width="9" style="2"/>
    <col min="18" max="19" width="18.08984375" style="2" customWidth="1"/>
    <col min="20" max="16384" width="9" style="2"/>
  </cols>
  <sheetData>
    <row r="1" spans="1:19" ht="16.5" customHeight="1" x14ac:dyDescent="0.55000000000000004">
      <c r="A1" s="93" t="s">
        <v>17</v>
      </c>
      <c r="B1" s="93"/>
      <c r="C1" s="93"/>
      <c r="D1" s="93"/>
      <c r="E1" s="93"/>
      <c r="F1" s="51"/>
      <c r="K1" s="133" t="s">
        <v>17</v>
      </c>
      <c r="L1" s="133"/>
      <c r="M1" s="133"/>
      <c r="N1" s="133"/>
      <c r="O1" s="133"/>
      <c r="P1" s="142" t="s">
        <v>107</v>
      </c>
      <c r="Q1" s="44"/>
      <c r="R1" s="44"/>
      <c r="S1" s="44"/>
    </row>
    <row r="2" spans="1:19" ht="6" customHeight="1" x14ac:dyDescent="0.55000000000000004">
      <c r="C2" s="3"/>
      <c r="D2" s="3"/>
      <c r="E2" s="3"/>
      <c r="F2" s="45"/>
      <c r="G2" s="45"/>
      <c r="H2" s="45"/>
      <c r="I2" s="45"/>
      <c r="J2" s="3"/>
      <c r="M2" s="3"/>
      <c r="N2" s="3"/>
      <c r="O2" s="3"/>
      <c r="P2" s="45"/>
      <c r="Q2" s="45"/>
      <c r="R2" s="45"/>
      <c r="S2" s="45"/>
    </row>
    <row r="3" spans="1:19" ht="26.5" x14ac:dyDescent="0.65">
      <c r="B3" s="97" t="s">
        <v>92</v>
      </c>
      <c r="C3" s="94"/>
      <c r="D3" s="94"/>
      <c r="E3" s="94"/>
      <c r="G3" s="46"/>
      <c r="H3" s="46"/>
      <c r="I3" s="46"/>
      <c r="J3" s="94"/>
      <c r="L3" s="97" t="s">
        <v>92</v>
      </c>
      <c r="M3" s="98"/>
      <c r="N3" s="98"/>
      <c r="O3" s="98"/>
      <c r="P3" s="44"/>
      <c r="Q3" s="46"/>
      <c r="R3" s="46"/>
      <c r="S3" s="46"/>
    </row>
    <row r="4" spans="1:19" ht="12.5" customHeight="1" x14ac:dyDescent="0.65">
      <c r="B4" s="97"/>
      <c r="C4" s="94"/>
      <c r="D4" s="94"/>
      <c r="E4" s="94"/>
      <c r="G4" s="46"/>
      <c r="H4" s="46"/>
      <c r="I4" s="46"/>
      <c r="J4" s="94"/>
      <c r="L4" s="97"/>
      <c r="M4" s="98"/>
      <c r="N4" s="98"/>
      <c r="O4" s="98"/>
      <c r="P4" s="44"/>
      <c r="Q4" s="46"/>
      <c r="R4" s="46"/>
      <c r="S4" s="46"/>
    </row>
    <row r="5" spans="1:19" s="103" customFormat="1" ht="25" customHeight="1" x14ac:dyDescent="0.55000000000000004">
      <c r="C5" s="104" t="s">
        <v>105</v>
      </c>
      <c r="E5" s="105"/>
      <c r="F5" s="106"/>
      <c r="G5" s="107"/>
      <c r="H5" s="107"/>
      <c r="I5" s="107"/>
      <c r="J5" s="108"/>
      <c r="N5" s="104" t="s">
        <v>108</v>
      </c>
      <c r="O5" s="105"/>
      <c r="P5" s="106"/>
      <c r="Q5" s="107"/>
      <c r="R5" s="107"/>
      <c r="S5" s="107"/>
    </row>
    <row r="6" spans="1:19" s="103" customFormat="1" ht="25" customHeight="1" x14ac:dyDescent="0.55000000000000004">
      <c r="C6" s="104" t="s">
        <v>93</v>
      </c>
      <c r="F6" s="106"/>
      <c r="G6" s="107"/>
      <c r="H6" s="107"/>
      <c r="I6" s="107"/>
      <c r="N6" s="104" t="s">
        <v>93</v>
      </c>
      <c r="P6" s="106"/>
      <c r="Q6" s="107"/>
      <c r="R6" s="107"/>
      <c r="S6" s="107"/>
    </row>
    <row r="7" spans="1:19" ht="12.5" customHeight="1" x14ac:dyDescent="0.55000000000000004">
      <c r="G7" s="46"/>
      <c r="H7" s="46"/>
      <c r="I7" s="46"/>
      <c r="P7" s="44"/>
      <c r="Q7" s="46"/>
      <c r="R7" s="46"/>
      <c r="S7" s="46"/>
    </row>
    <row r="8" spans="1:19" ht="27" thickBot="1" x14ac:dyDescent="0.6">
      <c r="B8" s="5" t="s">
        <v>38</v>
      </c>
      <c r="C8" s="6"/>
      <c r="D8" s="6"/>
      <c r="E8" s="6"/>
      <c r="F8" s="49"/>
      <c r="G8" s="52"/>
      <c r="H8" s="49"/>
      <c r="I8" s="47" t="s">
        <v>4</v>
      </c>
      <c r="J8" s="6"/>
      <c r="L8" s="5" t="s">
        <v>38</v>
      </c>
      <c r="M8" s="6"/>
      <c r="N8" s="6"/>
      <c r="O8" s="6"/>
      <c r="P8" s="49"/>
      <c r="Q8" s="52"/>
      <c r="R8" s="49"/>
      <c r="S8" s="47" t="s">
        <v>4</v>
      </c>
    </row>
    <row r="9" spans="1:19" s="4" customFormat="1" ht="60" x14ac:dyDescent="0.65">
      <c r="B9" s="248"/>
      <c r="C9" s="249"/>
      <c r="D9" s="12" t="s">
        <v>53</v>
      </c>
      <c r="E9" s="34" t="s">
        <v>20</v>
      </c>
      <c r="F9" s="50" t="s">
        <v>70</v>
      </c>
      <c r="G9" s="50" t="s">
        <v>21</v>
      </c>
      <c r="H9" s="50" t="s">
        <v>24</v>
      </c>
      <c r="I9" s="48" t="s">
        <v>65</v>
      </c>
      <c r="J9" s="8"/>
      <c r="L9" s="248"/>
      <c r="M9" s="249"/>
      <c r="N9" s="12" t="s">
        <v>53</v>
      </c>
      <c r="O9" s="140" t="s">
        <v>20</v>
      </c>
      <c r="P9" s="50" t="s">
        <v>70</v>
      </c>
      <c r="Q9" s="50" t="s">
        <v>21</v>
      </c>
      <c r="R9" s="50" t="s">
        <v>24</v>
      </c>
      <c r="S9" s="48" t="s">
        <v>65</v>
      </c>
    </row>
    <row r="10" spans="1:19" ht="40" customHeight="1" x14ac:dyDescent="0.55000000000000004">
      <c r="B10" s="250" t="s">
        <v>76</v>
      </c>
      <c r="C10" s="251"/>
      <c r="D10" s="35" t="s">
        <v>54</v>
      </c>
      <c r="E10" s="154"/>
      <c r="F10" s="155"/>
      <c r="G10" s="156"/>
      <c r="H10" s="80">
        <f>F10*G10</f>
        <v>0</v>
      </c>
      <c r="I10" s="81">
        <f>H10*1.1</f>
        <v>0</v>
      </c>
      <c r="J10" s="9"/>
      <c r="L10" s="250" t="s">
        <v>76</v>
      </c>
      <c r="M10" s="251"/>
      <c r="N10" s="35" t="s">
        <v>54</v>
      </c>
      <c r="O10" s="143" t="s">
        <v>109</v>
      </c>
      <c r="P10" s="144">
        <v>1800000</v>
      </c>
      <c r="Q10" s="145">
        <v>1</v>
      </c>
      <c r="R10" s="80">
        <f>P10*Q10</f>
        <v>1800000</v>
      </c>
      <c r="S10" s="81">
        <f>R10*1.1</f>
        <v>1980000.0000000002</v>
      </c>
    </row>
    <row r="11" spans="1:19" ht="40" customHeight="1" x14ac:dyDescent="0.55000000000000004">
      <c r="B11" s="250"/>
      <c r="C11" s="251"/>
      <c r="D11" s="35" t="s">
        <v>55</v>
      </c>
      <c r="E11" s="154"/>
      <c r="F11" s="155"/>
      <c r="G11" s="156"/>
      <c r="H11" s="80">
        <f>F11*G11</f>
        <v>0</v>
      </c>
      <c r="I11" s="81">
        <f>H11*1.1</f>
        <v>0</v>
      </c>
      <c r="J11" s="9"/>
      <c r="L11" s="250"/>
      <c r="M11" s="251"/>
      <c r="N11" s="35" t="s">
        <v>55</v>
      </c>
      <c r="O11" s="36"/>
      <c r="P11" s="13"/>
      <c r="Q11" s="37"/>
      <c r="R11" s="80">
        <f>P11*Q11</f>
        <v>0</v>
      </c>
      <c r="S11" s="81">
        <f>R11*1.1</f>
        <v>0</v>
      </c>
    </row>
    <row r="12" spans="1:19" ht="40" customHeight="1" x14ac:dyDescent="0.55000000000000004">
      <c r="B12" s="250"/>
      <c r="C12" s="251"/>
      <c r="D12" s="35" t="s">
        <v>56</v>
      </c>
      <c r="E12" s="154"/>
      <c r="F12" s="155"/>
      <c r="G12" s="156"/>
      <c r="H12" s="80">
        <f>F12*G12</f>
        <v>0</v>
      </c>
      <c r="I12" s="81">
        <f>H12*1.1</f>
        <v>0</v>
      </c>
      <c r="J12" s="9"/>
      <c r="L12" s="250"/>
      <c r="M12" s="251"/>
      <c r="N12" s="35" t="s">
        <v>56</v>
      </c>
      <c r="O12" s="36"/>
      <c r="P12" s="13"/>
      <c r="Q12" s="37"/>
      <c r="R12" s="80">
        <f>P12*Q12</f>
        <v>0</v>
      </c>
      <c r="S12" s="81">
        <f>R12*1.1</f>
        <v>0</v>
      </c>
    </row>
    <row r="13" spans="1:19" ht="40" customHeight="1" thickBot="1" x14ac:dyDescent="0.6">
      <c r="B13" s="252"/>
      <c r="C13" s="253"/>
      <c r="D13" s="247" t="s">
        <v>22</v>
      </c>
      <c r="E13" s="247"/>
      <c r="F13" s="247"/>
      <c r="G13" s="247"/>
      <c r="H13" s="82">
        <f>SUM(H10:H12)</f>
        <v>0</v>
      </c>
      <c r="I13" s="83">
        <f>SUM(I10:I12)</f>
        <v>0</v>
      </c>
      <c r="J13" s="9"/>
      <c r="L13" s="252"/>
      <c r="M13" s="253"/>
      <c r="N13" s="247" t="s">
        <v>22</v>
      </c>
      <c r="O13" s="247"/>
      <c r="P13" s="247"/>
      <c r="Q13" s="247"/>
      <c r="R13" s="82">
        <f>SUM(R10:R12)</f>
        <v>1800000</v>
      </c>
      <c r="S13" s="83">
        <f>SUM(S10:S12)</f>
        <v>1980000.0000000002</v>
      </c>
    </row>
    <row r="14" spans="1:19" ht="40" customHeight="1" x14ac:dyDescent="0.55000000000000004">
      <c r="B14" s="254" t="s">
        <v>77</v>
      </c>
      <c r="C14" s="255"/>
      <c r="D14" s="34" t="s">
        <v>57</v>
      </c>
      <c r="E14" s="157"/>
      <c r="F14" s="158"/>
      <c r="G14" s="159"/>
      <c r="H14" s="84">
        <f>F14*G14</f>
        <v>0</v>
      </c>
      <c r="I14" s="85">
        <f>H14*1.1</f>
        <v>0</v>
      </c>
      <c r="J14" s="9"/>
      <c r="L14" s="254" t="s">
        <v>77</v>
      </c>
      <c r="M14" s="255"/>
      <c r="N14" s="140" t="s">
        <v>57</v>
      </c>
      <c r="O14" s="146" t="s">
        <v>110</v>
      </c>
      <c r="P14" s="147">
        <v>300000</v>
      </c>
      <c r="Q14" s="148">
        <v>1</v>
      </c>
      <c r="R14" s="84">
        <f>P14*Q14</f>
        <v>300000</v>
      </c>
      <c r="S14" s="85">
        <f>R14*1.1</f>
        <v>330000</v>
      </c>
    </row>
    <row r="15" spans="1:19" ht="40" customHeight="1" x14ac:dyDescent="0.55000000000000004">
      <c r="B15" s="250"/>
      <c r="C15" s="251"/>
      <c r="D15" s="35" t="s">
        <v>58</v>
      </c>
      <c r="E15" s="154"/>
      <c r="F15" s="155"/>
      <c r="G15" s="156"/>
      <c r="H15" s="80">
        <f>F15*G15</f>
        <v>0</v>
      </c>
      <c r="I15" s="81">
        <f>H15*1.1</f>
        <v>0</v>
      </c>
      <c r="J15" s="9"/>
      <c r="L15" s="250"/>
      <c r="M15" s="251"/>
      <c r="N15" s="35" t="s">
        <v>58</v>
      </c>
      <c r="O15" s="143" t="s">
        <v>111</v>
      </c>
      <c r="P15" s="144">
        <v>200000</v>
      </c>
      <c r="Q15" s="145">
        <v>1</v>
      </c>
      <c r="R15" s="80">
        <f>P15*Q15</f>
        <v>200000</v>
      </c>
      <c r="S15" s="81">
        <f>R15*1.1</f>
        <v>220000.00000000003</v>
      </c>
    </row>
    <row r="16" spans="1:19" ht="40" customHeight="1" x14ac:dyDescent="0.55000000000000004">
      <c r="B16" s="250"/>
      <c r="C16" s="251"/>
      <c r="D16" s="35" t="s">
        <v>59</v>
      </c>
      <c r="E16" s="154"/>
      <c r="F16" s="155"/>
      <c r="G16" s="156"/>
      <c r="H16" s="80">
        <f>F16*G16</f>
        <v>0</v>
      </c>
      <c r="I16" s="81">
        <f>H16*1.1</f>
        <v>0</v>
      </c>
      <c r="J16" s="9"/>
      <c r="L16" s="250"/>
      <c r="M16" s="251"/>
      <c r="N16" s="35" t="s">
        <v>59</v>
      </c>
      <c r="O16" s="36"/>
      <c r="P16" s="13"/>
      <c r="Q16" s="37"/>
      <c r="R16" s="80">
        <f>P16*Q16</f>
        <v>0</v>
      </c>
      <c r="S16" s="81">
        <f>R16*1.1</f>
        <v>0</v>
      </c>
    </row>
    <row r="17" spans="2:19" ht="40" customHeight="1" thickBot="1" x14ac:dyDescent="0.6">
      <c r="B17" s="256"/>
      <c r="C17" s="257"/>
      <c r="D17" s="258" t="s">
        <v>22</v>
      </c>
      <c r="E17" s="258"/>
      <c r="F17" s="258"/>
      <c r="G17" s="258"/>
      <c r="H17" s="86">
        <f>SUM(H14:H16)</f>
        <v>0</v>
      </c>
      <c r="I17" s="87">
        <f>SUM(I14:I16)</f>
        <v>0</v>
      </c>
      <c r="J17" s="9"/>
      <c r="L17" s="256"/>
      <c r="M17" s="257"/>
      <c r="N17" s="258" t="s">
        <v>22</v>
      </c>
      <c r="O17" s="258"/>
      <c r="P17" s="258"/>
      <c r="Q17" s="258"/>
      <c r="R17" s="86">
        <f>SUM(R14:R16)</f>
        <v>500000</v>
      </c>
      <c r="S17" s="87">
        <f>SUM(S14:S16)</f>
        <v>550000</v>
      </c>
    </row>
    <row r="18" spans="2:19" ht="40" customHeight="1" x14ac:dyDescent="0.55000000000000004">
      <c r="B18" s="241" t="s">
        <v>19</v>
      </c>
      <c r="C18" s="242"/>
      <c r="D18" s="38" t="s">
        <v>60</v>
      </c>
      <c r="E18" s="160"/>
      <c r="F18" s="161"/>
      <c r="G18" s="162"/>
      <c r="H18" s="88">
        <f>F18*G18</f>
        <v>0</v>
      </c>
      <c r="I18" s="89">
        <f>H18*1.1</f>
        <v>0</v>
      </c>
      <c r="J18" s="9"/>
      <c r="L18" s="241" t="s">
        <v>19</v>
      </c>
      <c r="M18" s="242"/>
      <c r="N18" s="38" t="s">
        <v>60</v>
      </c>
      <c r="O18" s="149" t="s">
        <v>112</v>
      </c>
      <c r="P18" s="150">
        <v>200000</v>
      </c>
      <c r="Q18" s="151">
        <v>1</v>
      </c>
      <c r="R18" s="88">
        <f>P18*Q18</f>
        <v>200000</v>
      </c>
      <c r="S18" s="89">
        <f>R18*1.1</f>
        <v>220000.00000000003</v>
      </c>
    </row>
    <row r="19" spans="2:19" ht="40" customHeight="1" x14ac:dyDescent="0.55000000000000004">
      <c r="B19" s="243"/>
      <c r="C19" s="244"/>
      <c r="D19" s="35" t="s">
        <v>61</v>
      </c>
      <c r="E19" s="154"/>
      <c r="F19" s="155"/>
      <c r="G19" s="156"/>
      <c r="H19" s="80">
        <f>F19*G19</f>
        <v>0</v>
      </c>
      <c r="I19" s="81">
        <f>H19*1.1</f>
        <v>0</v>
      </c>
      <c r="J19" s="9"/>
      <c r="L19" s="243"/>
      <c r="M19" s="244"/>
      <c r="N19" s="35" t="s">
        <v>61</v>
      </c>
      <c r="O19" s="36"/>
      <c r="P19" s="13"/>
      <c r="Q19" s="37"/>
      <c r="R19" s="80">
        <f>P19*Q19</f>
        <v>0</v>
      </c>
      <c r="S19" s="81">
        <f>R19*1.1</f>
        <v>0</v>
      </c>
    </row>
    <row r="20" spans="2:19" ht="40" customHeight="1" x14ac:dyDescent="0.55000000000000004">
      <c r="B20" s="243"/>
      <c r="C20" s="244"/>
      <c r="D20" s="35" t="s">
        <v>62</v>
      </c>
      <c r="E20" s="154"/>
      <c r="F20" s="155"/>
      <c r="G20" s="156"/>
      <c r="H20" s="80">
        <f>F20*G20</f>
        <v>0</v>
      </c>
      <c r="I20" s="81">
        <f>H20*1.1</f>
        <v>0</v>
      </c>
      <c r="L20" s="243"/>
      <c r="M20" s="244"/>
      <c r="N20" s="35" t="s">
        <v>62</v>
      </c>
      <c r="O20" s="36"/>
      <c r="P20" s="13"/>
      <c r="Q20" s="37"/>
      <c r="R20" s="80">
        <f>P20*Q20</f>
        <v>0</v>
      </c>
      <c r="S20" s="81">
        <f>R20*1.1</f>
        <v>0</v>
      </c>
    </row>
    <row r="21" spans="2:19" ht="40" customHeight="1" thickBot="1" x14ac:dyDescent="0.6">
      <c r="B21" s="245"/>
      <c r="C21" s="246"/>
      <c r="D21" s="247" t="s">
        <v>106</v>
      </c>
      <c r="E21" s="247"/>
      <c r="F21" s="247"/>
      <c r="G21" s="247"/>
      <c r="H21" s="82">
        <f>MIN(SUM(H18:H20),1000000)</f>
        <v>0</v>
      </c>
      <c r="I21" s="83">
        <f>SUM(I18:I20)</f>
        <v>0</v>
      </c>
      <c r="L21" s="245"/>
      <c r="M21" s="246"/>
      <c r="N21" s="247" t="s">
        <v>22</v>
      </c>
      <c r="O21" s="247"/>
      <c r="P21" s="247"/>
      <c r="Q21" s="247"/>
      <c r="R21" s="82">
        <f>SUM(R18:R20)</f>
        <v>200000</v>
      </c>
      <c r="S21" s="83">
        <f>SUM(S18:S20)</f>
        <v>220000.00000000003</v>
      </c>
    </row>
    <row r="22" spans="2:19" ht="40" customHeight="1" thickBot="1" x14ac:dyDescent="0.6">
      <c r="B22" s="239" t="s">
        <v>100</v>
      </c>
      <c r="C22" s="240"/>
      <c r="D22" s="240"/>
      <c r="E22" s="240"/>
      <c r="F22" s="240"/>
      <c r="G22" s="240"/>
      <c r="H22" s="109">
        <f>H13+H17+H21</f>
        <v>0</v>
      </c>
      <c r="I22" s="110">
        <f>I13+I17+I21</f>
        <v>0</v>
      </c>
      <c r="L22" s="239" t="s">
        <v>100</v>
      </c>
      <c r="M22" s="240"/>
      <c r="N22" s="240"/>
      <c r="O22" s="240"/>
      <c r="P22" s="240"/>
      <c r="Q22" s="240"/>
      <c r="R22" s="109">
        <f>R13+R17+R21</f>
        <v>2500000</v>
      </c>
      <c r="S22" s="110">
        <f>S13+S17+S21</f>
        <v>2750000</v>
      </c>
    </row>
    <row r="23" spans="2:19" ht="10" customHeight="1" x14ac:dyDescent="0.55000000000000004">
      <c r="B23" s="111"/>
      <c r="C23" s="111"/>
      <c r="D23" s="112"/>
      <c r="E23" s="112"/>
      <c r="F23" s="113"/>
      <c r="G23" s="113"/>
      <c r="H23" s="114"/>
      <c r="I23" s="114"/>
      <c r="L23" s="111"/>
      <c r="M23" s="111"/>
      <c r="N23" s="112"/>
      <c r="O23" s="112"/>
      <c r="P23" s="113"/>
      <c r="Q23" s="113"/>
      <c r="R23" s="114"/>
      <c r="S23" s="114"/>
    </row>
    <row r="24" spans="2:19" ht="27" thickBot="1" x14ac:dyDescent="0.6">
      <c r="B24" s="115" t="s">
        <v>88</v>
      </c>
      <c r="C24" s="103"/>
      <c r="D24" s="103"/>
      <c r="E24" s="103"/>
      <c r="F24" s="106"/>
      <c r="G24" s="106"/>
      <c r="H24" s="116"/>
      <c r="I24" s="116"/>
      <c r="L24" s="115" t="s">
        <v>88</v>
      </c>
      <c r="M24" s="103"/>
      <c r="N24" s="103"/>
      <c r="O24" s="103"/>
      <c r="P24" s="106"/>
      <c r="Q24" s="106"/>
      <c r="R24" s="116"/>
      <c r="S24" s="116"/>
    </row>
    <row r="25" spans="2:19" ht="60" x14ac:dyDescent="0.55000000000000004">
      <c r="B25" s="263"/>
      <c r="C25" s="264"/>
      <c r="D25" s="264"/>
      <c r="E25" s="264"/>
      <c r="F25" s="117" t="s">
        <v>86</v>
      </c>
      <c r="G25" s="118" t="s">
        <v>35</v>
      </c>
      <c r="H25" s="119" t="s">
        <v>24</v>
      </c>
      <c r="I25" s="120" t="s">
        <v>65</v>
      </c>
      <c r="L25" s="263"/>
      <c r="M25" s="264"/>
      <c r="N25" s="264"/>
      <c r="O25" s="264"/>
      <c r="P25" s="117" t="s">
        <v>86</v>
      </c>
      <c r="Q25" s="118" t="s">
        <v>35</v>
      </c>
      <c r="R25" s="119" t="s">
        <v>24</v>
      </c>
      <c r="S25" s="120" t="s">
        <v>65</v>
      </c>
    </row>
    <row r="26" spans="2:19" ht="40" customHeight="1" x14ac:dyDescent="0.55000000000000004">
      <c r="B26" s="261" t="s">
        <v>33</v>
      </c>
      <c r="C26" s="262"/>
      <c r="D26" s="262"/>
      <c r="E26" s="262"/>
      <c r="F26" s="161"/>
      <c r="G26" s="162"/>
      <c r="H26" s="121">
        <f>F26*G26</f>
        <v>0</v>
      </c>
      <c r="I26" s="122">
        <f>H26*1.1</f>
        <v>0</v>
      </c>
      <c r="L26" s="261" t="s">
        <v>33</v>
      </c>
      <c r="M26" s="262"/>
      <c r="N26" s="262"/>
      <c r="O26" s="262"/>
      <c r="P26" s="152">
        <v>200000</v>
      </c>
      <c r="Q26" s="153">
        <v>10</v>
      </c>
      <c r="R26" s="121">
        <f>P26*Q26</f>
        <v>2000000</v>
      </c>
      <c r="S26" s="122">
        <f>R26*1.1</f>
        <v>2200000</v>
      </c>
    </row>
    <row r="27" spans="2:19" s="4" customFormat="1" ht="40" customHeight="1" x14ac:dyDescent="0.65">
      <c r="B27" s="261" t="s">
        <v>34</v>
      </c>
      <c r="C27" s="262"/>
      <c r="D27" s="262"/>
      <c r="E27" s="262"/>
      <c r="F27" s="161"/>
      <c r="G27" s="162"/>
      <c r="H27" s="123">
        <f>F27*G27</f>
        <v>0</v>
      </c>
      <c r="I27" s="124">
        <f>H27*1.1</f>
        <v>0</v>
      </c>
      <c r="L27" s="261" t="s">
        <v>34</v>
      </c>
      <c r="M27" s="262"/>
      <c r="N27" s="262"/>
      <c r="O27" s="262"/>
      <c r="P27" s="152">
        <v>200000</v>
      </c>
      <c r="Q27" s="153">
        <v>12</v>
      </c>
      <c r="R27" s="123">
        <f>P27*Q27</f>
        <v>2400000</v>
      </c>
      <c r="S27" s="124">
        <f>R27*1.1</f>
        <v>2640000</v>
      </c>
    </row>
    <row r="28" spans="2:19" s="4" customFormat="1" ht="40" customHeight="1" thickBot="1" x14ac:dyDescent="0.7">
      <c r="B28" s="259" t="s">
        <v>87</v>
      </c>
      <c r="C28" s="260"/>
      <c r="D28" s="260"/>
      <c r="E28" s="260"/>
      <c r="F28" s="161"/>
      <c r="G28" s="162"/>
      <c r="H28" s="125">
        <f>F28*G28</f>
        <v>0</v>
      </c>
      <c r="I28" s="126">
        <f>H28*1.1</f>
        <v>0</v>
      </c>
      <c r="L28" s="259" t="s">
        <v>87</v>
      </c>
      <c r="M28" s="260"/>
      <c r="N28" s="260"/>
      <c r="O28" s="260"/>
      <c r="P28" s="152">
        <v>200000</v>
      </c>
      <c r="Q28" s="153">
        <v>12</v>
      </c>
      <c r="R28" s="125">
        <f>P28*Q28</f>
        <v>2400000</v>
      </c>
      <c r="S28" s="126">
        <f>R28*1.1</f>
        <v>2640000</v>
      </c>
    </row>
    <row r="29" spans="2:19" ht="40" customHeight="1" thickBot="1" x14ac:dyDescent="0.6">
      <c r="B29" s="236" t="s">
        <v>101</v>
      </c>
      <c r="C29" s="237"/>
      <c r="D29" s="237"/>
      <c r="E29" s="237"/>
      <c r="F29" s="237"/>
      <c r="G29" s="238"/>
      <c r="H29" s="109">
        <f>SUM(H26:H28)</f>
        <v>0</v>
      </c>
      <c r="I29" s="110">
        <f>SUM(I26:I28)</f>
        <v>0</v>
      </c>
      <c r="L29" s="236" t="s">
        <v>101</v>
      </c>
      <c r="M29" s="237"/>
      <c r="N29" s="237"/>
      <c r="O29" s="237"/>
      <c r="P29" s="237"/>
      <c r="Q29" s="238"/>
      <c r="R29" s="109">
        <f>SUM(R26:R28)</f>
        <v>6800000</v>
      </c>
      <c r="S29" s="110">
        <f>SUM(S26:S28)</f>
        <v>7480000</v>
      </c>
    </row>
    <row r="30" spans="2:19" ht="14" customHeight="1" x14ac:dyDescent="0.55000000000000004">
      <c r="P30" s="44"/>
      <c r="Q30" s="44"/>
      <c r="R30" s="44"/>
      <c r="S30" s="44"/>
    </row>
    <row r="31" spans="2:19" x14ac:dyDescent="0.55000000000000004">
      <c r="P31" s="44"/>
      <c r="Q31" s="44"/>
      <c r="R31" s="44"/>
      <c r="S31" s="44"/>
    </row>
    <row r="32" spans="2:19" x14ac:dyDescent="0.55000000000000004">
      <c r="G32" s="47" t="s">
        <v>102</v>
      </c>
      <c r="H32" s="44">
        <f>H22+H29</f>
        <v>0</v>
      </c>
      <c r="I32" s="44">
        <f>I22+I29</f>
        <v>0</v>
      </c>
      <c r="P32" s="44"/>
      <c r="Q32" s="44"/>
      <c r="R32" s="44"/>
      <c r="S32" s="44"/>
    </row>
  </sheetData>
  <mergeCells count="26">
    <mergeCell ref="L27:O27"/>
    <mergeCell ref="L28:O28"/>
    <mergeCell ref="L29:Q29"/>
    <mergeCell ref="L18:M21"/>
    <mergeCell ref="N21:Q21"/>
    <mergeCell ref="L22:Q22"/>
    <mergeCell ref="L25:O25"/>
    <mergeCell ref="L26:O26"/>
    <mergeCell ref="L9:M9"/>
    <mergeCell ref="L10:M13"/>
    <mergeCell ref="N13:Q13"/>
    <mergeCell ref="L14:M17"/>
    <mergeCell ref="N17:Q17"/>
    <mergeCell ref="B29:G29"/>
    <mergeCell ref="B22:G22"/>
    <mergeCell ref="B18:C21"/>
    <mergeCell ref="D21:G21"/>
    <mergeCell ref="B9:C9"/>
    <mergeCell ref="B10:C13"/>
    <mergeCell ref="D13:G13"/>
    <mergeCell ref="B14:C17"/>
    <mergeCell ref="D17:G17"/>
    <mergeCell ref="B28:E28"/>
    <mergeCell ref="B27:E27"/>
    <mergeCell ref="B25:E25"/>
    <mergeCell ref="B26:E26"/>
  </mergeCells>
  <phoneticPr fontId="2"/>
  <printOptions horizontalCentered="1" verticalCentered="1"/>
  <pageMargins left="0.7" right="0.7" top="0.75" bottom="0.75" header="0.3" footer="0.3"/>
  <pageSetup paperSize="9" scale="72"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S31"/>
  <sheetViews>
    <sheetView view="pageBreakPreview" zoomScaleNormal="75" zoomScaleSheetLayoutView="100" workbookViewId="0">
      <selection activeCell="H31" sqref="H31"/>
    </sheetView>
  </sheetViews>
  <sheetFormatPr defaultColWidth="9" defaultRowHeight="18" x14ac:dyDescent="0.55000000000000004"/>
  <cols>
    <col min="1" max="1" width="2.08984375" style="2" customWidth="1"/>
    <col min="2" max="2" width="5.6328125" style="2" customWidth="1"/>
    <col min="3" max="3" width="4.36328125" style="2" customWidth="1"/>
    <col min="4" max="4" width="20.90625" style="2" customWidth="1"/>
    <col min="5" max="5" width="5.453125" style="2" customWidth="1"/>
    <col min="6" max="8" width="18.6328125" style="44" customWidth="1"/>
    <col min="9" max="9" width="24.81640625" style="2" bestFit="1" customWidth="1"/>
    <col min="10" max="10" width="1.81640625" style="2" customWidth="1"/>
    <col min="11" max="11" width="4.1796875" style="2" customWidth="1"/>
    <col min="12" max="12" width="9" style="2"/>
    <col min="13" max="14" width="14.1796875" style="2" customWidth="1"/>
    <col min="15" max="15" width="9" style="2"/>
    <col min="16" max="17" width="14.81640625" style="2" customWidth="1"/>
    <col min="18" max="18" width="14.90625" style="2" customWidth="1"/>
    <col min="19" max="19" width="20.453125" style="2" customWidth="1"/>
    <col min="20" max="16384" width="9" style="2"/>
  </cols>
  <sheetData>
    <row r="1" spans="1:19" ht="16.5" customHeight="1" x14ac:dyDescent="0.55000000000000004">
      <c r="A1" s="133" t="s">
        <v>17</v>
      </c>
      <c r="B1" s="133"/>
      <c r="C1" s="133"/>
      <c r="D1" s="133"/>
      <c r="E1" s="133"/>
      <c r="L1" s="133"/>
      <c r="M1" s="133"/>
      <c r="N1" s="133"/>
      <c r="O1" s="133"/>
      <c r="P1" s="44"/>
      <c r="Q1" s="44"/>
      <c r="R1" s="44"/>
    </row>
    <row r="2" spans="1:19" ht="16.5" customHeight="1" x14ac:dyDescent="0.6">
      <c r="A2" s="133"/>
      <c r="B2" s="127"/>
      <c r="C2" s="127"/>
      <c r="D2" s="127"/>
      <c r="E2" s="127"/>
      <c r="F2" s="106"/>
      <c r="G2" s="106"/>
      <c r="H2" s="106"/>
      <c r="I2" s="128" t="s">
        <v>94</v>
      </c>
      <c r="L2" s="163" t="s">
        <v>107</v>
      </c>
      <c r="M2" s="127"/>
      <c r="N2" s="127"/>
      <c r="O2" s="127"/>
      <c r="P2" s="106"/>
      <c r="Q2" s="106"/>
      <c r="R2" s="106"/>
      <c r="S2" s="128" t="s">
        <v>94</v>
      </c>
    </row>
    <row r="3" spans="1:19" ht="16.5" customHeight="1" x14ac:dyDescent="0.55000000000000004">
      <c r="A3" s="133"/>
      <c r="B3" s="127"/>
      <c r="C3" s="127"/>
      <c r="D3" s="127"/>
      <c r="E3" s="127"/>
      <c r="F3" s="106"/>
      <c r="G3" s="106"/>
      <c r="H3" s="106"/>
      <c r="I3" s="106"/>
      <c r="J3" s="44"/>
      <c r="L3" s="127"/>
      <c r="M3" s="127"/>
      <c r="N3" s="127"/>
      <c r="O3" s="127"/>
      <c r="P3" s="106"/>
      <c r="Q3" s="106"/>
      <c r="R3" s="106"/>
      <c r="S3" s="106"/>
    </row>
    <row r="4" spans="1:19" ht="9.75" customHeight="1" x14ac:dyDescent="0.55000000000000004">
      <c r="B4" s="103"/>
      <c r="C4" s="129"/>
      <c r="D4" s="129"/>
      <c r="E4" s="129"/>
      <c r="F4" s="130"/>
      <c r="G4" s="130"/>
      <c r="H4" s="130"/>
      <c r="I4" s="129"/>
      <c r="J4" s="3"/>
      <c r="L4" s="103"/>
      <c r="M4" s="129"/>
      <c r="N4" s="129"/>
      <c r="O4" s="129"/>
      <c r="P4" s="130"/>
      <c r="Q4" s="130"/>
      <c r="R4" s="130"/>
      <c r="S4" s="129"/>
    </row>
    <row r="5" spans="1:19" ht="16.5" customHeight="1" x14ac:dyDescent="0.55000000000000004">
      <c r="B5" s="103"/>
      <c r="C5" s="265" t="s">
        <v>10</v>
      </c>
      <c r="D5" s="265"/>
      <c r="E5" s="265"/>
      <c r="F5" s="265"/>
      <c r="G5" s="265"/>
      <c r="H5" s="265"/>
      <c r="I5" s="265"/>
      <c r="J5" s="98"/>
      <c r="M5" s="265" t="s">
        <v>10</v>
      </c>
      <c r="N5" s="265"/>
      <c r="O5" s="265"/>
      <c r="P5" s="265"/>
      <c r="Q5" s="265"/>
      <c r="R5" s="265"/>
      <c r="S5" s="265"/>
    </row>
    <row r="6" spans="1:19" ht="11" customHeight="1" x14ac:dyDescent="0.55000000000000004">
      <c r="B6" s="103"/>
      <c r="C6" s="141"/>
      <c r="D6" s="141"/>
      <c r="E6" s="141"/>
      <c r="F6" s="107"/>
      <c r="G6" s="107"/>
      <c r="H6" s="107"/>
      <c r="I6" s="141"/>
      <c r="J6" s="98"/>
      <c r="L6" s="103"/>
      <c r="M6" s="141"/>
      <c r="N6" s="141"/>
      <c r="O6" s="141"/>
      <c r="P6" s="107"/>
      <c r="Q6" s="107"/>
      <c r="R6" s="107"/>
      <c r="S6" s="141"/>
    </row>
    <row r="7" spans="1:19" ht="16.5" customHeight="1" x14ac:dyDescent="0.55000000000000004">
      <c r="B7" s="103"/>
      <c r="C7" s="103"/>
      <c r="D7" s="103"/>
      <c r="E7" s="103"/>
      <c r="F7" s="106"/>
      <c r="G7" s="106"/>
      <c r="H7" s="106"/>
      <c r="I7" s="131" t="s">
        <v>4</v>
      </c>
      <c r="J7" s="7"/>
      <c r="L7" s="103"/>
      <c r="M7" s="103"/>
      <c r="N7" s="103"/>
      <c r="O7" s="103"/>
      <c r="P7" s="106"/>
      <c r="Q7" s="106"/>
      <c r="R7" s="106"/>
      <c r="S7" s="131" t="s">
        <v>4</v>
      </c>
    </row>
    <row r="8" spans="1:19" ht="19.5" customHeight="1" x14ac:dyDescent="0.55000000000000004">
      <c r="B8" s="266" t="s">
        <v>5</v>
      </c>
      <c r="C8" s="266"/>
      <c r="D8" s="266"/>
      <c r="E8" s="266"/>
      <c r="F8" s="267" t="s">
        <v>12</v>
      </c>
      <c r="G8" s="268" t="s">
        <v>6</v>
      </c>
      <c r="H8" s="268" t="s">
        <v>66</v>
      </c>
      <c r="I8" s="266" t="s">
        <v>7</v>
      </c>
      <c r="J8" s="39"/>
      <c r="L8" s="266" t="s">
        <v>5</v>
      </c>
      <c r="M8" s="266"/>
      <c r="N8" s="266"/>
      <c r="O8" s="266"/>
      <c r="P8" s="267" t="s">
        <v>12</v>
      </c>
      <c r="Q8" s="268" t="s">
        <v>6</v>
      </c>
      <c r="R8" s="268" t="s">
        <v>66</v>
      </c>
      <c r="S8" s="266" t="s">
        <v>7</v>
      </c>
    </row>
    <row r="9" spans="1:19" ht="23.25" customHeight="1" x14ac:dyDescent="0.55000000000000004">
      <c r="B9" s="266"/>
      <c r="C9" s="266"/>
      <c r="D9" s="266"/>
      <c r="E9" s="266"/>
      <c r="F9" s="267"/>
      <c r="G9" s="268"/>
      <c r="H9" s="268"/>
      <c r="I9" s="266"/>
      <c r="J9" s="39"/>
      <c r="L9" s="266"/>
      <c r="M9" s="266"/>
      <c r="N9" s="266"/>
      <c r="O9" s="266"/>
      <c r="P9" s="267"/>
      <c r="Q9" s="268"/>
      <c r="R9" s="268"/>
      <c r="S9" s="266"/>
    </row>
    <row r="10" spans="1:19" ht="40" customHeight="1" x14ac:dyDescent="0.65">
      <c r="B10" s="269" t="s">
        <v>37</v>
      </c>
      <c r="C10" s="273" t="s">
        <v>18</v>
      </c>
      <c r="D10" s="273"/>
      <c r="E10" s="43" t="s">
        <v>14</v>
      </c>
      <c r="F10" s="79"/>
      <c r="G10" s="79"/>
      <c r="H10" s="274"/>
      <c r="I10" s="275"/>
      <c r="J10" s="40"/>
      <c r="L10" s="269" t="s">
        <v>37</v>
      </c>
      <c r="M10" s="273" t="s">
        <v>18</v>
      </c>
      <c r="N10" s="273"/>
      <c r="O10" s="43" t="s">
        <v>14</v>
      </c>
      <c r="P10" s="164">
        <v>2200000</v>
      </c>
      <c r="Q10" s="164">
        <v>2000000</v>
      </c>
      <c r="R10" s="280"/>
      <c r="S10" s="275"/>
    </row>
    <row r="11" spans="1:19" ht="40" customHeight="1" x14ac:dyDescent="0.65">
      <c r="B11" s="270"/>
      <c r="C11" s="273"/>
      <c r="D11" s="273"/>
      <c r="E11" s="95" t="s">
        <v>15</v>
      </c>
      <c r="F11" s="96">
        <f>経費区分別内訳!I13</f>
        <v>0</v>
      </c>
      <c r="G11" s="96">
        <f>経費区分別内訳!H13</f>
        <v>0</v>
      </c>
      <c r="H11" s="274"/>
      <c r="I11" s="276"/>
      <c r="J11" s="40"/>
      <c r="L11" s="270"/>
      <c r="M11" s="273"/>
      <c r="N11" s="273"/>
      <c r="O11" s="95" t="s">
        <v>15</v>
      </c>
      <c r="P11" s="96">
        <v>1980000</v>
      </c>
      <c r="Q11" s="96">
        <v>1800000</v>
      </c>
      <c r="R11" s="281"/>
      <c r="S11" s="276"/>
    </row>
    <row r="12" spans="1:19" ht="40" customHeight="1" x14ac:dyDescent="0.65">
      <c r="B12" s="270"/>
      <c r="C12" s="262" t="s">
        <v>23</v>
      </c>
      <c r="D12" s="266"/>
      <c r="E12" s="43" t="s">
        <v>14</v>
      </c>
      <c r="F12" s="79"/>
      <c r="G12" s="79"/>
      <c r="H12" s="274"/>
      <c r="I12" s="275"/>
      <c r="J12" s="40"/>
      <c r="L12" s="270"/>
      <c r="M12" s="262" t="s">
        <v>23</v>
      </c>
      <c r="N12" s="266"/>
      <c r="O12" s="43" t="s">
        <v>14</v>
      </c>
      <c r="P12" s="164">
        <v>550000</v>
      </c>
      <c r="Q12" s="164">
        <v>500000</v>
      </c>
      <c r="R12" s="281"/>
      <c r="S12" s="275"/>
    </row>
    <row r="13" spans="1:19" ht="40" customHeight="1" x14ac:dyDescent="0.65">
      <c r="B13" s="270"/>
      <c r="C13" s="266"/>
      <c r="D13" s="266"/>
      <c r="E13" s="95" t="s">
        <v>15</v>
      </c>
      <c r="F13" s="96">
        <f>経費区分別内訳!I17</f>
        <v>0</v>
      </c>
      <c r="G13" s="96">
        <f>経費区分別内訳!H17</f>
        <v>0</v>
      </c>
      <c r="H13" s="274"/>
      <c r="I13" s="276"/>
      <c r="J13" s="40"/>
      <c r="L13" s="270"/>
      <c r="M13" s="266"/>
      <c r="N13" s="266"/>
      <c r="O13" s="95" t="s">
        <v>15</v>
      </c>
      <c r="P13" s="96">
        <v>550000</v>
      </c>
      <c r="Q13" s="96">
        <v>500000</v>
      </c>
      <c r="R13" s="281"/>
      <c r="S13" s="276"/>
    </row>
    <row r="14" spans="1:19" ht="40" customHeight="1" x14ac:dyDescent="0.65">
      <c r="B14" s="270"/>
      <c r="C14" s="262" t="s">
        <v>19</v>
      </c>
      <c r="D14" s="266"/>
      <c r="E14" s="43" t="s">
        <v>14</v>
      </c>
      <c r="F14" s="79"/>
      <c r="G14" s="79"/>
      <c r="H14" s="274"/>
      <c r="I14" s="283" t="s">
        <v>95</v>
      </c>
      <c r="J14" s="40"/>
      <c r="L14" s="270"/>
      <c r="M14" s="262" t="s">
        <v>19</v>
      </c>
      <c r="N14" s="266"/>
      <c r="O14" s="43" t="s">
        <v>14</v>
      </c>
      <c r="P14" s="164">
        <v>220000</v>
      </c>
      <c r="Q14" s="164">
        <v>200000</v>
      </c>
      <c r="R14" s="281"/>
      <c r="S14" s="283" t="s">
        <v>95</v>
      </c>
    </row>
    <row r="15" spans="1:19" ht="40" customHeight="1" x14ac:dyDescent="0.65">
      <c r="B15" s="270"/>
      <c r="C15" s="266"/>
      <c r="D15" s="266"/>
      <c r="E15" s="95" t="s">
        <v>15</v>
      </c>
      <c r="F15" s="96">
        <f>経費区分別内訳!I21</f>
        <v>0</v>
      </c>
      <c r="G15" s="96">
        <f>MIN(経費区分別内訳!H21,1000000)</f>
        <v>0</v>
      </c>
      <c r="H15" s="274"/>
      <c r="I15" s="284"/>
      <c r="J15" s="40"/>
      <c r="L15" s="270"/>
      <c r="M15" s="266"/>
      <c r="N15" s="266"/>
      <c r="O15" s="95" t="s">
        <v>15</v>
      </c>
      <c r="P15" s="96">
        <v>220000</v>
      </c>
      <c r="Q15" s="96">
        <v>200000</v>
      </c>
      <c r="R15" s="282"/>
      <c r="S15" s="284"/>
    </row>
    <row r="16" spans="1:19" ht="40" customHeight="1" x14ac:dyDescent="0.65">
      <c r="B16" s="271"/>
      <c r="C16" s="277" t="s">
        <v>64</v>
      </c>
      <c r="D16" s="273"/>
      <c r="E16" s="43" t="s">
        <v>14</v>
      </c>
      <c r="F16" s="79">
        <f>F10+F12+F14</f>
        <v>0</v>
      </c>
      <c r="G16" s="79">
        <f>G10+G12+G14</f>
        <v>0</v>
      </c>
      <c r="H16" s="79">
        <f>MIN(ROUNDDOWN(G16*2/3,-3),2500000)</f>
        <v>0</v>
      </c>
      <c r="I16" s="278" t="s">
        <v>96</v>
      </c>
      <c r="J16" s="41"/>
      <c r="L16" s="271"/>
      <c r="M16" s="277" t="s">
        <v>64</v>
      </c>
      <c r="N16" s="273"/>
      <c r="O16" s="43" t="s">
        <v>14</v>
      </c>
      <c r="P16" s="79">
        <f>P10+P12+P14</f>
        <v>2970000</v>
      </c>
      <c r="Q16" s="79">
        <f>Q10+Q12+Q14</f>
        <v>2700000</v>
      </c>
      <c r="R16" s="79">
        <f>MIN(ROUNDDOWN(Q16*2/3,-3),2500000)</f>
        <v>1800000</v>
      </c>
      <c r="S16" s="278" t="s">
        <v>96</v>
      </c>
    </row>
    <row r="17" spans="2:19" ht="40" customHeight="1" x14ac:dyDescent="0.65">
      <c r="B17" s="272"/>
      <c r="C17" s="277"/>
      <c r="D17" s="273"/>
      <c r="E17" s="95" t="s">
        <v>15</v>
      </c>
      <c r="F17" s="96">
        <f>F11+F13+F15</f>
        <v>0</v>
      </c>
      <c r="G17" s="96">
        <f>G11+G13+G15</f>
        <v>0</v>
      </c>
      <c r="H17" s="96">
        <f>MIN(ROUNDDOWN(G17*2/3,-3),2500000)</f>
        <v>0</v>
      </c>
      <c r="I17" s="279"/>
      <c r="J17" s="42"/>
      <c r="L17" s="272"/>
      <c r="M17" s="277"/>
      <c r="N17" s="273"/>
      <c r="O17" s="95" t="s">
        <v>15</v>
      </c>
      <c r="P17" s="96">
        <f>P11+P13+P15</f>
        <v>2750000</v>
      </c>
      <c r="Q17" s="96">
        <f>Q11+Q13+Q15</f>
        <v>2500000</v>
      </c>
      <c r="R17" s="96">
        <f>MIN(ROUNDDOWN(Q17*2/3,-3),25000000)</f>
        <v>1666000</v>
      </c>
      <c r="S17" s="279"/>
    </row>
    <row r="18" spans="2:19" ht="40" customHeight="1" x14ac:dyDescent="0.65">
      <c r="B18" s="269" t="s">
        <v>36</v>
      </c>
      <c r="C18" s="262" t="s">
        <v>33</v>
      </c>
      <c r="D18" s="262"/>
      <c r="E18" s="43" t="s">
        <v>14</v>
      </c>
      <c r="F18" s="79"/>
      <c r="G18" s="79"/>
      <c r="H18" s="79">
        <f>MIN(ROUNDDOWN(G18*2/3,-3),1800000)</f>
        <v>0</v>
      </c>
      <c r="I18" s="278" t="s">
        <v>97</v>
      </c>
      <c r="J18" s="41"/>
      <c r="L18" s="269" t="s">
        <v>36</v>
      </c>
      <c r="M18" s="262" t="s">
        <v>33</v>
      </c>
      <c r="N18" s="262"/>
      <c r="O18" s="43" t="s">
        <v>14</v>
      </c>
      <c r="P18" s="164">
        <v>3300000</v>
      </c>
      <c r="Q18" s="164">
        <v>3000000</v>
      </c>
      <c r="R18" s="79">
        <f>MIN(ROUNDDOWN(Q18*2/3,-3),1800000)</f>
        <v>1800000</v>
      </c>
      <c r="S18" s="278" t="s">
        <v>97</v>
      </c>
    </row>
    <row r="19" spans="2:19" ht="40" customHeight="1" x14ac:dyDescent="0.65">
      <c r="B19" s="270"/>
      <c r="C19" s="262"/>
      <c r="D19" s="262"/>
      <c r="E19" s="95" t="s">
        <v>15</v>
      </c>
      <c r="F19" s="96">
        <f>経費区分別内訳!I26</f>
        <v>0</v>
      </c>
      <c r="G19" s="96">
        <f>経費区分別内訳!H26</f>
        <v>0</v>
      </c>
      <c r="H19" s="96">
        <f>ROUNDDOWN(MIN(経費区分別内訳!F26*2/3,150000)*経費区分別内訳!G26,-3)</f>
        <v>0</v>
      </c>
      <c r="I19" s="279"/>
      <c r="J19" s="42"/>
      <c r="L19" s="270"/>
      <c r="M19" s="262"/>
      <c r="N19" s="262"/>
      <c r="O19" s="95" t="s">
        <v>15</v>
      </c>
      <c r="P19" s="96">
        <v>2750000</v>
      </c>
      <c r="Q19" s="96">
        <v>2500000</v>
      </c>
      <c r="R19" s="96">
        <f>MIN(ROUNDDOWN(Q19*2/3,-3),1800000)</f>
        <v>1666000</v>
      </c>
      <c r="S19" s="279"/>
    </row>
    <row r="20" spans="2:19" ht="40" customHeight="1" x14ac:dyDescent="0.65">
      <c r="B20" s="270"/>
      <c r="C20" s="262" t="s">
        <v>34</v>
      </c>
      <c r="D20" s="262"/>
      <c r="E20" s="43" t="s">
        <v>14</v>
      </c>
      <c r="F20" s="79"/>
      <c r="G20" s="79"/>
      <c r="H20" s="79">
        <f>MIN(ROUNDDOWN(G20*2/3,-3),1440000)</f>
        <v>0</v>
      </c>
      <c r="I20" s="278" t="s">
        <v>98</v>
      </c>
      <c r="J20" s="41"/>
      <c r="L20" s="270"/>
      <c r="M20" s="262" t="s">
        <v>34</v>
      </c>
      <c r="N20" s="262"/>
      <c r="O20" s="43" t="s">
        <v>14</v>
      </c>
      <c r="P20" s="164">
        <v>3300000</v>
      </c>
      <c r="Q20" s="164">
        <v>3000000</v>
      </c>
      <c r="R20" s="79">
        <f>MIN(ROUNDDOWN(Q20*2/3,-3),1440000)</f>
        <v>1440000</v>
      </c>
      <c r="S20" s="278" t="s">
        <v>98</v>
      </c>
    </row>
    <row r="21" spans="2:19" ht="40" customHeight="1" x14ac:dyDescent="0.65">
      <c r="B21" s="270"/>
      <c r="C21" s="262"/>
      <c r="D21" s="262"/>
      <c r="E21" s="95" t="s">
        <v>15</v>
      </c>
      <c r="F21" s="96">
        <f>経費区分別内訳!I27</f>
        <v>0</v>
      </c>
      <c r="G21" s="96">
        <f>経費区分別内訳!H27</f>
        <v>0</v>
      </c>
      <c r="H21" s="96">
        <f>ROUNDDOWN(MIN(経費区分別内訳!F27*2/3,120000)*経費区分別内訳!G27,-3)</f>
        <v>0</v>
      </c>
      <c r="I21" s="279"/>
      <c r="J21" s="42"/>
      <c r="L21" s="270"/>
      <c r="M21" s="262"/>
      <c r="N21" s="262"/>
      <c r="O21" s="95" t="s">
        <v>15</v>
      </c>
      <c r="P21" s="96">
        <v>2750000</v>
      </c>
      <c r="Q21" s="96">
        <v>2500000</v>
      </c>
      <c r="R21" s="96">
        <f>MIN(ROUNDDOWN(Q21*2/3,-3),1440000)</f>
        <v>1440000</v>
      </c>
      <c r="S21" s="279"/>
    </row>
    <row r="22" spans="2:19" ht="40" customHeight="1" x14ac:dyDescent="0.65">
      <c r="B22" s="270"/>
      <c r="C22" s="262" t="s">
        <v>87</v>
      </c>
      <c r="D22" s="262"/>
      <c r="E22" s="43" t="s">
        <v>14</v>
      </c>
      <c r="F22" s="79"/>
      <c r="G22" s="79"/>
      <c r="H22" s="79">
        <f>MIN(ROUNDDOWN(G22*2/3,-3),1200000)</f>
        <v>0</v>
      </c>
      <c r="I22" s="278" t="s">
        <v>99</v>
      </c>
      <c r="J22" s="41"/>
      <c r="L22" s="270"/>
      <c r="M22" s="262" t="s">
        <v>87</v>
      </c>
      <c r="N22" s="262"/>
      <c r="O22" s="43" t="s">
        <v>14</v>
      </c>
      <c r="P22" s="164">
        <v>3300000</v>
      </c>
      <c r="Q22" s="164">
        <v>3000000</v>
      </c>
      <c r="R22" s="79">
        <f>MIN(ROUNDDOWN(Q22*2/3,-3),1200000)</f>
        <v>1200000</v>
      </c>
      <c r="S22" s="278" t="s">
        <v>99</v>
      </c>
    </row>
    <row r="23" spans="2:19" ht="40" customHeight="1" x14ac:dyDescent="0.65">
      <c r="B23" s="270"/>
      <c r="C23" s="262"/>
      <c r="D23" s="262"/>
      <c r="E23" s="95" t="s">
        <v>15</v>
      </c>
      <c r="F23" s="96">
        <f>経費区分別内訳!I28</f>
        <v>0</v>
      </c>
      <c r="G23" s="96">
        <f>経費区分別内訳!H28</f>
        <v>0</v>
      </c>
      <c r="H23" s="96">
        <f>ROUNDDOWN(MIN(経費区分別内訳!F28*2/3,100000)*経費区分別内訳!G28,-3)</f>
        <v>0</v>
      </c>
      <c r="I23" s="279"/>
      <c r="J23" s="42"/>
      <c r="L23" s="270"/>
      <c r="M23" s="262"/>
      <c r="N23" s="262"/>
      <c r="O23" s="95" t="s">
        <v>15</v>
      </c>
      <c r="P23" s="96">
        <v>2750000</v>
      </c>
      <c r="Q23" s="96">
        <v>2500000</v>
      </c>
      <c r="R23" s="96">
        <f>MIN(ROUNDDOWN(Q23*2/3,-3),1200000)</f>
        <v>1200000</v>
      </c>
      <c r="S23" s="279"/>
    </row>
    <row r="24" spans="2:19" ht="40" customHeight="1" x14ac:dyDescent="0.65">
      <c r="B24" s="271"/>
      <c r="C24" s="277" t="s">
        <v>64</v>
      </c>
      <c r="D24" s="273"/>
      <c r="E24" s="43" t="s">
        <v>14</v>
      </c>
      <c r="F24" s="79">
        <f t="shared" ref="F24:G25" si="0">F18+F20+F22</f>
        <v>0</v>
      </c>
      <c r="G24" s="79">
        <f t="shared" si="0"/>
        <v>0</v>
      </c>
      <c r="H24" s="79">
        <f>H18+H20+H22</f>
        <v>0</v>
      </c>
      <c r="I24" s="278"/>
      <c r="J24" s="42"/>
      <c r="L24" s="271"/>
      <c r="M24" s="277" t="s">
        <v>64</v>
      </c>
      <c r="N24" s="273"/>
      <c r="O24" s="43" t="s">
        <v>14</v>
      </c>
      <c r="P24" s="79">
        <f t="shared" ref="P24:R25" si="1">P18+P20+P22</f>
        <v>9900000</v>
      </c>
      <c r="Q24" s="79">
        <f t="shared" si="1"/>
        <v>9000000</v>
      </c>
      <c r="R24" s="79">
        <f t="shared" si="1"/>
        <v>4440000</v>
      </c>
      <c r="S24" s="283"/>
    </row>
    <row r="25" spans="2:19" ht="40" customHeight="1" x14ac:dyDescent="0.65">
      <c r="B25" s="272"/>
      <c r="C25" s="277"/>
      <c r="D25" s="273"/>
      <c r="E25" s="95" t="s">
        <v>15</v>
      </c>
      <c r="F25" s="96">
        <f t="shared" si="0"/>
        <v>0</v>
      </c>
      <c r="G25" s="96">
        <f t="shared" si="0"/>
        <v>0</v>
      </c>
      <c r="H25" s="96">
        <f>H19+H21+H23</f>
        <v>0</v>
      </c>
      <c r="I25" s="279"/>
      <c r="J25" s="42"/>
      <c r="L25" s="272"/>
      <c r="M25" s="277"/>
      <c r="N25" s="273"/>
      <c r="O25" s="95" t="s">
        <v>15</v>
      </c>
      <c r="P25" s="96">
        <f t="shared" si="1"/>
        <v>8250000</v>
      </c>
      <c r="Q25" s="96">
        <f t="shared" si="1"/>
        <v>7500000</v>
      </c>
      <c r="R25" s="96">
        <f t="shared" si="1"/>
        <v>4306000</v>
      </c>
      <c r="S25" s="285"/>
    </row>
    <row r="26" spans="2:19" ht="40" customHeight="1" x14ac:dyDescent="0.65">
      <c r="B26" s="273" t="s">
        <v>8</v>
      </c>
      <c r="C26" s="273"/>
      <c r="D26" s="273"/>
      <c r="E26" s="43" t="s">
        <v>14</v>
      </c>
      <c r="F26" s="79">
        <f>F16+F24</f>
        <v>0</v>
      </c>
      <c r="G26" s="79">
        <f t="shared" ref="G26:G27" si="2">G16+G24</f>
        <v>0</v>
      </c>
      <c r="H26" s="79">
        <f>H16+H24</f>
        <v>0</v>
      </c>
      <c r="I26" s="278"/>
      <c r="J26" s="40"/>
      <c r="L26" s="273" t="s">
        <v>8</v>
      </c>
      <c r="M26" s="273"/>
      <c r="N26" s="273"/>
      <c r="O26" s="43" t="s">
        <v>14</v>
      </c>
      <c r="P26" s="79">
        <f>P16+P24</f>
        <v>12870000</v>
      </c>
      <c r="Q26" s="79">
        <f t="shared" ref="Q26:R27" si="3">Q16+Q24</f>
        <v>11700000</v>
      </c>
      <c r="R26" s="79">
        <f>R16+R24</f>
        <v>6240000</v>
      </c>
      <c r="S26" s="283"/>
    </row>
    <row r="27" spans="2:19" ht="40" customHeight="1" x14ac:dyDescent="0.65">
      <c r="B27" s="273"/>
      <c r="C27" s="273"/>
      <c r="D27" s="273"/>
      <c r="E27" s="95" t="s">
        <v>15</v>
      </c>
      <c r="F27" s="96">
        <f>F17+F25</f>
        <v>0</v>
      </c>
      <c r="G27" s="96">
        <f t="shared" si="2"/>
        <v>0</v>
      </c>
      <c r="H27" s="96">
        <f>IF((H17+H25)&gt;H26, H26, (H17+H25))</f>
        <v>0</v>
      </c>
      <c r="I27" s="279"/>
      <c r="J27" s="40"/>
      <c r="L27" s="273"/>
      <c r="M27" s="273"/>
      <c r="N27" s="273"/>
      <c r="O27" s="95" t="s">
        <v>15</v>
      </c>
      <c r="P27" s="96">
        <f>P17+P25</f>
        <v>11000000</v>
      </c>
      <c r="Q27" s="96">
        <f t="shared" si="3"/>
        <v>10000000</v>
      </c>
      <c r="R27" s="96">
        <f t="shared" si="3"/>
        <v>5972000</v>
      </c>
      <c r="S27" s="285"/>
    </row>
    <row r="28" spans="2:19" ht="11" customHeight="1" x14ac:dyDescent="0.55000000000000004">
      <c r="P28" s="44"/>
      <c r="Q28" s="44"/>
      <c r="R28" s="44"/>
    </row>
    <row r="29" spans="2:19" s="4" customFormat="1" ht="22.5" x14ac:dyDescent="0.65">
      <c r="C29" s="14">
        <v>1</v>
      </c>
      <c r="D29" s="8" t="s">
        <v>9</v>
      </c>
      <c r="E29" s="8"/>
      <c r="F29" s="11"/>
      <c r="G29" s="11"/>
      <c r="H29" s="53"/>
      <c r="M29" s="14">
        <v>1</v>
      </c>
      <c r="N29" s="8" t="s">
        <v>9</v>
      </c>
      <c r="O29" s="8"/>
      <c r="P29" s="11"/>
      <c r="Q29" s="11"/>
      <c r="R29" s="53"/>
    </row>
    <row r="30" spans="2:19" s="4" customFormat="1" ht="22.5" x14ac:dyDescent="0.65">
      <c r="C30" s="15">
        <v>2</v>
      </c>
      <c r="D30" s="4" t="s">
        <v>11</v>
      </c>
      <c r="F30" s="53"/>
      <c r="G30" s="53"/>
      <c r="H30" s="53"/>
      <c r="M30" s="15">
        <v>2</v>
      </c>
      <c r="N30" s="4" t="s">
        <v>11</v>
      </c>
      <c r="P30" s="53"/>
      <c r="Q30" s="53"/>
      <c r="R30" s="53"/>
    </row>
    <row r="31" spans="2:19" s="4" customFormat="1" ht="22.5" x14ac:dyDescent="0.65">
      <c r="C31" s="15"/>
      <c r="F31" s="53"/>
      <c r="G31" s="53"/>
      <c r="H31" s="53"/>
    </row>
  </sheetData>
  <mergeCells count="54">
    <mergeCell ref="C24:D25"/>
    <mergeCell ref="I24:I25"/>
    <mergeCell ref="M24:N25"/>
    <mergeCell ref="S24:S25"/>
    <mergeCell ref="B26:D27"/>
    <mergeCell ref="I26:I27"/>
    <mergeCell ref="L26:N27"/>
    <mergeCell ref="S26:S27"/>
    <mergeCell ref="M16:N17"/>
    <mergeCell ref="S16:S17"/>
    <mergeCell ref="B18:B25"/>
    <mergeCell ref="C18:D19"/>
    <mergeCell ref="I18:I19"/>
    <mergeCell ref="L18:L25"/>
    <mergeCell ref="M18:N19"/>
    <mergeCell ref="S18:S19"/>
    <mergeCell ref="C20:D21"/>
    <mergeCell ref="I20:I21"/>
    <mergeCell ref="M20:N21"/>
    <mergeCell ref="S20:S21"/>
    <mergeCell ref="C22:D23"/>
    <mergeCell ref="I22:I23"/>
    <mergeCell ref="M22:N23"/>
    <mergeCell ref="S22:S23"/>
    <mergeCell ref="M10:N11"/>
    <mergeCell ref="R10:R15"/>
    <mergeCell ref="S10:S11"/>
    <mergeCell ref="C12:D13"/>
    <mergeCell ref="I12:I13"/>
    <mergeCell ref="M12:N13"/>
    <mergeCell ref="S12:S13"/>
    <mergeCell ref="C14:D15"/>
    <mergeCell ref="I14:I15"/>
    <mergeCell ref="M14:N15"/>
    <mergeCell ref="S14:S15"/>
    <mergeCell ref="B10:B17"/>
    <mergeCell ref="C10:D11"/>
    <mergeCell ref="H10:H15"/>
    <mergeCell ref="I10:I11"/>
    <mergeCell ref="L10:L17"/>
    <mergeCell ref="C16:D17"/>
    <mergeCell ref="I16:I17"/>
    <mergeCell ref="C5:I5"/>
    <mergeCell ref="M5:S5"/>
    <mergeCell ref="B8:E9"/>
    <mergeCell ref="F8:F9"/>
    <mergeCell ref="G8:G9"/>
    <mergeCell ref="H8:H9"/>
    <mergeCell ref="I8:I9"/>
    <mergeCell ref="L8:O9"/>
    <mergeCell ref="P8:P9"/>
    <mergeCell ref="Q8:Q9"/>
    <mergeCell ref="R8:R9"/>
    <mergeCell ref="S8:S9"/>
  </mergeCells>
  <phoneticPr fontId="2"/>
  <conditionalFormatting sqref="G10:G27">
    <cfRule type="cellIs" dxfId="1" priority="1" operator="greaterThan">
      <formula>F10</formula>
    </cfRule>
  </conditionalFormatting>
  <conditionalFormatting sqref="Q10:Q27">
    <cfRule type="cellIs" dxfId="0" priority="3" operator="greaterThan">
      <formula>P10</formula>
    </cfRule>
  </conditionalFormatting>
  <printOptions horizontalCentered="1" verticalCentered="1"/>
  <pageMargins left="0.7" right="0.7" top="0.75" bottom="0.75" header="0.3" footer="0.3"/>
  <pageSetup paperSize="9"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変更承認申請</vt:lpstr>
      <vt:lpstr>工事計画書</vt:lpstr>
      <vt:lpstr>経費区分別内訳</vt:lpstr>
      <vt:lpstr>助成事業変更内容【商店街】</vt:lpstr>
      <vt:lpstr>経費区分別内訳!Print_Area</vt:lpstr>
      <vt:lpstr>工事計画書!Print_Area</vt:lpstr>
      <vt:lpstr>助成事業変更内容【商店街】!Print_Area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2012-07-26T00:45:10Z</dcterms:created>
  <dcterms:modified xsi:type="dcterms:W3CDTF">2025-07-16T04:10:43Z</dcterms:modified>
</cp:coreProperties>
</file>