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 defaultThemeVersion="124226"/>
  <xr:revisionPtr revIDLastSave="0" documentId="13_ncr:1_{FB7FA5C6-FA6A-4CCB-8675-54E2258BB791}" xr6:coauthVersionLast="47" xr6:coauthVersionMax="47" xr10:uidLastSave="{00000000-0000-0000-0000-000000000000}"/>
  <bookViews>
    <workbookView xWindow="-28920" yWindow="-120" windowWidth="29040" windowHeight="15720" tabRatio="623" xr2:uid="{00000000-000D-0000-FFFF-FFFF00000000}"/>
  </bookViews>
  <sheets>
    <sheet name="工事計画書" sheetId="8" r:id="rId1"/>
    <sheet name="経費区分別内訳" sheetId="6" r:id="rId2"/>
    <sheet name="助成事業変更内容【若女】" sheetId="7" r:id="rId3"/>
  </sheets>
  <definedNames>
    <definedName name="_xlnm.Print_Area" localSheetId="1">経費区分別内訳!$A$1:$J$30</definedName>
    <definedName name="_xlnm.Print_Area" localSheetId="0">工事計画書!$A$1:$H$24</definedName>
    <definedName name="_xlnm.Print_Area" localSheetId="2">助成事業変更内容【若女】!$A$1:$J$30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17" i="7" l="1"/>
  <c r="R25" i="7"/>
  <c r="Q25" i="7"/>
  <c r="R24" i="7"/>
  <c r="Q24" i="7"/>
  <c r="S23" i="7"/>
  <c r="S22" i="7"/>
  <c r="S21" i="7"/>
  <c r="S20" i="7"/>
  <c r="S19" i="7"/>
  <c r="S18" i="7"/>
  <c r="S24" i="7" s="1"/>
  <c r="R17" i="7"/>
  <c r="Q17" i="7"/>
  <c r="R16" i="7"/>
  <c r="Q16" i="7"/>
  <c r="Q26" i="7" s="1"/>
  <c r="R28" i="6"/>
  <c r="S28" i="6" s="1"/>
  <c r="R27" i="6"/>
  <c r="S27" i="6" s="1"/>
  <c r="R26" i="6"/>
  <c r="R20" i="6"/>
  <c r="S20" i="6" s="1"/>
  <c r="R19" i="6"/>
  <c r="S19" i="6" s="1"/>
  <c r="R18" i="6"/>
  <c r="S18" i="6" s="1"/>
  <c r="R16" i="6"/>
  <c r="S16" i="6" s="1"/>
  <c r="R15" i="6"/>
  <c r="S15" i="6" s="1"/>
  <c r="R14" i="6"/>
  <c r="S14" i="6" s="1"/>
  <c r="R12" i="6"/>
  <c r="S12" i="6" s="1"/>
  <c r="R11" i="6"/>
  <c r="S11" i="6" s="1"/>
  <c r="R10" i="6"/>
  <c r="S10" i="6" s="1"/>
  <c r="S21" i="6" l="1"/>
  <c r="S13" i="6"/>
  <c r="S25" i="7"/>
  <c r="R21" i="6"/>
  <c r="R29" i="6"/>
  <c r="R13" i="6"/>
  <c r="R26" i="7"/>
  <c r="Q27" i="7"/>
  <c r="R17" i="6"/>
  <c r="R27" i="7"/>
  <c r="S27" i="7"/>
  <c r="S16" i="7"/>
  <c r="S26" i="7" s="1"/>
  <c r="S26" i="6"/>
  <c r="S29" i="6" s="1"/>
  <c r="S17" i="6"/>
  <c r="S22" i="6" s="1"/>
  <c r="R22" i="6" l="1"/>
  <c r="H22" i="7"/>
  <c r="H20" i="7"/>
  <c r="H19" i="7"/>
  <c r="H18" i="7"/>
  <c r="H21" i="7" l="1"/>
  <c r="H23" i="7"/>
  <c r="H25" i="7" l="1"/>
  <c r="H24" i="7"/>
  <c r="H26" i="6" l="1"/>
  <c r="I26" i="6" l="1"/>
  <c r="G19" i="7"/>
  <c r="F24" i="7"/>
  <c r="G24" i="7"/>
  <c r="F16" i="7" l="1"/>
  <c r="F26" i="7" s="1"/>
  <c r="H27" i="6"/>
  <c r="G21" i="7" l="1"/>
  <c r="I27" i="6"/>
  <c r="F21" i="7" l="1"/>
  <c r="G16" i="7"/>
  <c r="H16" i="7" s="1"/>
  <c r="H26" i="7" s="1"/>
  <c r="H28" i="6"/>
  <c r="H20" i="6"/>
  <c r="I20" i="6" s="1"/>
  <c r="H19" i="6"/>
  <c r="H18" i="6"/>
  <c r="I18" i="6" s="1"/>
  <c r="H16" i="6"/>
  <c r="I16" i="6" s="1"/>
  <c r="H15" i="6"/>
  <c r="I15" i="6" s="1"/>
  <c r="H14" i="6"/>
  <c r="I14" i="6" s="1"/>
  <c r="H12" i="6"/>
  <c r="I12" i="6" s="1"/>
  <c r="H11" i="6"/>
  <c r="I11" i="6" s="1"/>
  <c r="H10" i="6"/>
  <c r="H21" i="6" l="1"/>
  <c r="G15" i="7"/>
  <c r="G26" i="7"/>
  <c r="I19" i="6"/>
  <c r="I21" i="6" s="1"/>
  <c r="F15" i="7" s="1"/>
  <c r="H13" i="6"/>
  <c r="G11" i="7" s="1"/>
  <c r="I17" i="6"/>
  <c r="F13" i="7" s="1"/>
  <c r="H17" i="6"/>
  <c r="G13" i="7" s="1"/>
  <c r="I10" i="6"/>
  <c r="G23" i="7"/>
  <c r="I28" i="6"/>
  <c r="H29" i="6"/>
  <c r="I13" i="6" l="1"/>
  <c r="I22" i="6" s="1"/>
  <c r="G25" i="7"/>
  <c r="H22" i="6"/>
  <c r="H32" i="6" s="1"/>
  <c r="I29" i="6"/>
  <c r="F23" i="7"/>
  <c r="F19" i="7"/>
  <c r="G17" i="7"/>
  <c r="H17" i="7" s="1"/>
  <c r="H27" i="7" s="1"/>
  <c r="I32" i="6" l="1"/>
  <c r="F25" i="7"/>
  <c r="F11" i="7"/>
  <c r="F17" i="7" s="1"/>
  <c r="F27" i="7" l="1"/>
  <c r="G27" i="7"/>
</calcChain>
</file>

<file path=xl/sharedStrings.xml><?xml version="1.0" encoding="utf-8"?>
<sst xmlns="http://schemas.openxmlformats.org/spreadsheetml/2006/main" count="268" uniqueCount="99">
  <si>
    <t>（単位：　円）</t>
    <rPh sb="1" eb="3">
      <t>タンイ</t>
    </rPh>
    <rPh sb="5" eb="6">
      <t>エン</t>
    </rPh>
    <phoneticPr fontId="2"/>
  </si>
  <si>
    <t>経費区分</t>
    <rPh sb="0" eb="2">
      <t>ケイヒ</t>
    </rPh>
    <rPh sb="2" eb="4">
      <t>クブン</t>
    </rPh>
    <phoneticPr fontId="2"/>
  </si>
  <si>
    <t>助成対象経費</t>
    <rPh sb="0" eb="2">
      <t>ジョセイ</t>
    </rPh>
    <rPh sb="2" eb="4">
      <t>タイショウ</t>
    </rPh>
    <rPh sb="4" eb="6">
      <t>ケイヒ</t>
    </rPh>
    <phoneticPr fontId="2"/>
  </si>
  <si>
    <t>公社記入欄</t>
    <rPh sb="0" eb="1">
      <t>コウ</t>
    </rPh>
    <rPh sb="1" eb="2">
      <t>シャ</t>
    </rPh>
    <rPh sb="2" eb="4">
      <t>キニュウ</t>
    </rPh>
    <rPh sb="4" eb="5">
      <t>ラン</t>
    </rPh>
    <phoneticPr fontId="2"/>
  </si>
  <si>
    <t>合　　　　計</t>
    <rPh sb="0" eb="1">
      <t>ゴウ</t>
    </rPh>
    <rPh sb="5" eb="6">
      <t>ケイ</t>
    </rPh>
    <phoneticPr fontId="2"/>
  </si>
  <si>
    <t>上段に当初交付予定額、下段に変更希望額を記入してください。</t>
    <rPh sb="0" eb="2">
      <t>ジョウダン</t>
    </rPh>
    <rPh sb="3" eb="5">
      <t>トウショ</t>
    </rPh>
    <rPh sb="5" eb="7">
      <t>コウフ</t>
    </rPh>
    <rPh sb="7" eb="9">
      <t>ヨテイ</t>
    </rPh>
    <rPh sb="9" eb="10">
      <t>ガク</t>
    </rPh>
    <rPh sb="11" eb="13">
      <t>カダン</t>
    </rPh>
    <rPh sb="14" eb="16">
      <t>ヘンコウ</t>
    </rPh>
    <rPh sb="16" eb="18">
      <t>キボウ</t>
    </rPh>
    <rPh sb="18" eb="19">
      <t>ガク</t>
    </rPh>
    <rPh sb="20" eb="22">
      <t>キニュウ</t>
    </rPh>
    <phoneticPr fontId="2"/>
  </si>
  <si>
    <t>助　成　事　業　変　更　内　容　</t>
    <rPh sb="0" eb="1">
      <t>スケ</t>
    </rPh>
    <rPh sb="2" eb="3">
      <t>シゲル</t>
    </rPh>
    <rPh sb="4" eb="5">
      <t>コト</t>
    </rPh>
    <rPh sb="6" eb="7">
      <t>ギョウ</t>
    </rPh>
    <rPh sb="8" eb="9">
      <t>ヘン</t>
    </rPh>
    <rPh sb="10" eb="11">
      <t>サラ</t>
    </rPh>
    <rPh sb="12" eb="13">
      <t>ウチ</t>
    </rPh>
    <rPh sb="14" eb="15">
      <t>カタチ</t>
    </rPh>
    <phoneticPr fontId="2"/>
  </si>
  <si>
    <t>変更該当科目を含め全科目を記載してください。</t>
    <rPh sb="0" eb="2">
      <t>ヘンコウ</t>
    </rPh>
    <rPh sb="2" eb="4">
      <t>ガイトウ</t>
    </rPh>
    <rPh sb="4" eb="6">
      <t>カモク</t>
    </rPh>
    <rPh sb="7" eb="8">
      <t>フク</t>
    </rPh>
    <rPh sb="9" eb="10">
      <t>ゼン</t>
    </rPh>
    <rPh sb="10" eb="12">
      <t>カモク</t>
    </rPh>
    <rPh sb="13" eb="15">
      <t>キサイ</t>
    </rPh>
    <phoneticPr fontId="2"/>
  </si>
  <si>
    <t>助成事業に
要する経費</t>
    <rPh sb="0" eb="2">
      <t>ジョセイ</t>
    </rPh>
    <rPh sb="2" eb="4">
      <t>ジギョウ</t>
    </rPh>
    <rPh sb="6" eb="7">
      <t>ヨウ</t>
    </rPh>
    <rPh sb="9" eb="11">
      <t>ケイヒ</t>
    </rPh>
    <phoneticPr fontId="2"/>
  </si>
  <si>
    <t>円</t>
    <rPh sb="0" eb="1">
      <t>エン</t>
    </rPh>
    <phoneticPr fontId="2"/>
  </si>
  <si>
    <t>交付予定額</t>
    <rPh sb="0" eb="2">
      <t>コウフ</t>
    </rPh>
    <rPh sb="2" eb="4">
      <t>ヨテイ</t>
    </rPh>
    <rPh sb="4" eb="5">
      <t>ガク</t>
    </rPh>
    <phoneticPr fontId="2"/>
  </si>
  <si>
    <t>変更希望額</t>
    <rPh sb="0" eb="2">
      <t>ヘンコウ</t>
    </rPh>
    <rPh sb="2" eb="4">
      <t>キボウ</t>
    </rPh>
    <rPh sb="4" eb="5">
      <t>ガク</t>
    </rPh>
    <phoneticPr fontId="2"/>
  </si>
  <si>
    <t>（付　　表）</t>
    <rPh sb="1" eb="2">
      <t>ヅケ</t>
    </rPh>
    <rPh sb="4" eb="5">
      <t>ヒョウ</t>
    </rPh>
    <phoneticPr fontId="2"/>
  </si>
  <si>
    <t>店舗新装・改装工事費</t>
    <rPh sb="0" eb="2">
      <t>テンポ</t>
    </rPh>
    <rPh sb="2" eb="4">
      <t>シンソウ</t>
    </rPh>
    <rPh sb="5" eb="7">
      <t>カイソウ</t>
    </rPh>
    <rPh sb="7" eb="10">
      <t>コウジヒ</t>
    </rPh>
    <phoneticPr fontId="2"/>
  </si>
  <si>
    <t>宣伝・広告費</t>
    <rPh sb="0" eb="2">
      <t>センデン</t>
    </rPh>
    <rPh sb="3" eb="6">
      <t>コウコクヒ</t>
    </rPh>
    <phoneticPr fontId="2"/>
  </si>
  <si>
    <t>経費項目</t>
    <rPh sb="0" eb="2">
      <t>ケイヒ</t>
    </rPh>
    <rPh sb="2" eb="4">
      <t>コウモク</t>
    </rPh>
    <phoneticPr fontId="2"/>
  </si>
  <si>
    <t>数量</t>
    <rPh sb="0" eb="2">
      <t>スウリョウ</t>
    </rPh>
    <phoneticPr fontId="2"/>
  </si>
  <si>
    <t>小　　計</t>
    <rPh sb="0" eb="1">
      <t>ショウ</t>
    </rPh>
    <rPh sb="3" eb="4">
      <t>ケイ</t>
    </rPh>
    <phoneticPr fontId="2"/>
  </si>
  <si>
    <t>設備・備品購入費</t>
  </si>
  <si>
    <t>助成対象経費
(税抜)</t>
    <rPh sb="0" eb="2">
      <t>ジョセイ</t>
    </rPh>
    <rPh sb="2" eb="4">
      <t>タイショウ</t>
    </rPh>
    <rPh sb="4" eb="6">
      <t>ケイヒ</t>
    </rPh>
    <rPh sb="8" eb="10">
      <t>ゼイヌキ</t>
    </rPh>
    <phoneticPr fontId="2"/>
  </si>
  <si>
    <t>１年目</t>
    <rPh sb="1" eb="3">
      <t>ネンメ</t>
    </rPh>
    <phoneticPr fontId="2"/>
  </si>
  <si>
    <t>２年目</t>
    <rPh sb="1" eb="3">
      <t>ネンメ</t>
    </rPh>
    <phoneticPr fontId="2"/>
  </si>
  <si>
    <t>月数</t>
    <rPh sb="0" eb="2">
      <t>ツキスウ</t>
    </rPh>
    <phoneticPr fontId="2"/>
  </si>
  <si>
    <t>店舗賃借料</t>
    <phoneticPr fontId="2"/>
  </si>
  <si>
    <t>事業所整備費</t>
    <rPh sb="0" eb="3">
      <t>ジギョウショ</t>
    </rPh>
    <rPh sb="3" eb="5">
      <t>セイビ</t>
    </rPh>
    <rPh sb="5" eb="6">
      <t>ヒ</t>
    </rPh>
    <phoneticPr fontId="2"/>
  </si>
  <si>
    <t>（１）　事業所整備費</t>
    <rPh sb="4" eb="7">
      <t>ジギョウショ</t>
    </rPh>
    <rPh sb="7" eb="9">
      <t>セイビ</t>
    </rPh>
    <rPh sb="9" eb="10">
      <t>ヒ</t>
    </rPh>
    <phoneticPr fontId="2"/>
  </si>
  <si>
    <t>＜工事計画書＞</t>
    <rPh sb="1" eb="3">
      <t>コウジ</t>
    </rPh>
    <rPh sb="3" eb="6">
      <t>ケイカクショ</t>
    </rPh>
    <phoneticPr fontId="2"/>
  </si>
  <si>
    <t>代表者名</t>
    <rPh sb="0" eb="3">
      <t>ダイヒョウシャ</t>
    </rPh>
    <rPh sb="3" eb="4">
      <t>メイ</t>
    </rPh>
    <phoneticPr fontId="2"/>
  </si>
  <si>
    <t>電　　話</t>
    <rPh sb="0" eb="1">
      <t>デン</t>
    </rPh>
    <rPh sb="3" eb="4">
      <t>ハナシ</t>
    </rPh>
    <phoneticPr fontId="2"/>
  </si>
  <si>
    <t>所 在 地</t>
    <rPh sb="0" eb="1">
      <t>ショ</t>
    </rPh>
    <rPh sb="2" eb="3">
      <t>ザイ</t>
    </rPh>
    <rPh sb="4" eb="5">
      <t>チ</t>
    </rPh>
    <phoneticPr fontId="2"/>
  </si>
  <si>
    <t>担当部署</t>
    <rPh sb="0" eb="2">
      <t>タントウ</t>
    </rPh>
    <rPh sb="2" eb="4">
      <t>ブショ</t>
    </rPh>
    <phoneticPr fontId="2"/>
  </si>
  <si>
    <t>担当者名</t>
    <rPh sb="0" eb="3">
      <t>タントウシャ</t>
    </rPh>
    <rPh sb="3" eb="4">
      <t>メイ</t>
    </rPh>
    <phoneticPr fontId="2"/>
  </si>
  <si>
    <t>事業内容</t>
    <rPh sb="0" eb="2">
      <t>ジギョウ</t>
    </rPh>
    <rPh sb="2" eb="4">
      <t>ナイヨウ</t>
    </rPh>
    <phoneticPr fontId="2"/>
  </si>
  <si>
    <t>契約予定日</t>
    <rPh sb="0" eb="2">
      <t>ケイヤク</t>
    </rPh>
    <rPh sb="2" eb="4">
      <t>ヨテイ</t>
    </rPh>
    <rPh sb="4" eb="5">
      <t>ビ</t>
    </rPh>
    <phoneticPr fontId="2"/>
  </si>
  <si>
    <t>工事期間</t>
    <rPh sb="0" eb="2">
      <t>コウジ</t>
    </rPh>
    <rPh sb="2" eb="4">
      <t>キカン</t>
    </rPh>
    <phoneticPr fontId="2"/>
  </si>
  <si>
    <t>契約金額（税込）</t>
    <rPh sb="0" eb="2">
      <t>ケイヤク</t>
    </rPh>
    <rPh sb="2" eb="4">
      <t>キンガク</t>
    </rPh>
    <rPh sb="5" eb="7">
      <t>ゼイコミ</t>
    </rPh>
    <phoneticPr fontId="2"/>
  </si>
  <si>
    <t>工事依頼内容</t>
    <rPh sb="0" eb="2">
      <t>コウジ</t>
    </rPh>
    <rPh sb="2" eb="4">
      <t>イライ</t>
    </rPh>
    <rPh sb="4" eb="6">
      <t>ナイヨウ</t>
    </rPh>
    <phoneticPr fontId="2"/>
  </si>
  <si>
    <t>選定理由</t>
    <rPh sb="0" eb="2">
      <t>センテイ</t>
    </rPh>
    <rPh sb="2" eb="4">
      <t>リユウ</t>
    </rPh>
    <phoneticPr fontId="2"/>
  </si>
  <si>
    <t>～</t>
    <phoneticPr fontId="2"/>
  </si>
  <si>
    <t>※店舗新装・改装工事費の発注先を変更した場合のみご記入ください</t>
    <rPh sb="1" eb="3">
      <t>テンポ</t>
    </rPh>
    <rPh sb="3" eb="5">
      <t>シンソウ</t>
    </rPh>
    <rPh sb="6" eb="8">
      <t>カイソウ</t>
    </rPh>
    <rPh sb="8" eb="11">
      <t>コウジヒ</t>
    </rPh>
    <rPh sb="12" eb="14">
      <t>ハッチュウ</t>
    </rPh>
    <rPh sb="14" eb="15">
      <t>サキ</t>
    </rPh>
    <rPh sb="16" eb="18">
      <t>ヘンコウ</t>
    </rPh>
    <rPh sb="20" eb="22">
      <t>バアイ</t>
    </rPh>
    <rPh sb="25" eb="27">
      <t>キニュウ</t>
    </rPh>
    <phoneticPr fontId="2"/>
  </si>
  <si>
    <t>費用
番号</t>
    <rPh sb="0" eb="2">
      <t>ヒヨウ</t>
    </rPh>
    <rPh sb="3" eb="5">
      <t>バンゴウ</t>
    </rPh>
    <phoneticPr fontId="2"/>
  </si>
  <si>
    <t>工-1</t>
    <rPh sb="0" eb="1">
      <t>コウ</t>
    </rPh>
    <phoneticPr fontId="2"/>
  </si>
  <si>
    <t>工-2</t>
    <rPh sb="0" eb="1">
      <t>コウ</t>
    </rPh>
    <phoneticPr fontId="2"/>
  </si>
  <si>
    <t>工-3</t>
    <rPh sb="0" eb="1">
      <t>コウ</t>
    </rPh>
    <phoneticPr fontId="2"/>
  </si>
  <si>
    <t>備-1</t>
    <rPh sb="0" eb="1">
      <t>ビ</t>
    </rPh>
    <phoneticPr fontId="2"/>
  </si>
  <si>
    <t>備-2</t>
    <rPh sb="0" eb="1">
      <t>ビ</t>
    </rPh>
    <phoneticPr fontId="2"/>
  </si>
  <si>
    <t>備-3</t>
    <rPh sb="0" eb="1">
      <t>ビ</t>
    </rPh>
    <phoneticPr fontId="2"/>
  </si>
  <si>
    <t>広-1</t>
    <rPh sb="0" eb="1">
      <t>コウ</t>
    </rPh>
    <phoneticPr fontId="2"/>
  </si>
  <si>
    <t>広-2</t>
    <rPh sb="0" eb="1">
      <t>コウ</t>
    </rPh>
    <phoneticPr fontId="2"/>
  </si>
  <si>
    <t>広-3</t>
    <rPh sb="0" eb="1">
      <t>コウ</t>
    </rPh>
    <phoneticPr fontId="2"/>
  </si>
  <si>
    <t>工-</t>
    <rPh sb="0" eb="1">
      <t>コウ</t>
    </rPh>
    <phoneticPr fontId="2"/>
  </si>
  <si>
    <t>小　　　計</t>
    <rPh sb="0" eb="1">
      <t>ショウ</t>
    </rPh>
    <rPh sb="4" eb="5">
      <t>ケイ</t>
    </rPh>
    <phoneticPr fontId="2"/>
  </si>
  <si>
    <t>助成事業に要する経費
(税込)</t>
    <rPh sb="0" eb="2">
      <t>ジョセイ</t>
    </rPh>
    <rPh sb="2" eb="4">
      <t>ジギョウ</t>
    </rPh>
    <rPh sb="5" eb="6">
      <t>ヨウ</t>
    </rPh>
    <rPh sb="8" eb="10">
      <t>ケイヒ</t>
    </rPh>
    <phoneticPr fontId="2"/>
  </si>
  <si>
    <t>助成予定金額</t>
    <rPh sb="0" eb="2">
      <t>ジョセイ</t>
    </rPh>
    <rPh sb="2" eb="4">
      <t>ヨテイ</t>
    </rPh>
    <rPh sb="4" eb="6">
      <t>キンガク</t>
    </rPh>
    <phoneticPr fontId="2"/>
  </si>
  <si>
    <t>単価
（税抜）</t>
    <rPh sb="0" eb="2">
      <t>タンカ</t>
    </rPh>
    <rPh sb="4" eb="5">
      <t>ゼイ</t>
    </rPh>
    <rPh sb="5" eb="6">
      <t>ヌ</t>
    </rPh>
    <phoneticPr fontId="2"/>
  </si>
  <si>
    <t>費用番号</t>
    <rPh sb="0" eb="2">
      <t>ヒヨウ</t>
    </rPh>
    <rPh sb="2" eb="3">
      <t>バン</t>
    </rPh>
    <rPh sb="3" eb="4">
      <t>ゴウ</t>
    </rPh>
    <phoneticPr fontId="2"/>
  </si>
  <si>
    <t>企 業 名</t>
    <rPh sb="0" eb="1">
      <t>キ</t>
    </rPh>
    <rPh sb="2" eb="3">
      <t>ギョウ</t>
    </rPh>
    <rPh sb="4" eb="5">
      <t>メイ</t>
    </rPh>
    <phoneticPr fontId="2"/>
  </si>
  <si>
    <t>　　年　　月　　日</t>
    <rPh sb="2" eb="3">
      <t>ネン</t>
    </rPh>
    <rPh sb="5" eb="6">
      <t>ガツ</t>
    </rPh>
    <rPh sb="8" eb="9">
      <t>ニチ</t>
    </rPh>
    <phoneticPr fontId="2"/>
  </si>
  <si>
    <t>上記契約先は、申請者又は申請した法人と資本関係、役員や従業員の兼務はなく、申請者又は法人役員の３親等以内の親族による経営ではない。</t>
    <rPh sb="0" eb="2">
      <t>ジョウキ</t>
    </rPh>
    <rPh sb="2" eb="5">
      <t>ケイヤクサキ</t>
    </rPh>
    <rPh sb="7" eb="10">
      <t>シンセイシャ</t>
    </rPh>
    <rPh sb="10" eb="11">
      <t>マタ</t>
    </rPh>
    <rPh sb="12" eb="14">
      <t>シンセイ</t>
    </rPh>
    <rPh sb="16" eb="18">
      <t>ホウジン</t>
    </rPh>
    <rPh sb="19" eb="21">
      <t>シホン</t>
    </rPh>
    <rPh sb="21" eb="23">
      <t>カンケイ</t>
    </rPh>
    <rPh sb="24" eb="26">
      <t>ヤクイン</t>
    </rPh>
    <rPh sb="27" eb="30">
      <t>ジュウギョウイン</t>
    </rPh>
    <rPh sb="31" eb="33">
      <t>ケンム</t>
    </rPh>
    <rPh sb="37" eb="40">
      <t>シンセイシャ</t>
    </rPh>
    <rPh sb="40" eb="41">
      <t>マタ</t>
    </rPh>
    <rPh sb="42" eb="44">
      <t>ホウジン</t>
    </rPh>
    <rPh sb="44" eb="46">
      <t>ヤクイン</t>
    </rPh>
    <rPh sb="48" eb="50">
      <t>シントウ</t>
    </rPh>
    <rPh sb="50" eb="52">
      <t>イナイ</t>
    </rPh>
    <rPh sb="53" eb="55">
      <t>シンゾク</t>
    </rPh>
    <rPh sb="58" eb="60">
      <t>ケイエイ</t>
    </rPh>
    <phoneticPr fontId="2"/>
  </si>
  <si>
    <t>店舗新装・
改装工事費</t>
    <rPh sb="0" eb="4">
      <t>テンポシンソウ</t>
    </rPh>
    <rPh sb="6" eb="8">
      <t>カイソウ</t>
    </rPh>
    <rPh sb="8" eb="11">
      <t>コウジヒ</t>
    </rPh>
    <phoneticPr fontId="2"/>
  </si>
  <si>
    <t>設備・備品
購入費</t>
    <rPh sb="0" eb="2">
      <t>セツビ</t>
    </rPh>
    <rPh sb="3" eb="5">
      <t>ビヒン</t>
    </rPh>
    <rPh sb="6" eb="9">
      <t>コウニュウヒ</t>
    </rPh>
    <phoneticPr fontId="2"/>
  </si>
  <si>
    <t>月額
（税抜）</t>
    <rPh sb="0" eb="2">
      <t>ゲツガク</t>
    </rPh>
    <rPh sb="4" eb="5">
      <t>ゼイ</t>
    </rPh>
    <rPh sb="5" eb="6">
      <t>ヌ</t>
    </rPh>
    <phoneticPr fontId="2"/>
  </si>
  <si>
    <t>３年目</t>
    <rPh sb="1" eb="3">
      <t>ネンメ</t>
    </rPh>
    <phoneticPr fontId="2"/>
  </si>
  <si>
    <t>（２）　店舗賃借料</t>
    <phoneticPr fontId="2"/>
  </si>
  <si>
    <t>　　年　　月　　日</t>
    <phoneticPr fontId="2"/>
  </si>
  <si>
    <t>※生業が確認できるもの（発注先業者のＷＥＢサイトのコピー等）を添付してください。</t>
    <rPh sb="1" eb="3">
      <t>セイギョウ</t>
    </rPh>
    <rPh sb="4" eb="6">
      <t>カクニン</t>
    </rPh>
    <rPh sb="12" eb="14">
      <t>ハッチュウ</t>
    </rPh>
    <rPh sb="14" eb="15">
      <t>サキ</t>
    </rPh>
    <rPh sb="15" eb="17">
      <t>ギョウシャ</t>
    </rPh>
    <rPh sb="28" eb="29">
      <t>トウ</t>
    </rPh>
    <rPh sb="31" eb="33">
      <t>テンプ</t>
    </rPh>
    <phoneticPr fontId="2"/>
  </si>
  <si>
    <t>経費区分別内訳</t>
    <rPh sb="0" eb="2">
      <t>ケイヒ</t>
    </rPh>
    <rPh sb="2" eb="4">
      <t>クブン</t>
    </rPh>
    <rPh sb="4" eb="5">
      <t>ベツ</t>
    </rPh>
    <rPh sb="5" eb="7">
      <t>ウチワケ</t>
    </rPh>
    <phoneticPr fontId="2"/>
  </si>
  <si>
    <t>※変更となる経費の、価格の根拠がわかる見積書やカタログ等を添付してください。</t>
    <rPh sb="1" eb="3">
      <t>ヘンコウ</t>
    </rPh>
    <rPh sb="6" eb="8">
      <t>ケイヒ</t>
    </rPh>
    <rPh sb="10" eb="12">
      <t>カカク</t>
    </rPh>
    <rPh sb="13" eb="15">
      <t>コンキョ</t>
    </rPh>
    <rPh sb="19" eb="21">
      <t>ミツモリ</t>
    </rPh>
    <rPh sb="21" eb="22">
      <t>ショ</t>
    </rPh>
    <rPh sb="27" eb="28">
      <t>トウ</t>
    </rPh>
    <rPh sb="29" eb="31">
      <t>テンプ</t>
    </rPh>
    <phoneticPr fontId="2"/>
  </si>
  <si>
    <t>【若手・女性リーダー応援プログラム助成事業】</t>
    <rPh sb="1" eb="21">
      <t>ワ</t>
    </rPh>
    <phoneticPr fontId="2"/>
  </si>
  <si>
    <t>※若手・女性リーダー
　助成率3/4、400万円限度</t>
    <rPh sb="1" eb="3">
      <t>ワカテ</t>
    </rPh>
    <rPh sb="4" eb="6">
      <t>ジョセイ</t>
    </rPh>
    <rPh sb="12" eb="14">
      <t>ジョセイ</t>
    </rPh>
    <rPh sb="14" eb="15">
      <t>リツ</t>
    </rPh>
    <rPh sb="22" eb="24">
      <t>マンエン</t>
    </rPh>
    <rPh sb="24" eb="26">
      <t>ゲンド</t>
    </rPh>
    <phoneticPr fontId="2"/>
  </si>
  <si>
    <t>月15万円、180万円限度
※若手・女性リーダー
　助成率3/4</t>
    <rPh sb="0" eb="1">
      <t>ツキ</t>
    </rPh>
    <rPh sb="3" eb="5">
      <t>マンエン</t>
    </rPh>
    <rPh sb="9" eb="11">
      <t>マンエン</t>
    </rPh>
    <rPh sb="11" eb="13">
      <t>ゲンド</t>
    </rPh>
    <phoneticPr fontId="2"/>
  </si>
  <si>
    <t>月12万円、144万円限度
※若手・女性リーダー
　助成率3/4</t>
    <phoneticPr fontId="2"/>
  </si>
  <si>
    <t>月10万円、120万円限度
※若手・女性リーダー
　助成率3/4</t>
    <phoneticPr fontId="2"/>
  </si>
  <si>
    <t>HP制作費50万円限度
※若手・女性リーダー
　150万円限度</t>
    <rPh sb="9" eb="11">
      <t>ゲンド</t>
    </rPh>
    <rPh sb="30" eb="32">
      <t>ゲンド</t>
    </rPh>
    <phoneticPr fontId="2"/>
  </si>
  <si>
    <t>事業所整備費計</t>
    <rPh sb="6" eb="7">
      <t>ケイ</t>
    </rPh>
    <phoneticPr fontId="2"/>
  </si>
  <si>
    <t>店舗賃借料計</t>
    <rPh sb="0" eb="2">
      <t>テンポ</t>
    </rPh>
    <rPh sb="2" eb="5">
      <t>チンシャクリョウ</t>
    </rPh>
    <rPh sb="5" eb="6">
      <t>ケイ</t>
    </rPh>
    <phoneticPr fontId="2"/>
  </si>
  <si>
    <t>（確認用合計）</t>
    <rPh sb="1" eb="4">
      <t>カクニンヨウ</t>
    </rPh>
    <rPh sb="4" eb="6">
      <t>ゴウケイ</t>
    </rPh>
    <phoneticPr fontId="2"/>
  </si>
  <si>
    <r>
      <t>※変更予定額の内訳を記入してください。</t>
    </r>
    <r>
      <rPr>
        <sz val="12"/>
        <color rgb="FFFF0000"/>
        <rFont val="游ゴシック"/>
        <family val="3"/>
        <charset val="128"/>
      </rPr>
      <t>（</t>
    </r>
    <r>
      <rPr>
        <b/>
        <sz val="12"/>
        <color rgb="FFFF0000"/>
        <rFont val="游ゴシック"/>
        <family val="3"/>
        <charset val="128"/>
      </rPr>
      <t>変更のない費目も含め</t>
    </r>
    <r>
      <rPr>
        <sz val="12"/>
        <color rgb="FFFF0000"/>
        <rFont val="游ゴシック"/>
        <family val="3"/>
        <charset val="128"/>
      </rPr>
      <t>、変更後の全額を記入してください）</t>
    </r>
    <rPh sb="20" eb="22">
      <t>ヘンコウ</t>
    </rPh>
    <rPh sb="25" eb="27">
      <t>ヒモク</t>
    </rPh>
    <rPh sb="28" eb="29">
      <t>フク</t>
    </rPh>
    <rPh sb="31" eb="33">
      <t>ヘンコウ</t>
    </rPh>
    <rPh sb="33" eb="34">
      <t>ゴ</t>
    </rPh>
    <rPh sb="35" eb="37">
      <t>ゼンガク</t>
    </rPh>
    <rPh sb="38" eb="40">
      <t>キニュウ</t>
    </rPh>
    <phoneticPr fontId="2"/>
  </si>
  <si>
    <t>※宣伝・広告費の事業別の上限額は「助成事業変更内容」のシートに反映されます</t>
    <rPh sb="1" eb="3">
      <t>センデン</t>
    </rPh>
    <rPh sb="4" eb="7">
      <t>コウコクヒ</t>
    </rPh>
    <rPh sb="8" eb="11">
      <t>ジギョウベツ</t>
    </rPh>
    <rPh sb="12" eb="15">
      <t>ジョウゲンガク</t>
    </rPh>
    <rPh sb="17" eb="25">
      <t>ジョセイジギョウヘンコウナイヨウ</t>
    </rPh>
    <rPh sb="31" eb="33">
      <t>ハンエイ</t>
    </rPh>
    <phoneticPr fontId="2"/>
  </si>
  <si>
    <t>記入例</t>
    <rPh sb="0" eb="3">
      <t>キニュウレイ</t>
    </rPh>
    <phoneticPr fontId="2"/>
  </si>
  <si>
    <t>××工業（株）</t>
    <rPh sb="2" eb="4">
      <t>コウギョウ</t>
    </rPh>
    <phoneticPr fontId="2"/>
  </si>
  <si>
    <t>山田　工事</t>
    <rPh sb="0" eb="2">
      <t>ヤマダ</t>
    </rPh>
    <rPh sb="3" eb="5">
      <t>コウジ</t>
    </rPh>
    <phoneticPr fontId="2"/>
  </si>
  <si>
    <t>〇〇－〇〇〇〇－〇〇〇〇</t>
    <phoneticPr fontId="2"/>
  </si>
  <si>
    <t>東京都〇〇区〇〇　〇－〇ー〇</t>
    <rPh sb="0" eb="3">
      <t>トウキョウト</t>
    </rPh>
    <rPh sb="5" eb="6">
      <t>ク</t>
    </rPh>
    <phoneticPr fontId="2"/>
  </si>
  <si>
    <t>営業部</t>
    <rPh sb="0" eb="3">
      <t>エイギョウブ</t>
    </rPh>
    <phoneticPr fontId="2"/>
  </si>
  <si>
    <t>〇〇〇　〇〇〇</t>
    <phoneticPr fontId="2"/>
  </si>
  <si>
    <t>建築工事、内装工事</t>
    <rPh sb="0" eb="4">
      <t>ケンチクコウジ</t>
    </rPh>
    <rPh sb="5" eb="9">
      <t>ナイソウコウジ</t>
    </rPh>
    <phoneticPr fontId="2"/>
  </si>
  <si>
    <r>
      <t>　</t>
    </r>
    <r>
      <rPr>
        <b/>
        <sz val="11"/>
        <color rgb="FFFFFF00"/>
        <rFont val="游ゴシック"/>
        <family val="3"/>
        <charset val="128"/>
      </rPr>
      <t>令和〇</t>
    </r>
    <r>
      <rPr>
        <sz val="11"/>
        <color theme="1"/>
        <rFont val="游ゴシック"/>
        <family val="3"/>
        <charset val="128"/>
      </rPr>
      <t>年　</t>
    </r>
    <r>
      <rPr>
        <b/>
        <sz val="11"/>
        <color rgb="FFFFFF00"/>
        <rFont val="游ゴシック"/>
        <family val="3"/>
        <charset val="128"/>
      </rPr>
      <t>〇</t>
    </r>
    <r>
      <rPr>
        <sz val="11"/>
        <color theme="1"/>
        <rFont val="游ゴシック"/>
        <family val="3"/>
        <charset val="128"/>
      </rPr>
      <t>月　</t>
    </r>
    <r>
      <rPr>
        <b/>
        <sz val="11"/>
        <color rgb="FFFFFF00"/>
        <rFont val="游ゴシック"/>
        <family val="3"/>
        <charset val="128"/>
      </rPr>
      <t>〇</t>
    </r>
    <r>
      <rPr>
        <sz val="11"/>
        <color theme="1"/>
        <rFont val="游ゴシック"/>
        <family val="3"/>
        <charset val="128"/>
      </rPr>
      <t>日</t>
    </r>
    <rPh sb="1" eb="3">
      <t>レイワ</t>
    </rPh>
    <rPh sb="4" eb="5">
      <t>ネン</t>
    </rPh>
    <rPh sb="7" eb="8">
      <t>ガツ</t>
    </rPh>
    <rPh sb="10" eb="11">
      <t>ニチ</t>
    </rPh>
    <phoneticPr fontId="2"/>
  </si>
  <si>
    <r>
      <rPr>
        <b/>
        <sz val="11"/>
        <color rgb="FFFFFF00"/>
        <rFont val="游ゴシック"/>
        <family val="3"/>
        <charset val="128"/>
      </rPr>
      <t>令和〇</t>
    </r>
    <r>
      <rPr>
        <sz val="11"/>
        <color theme="1"/>
        <rFont val="游ゴシック"/>
        <family val="3"/>
        <charset val="128"/>
      </rPr>
      <t>年　</t>
    </r>
    <r>
      <rPr>
        <b/>
        <sz val="11"/>
        <color rgb="FFFFFF00"/>
        <rFont val="游ゴシック"/>
        <family val="3"/>
        <charset val="128"/>
      </rPr>
      <t>〇</t>
    </r>
    <r>
      <rPr>
        <sz val="11"/>
        <color theme="1"/>
        <rFont val="游ゴシック"/>
        <family val="3"/>
        <charset val="128"/>
      </rPr>
      <t>月　</t>
    </r>
    <r>
      <rPr>
        <b/>
        <sz val="11"/>
        <color rgb="FFFFFF00"/>
        <rFont val="游ゴシック"/>
        <family val="3"/>
        <charset val="128"/>
      </rPr>
      <t>〇</t>
    </r>
    <r>
      <rPr>
        <sz val="11"/>
        <color theme="1"/>
        <rFont val="游ゴシック"/>
        <family val="3"/>
        <charset val="128"/>
      </rPr>
      <t>日</t>
    </r>
    <rPh sb="0" eb="1">
      <t>レイワ</t>
    </rPh>
    <phoneticPr fontId="2"/>
  </si>
  <si>
    <r>
      <rPr>
        <b/>
        <sz val="11"/>
        <color rgb="FFFFFF00"/>
        <rFont val="游ゴシック"/>
        <family val="3"/>
        <charset val="128"/>
      </rPr>
      <t>令和〇</t>
    </r>
    <r>
      <rPr>
        <sz val="11"/>
        <color theme="1"/>
        <rFont val="游ゴシック"/>
        <family val="3"/>
        <charset val="128"/>
      </rPr>
      <t>年　</t>
    </r>
    <r>
      <rPr>
        <b/>
        <sz val="11"/>
        <color rgb="FFFFFF00"/>
        <rFont val="游ゴシック"/>
        <family val="3"/>
        <charset val="128"/>
      </rPr>
      <t>〇</t>
    </r>
    <r>
      <rPr>
        <sz val="11"/>
        <color theme="1"/>
        <rFont val="游ゴシック"/>
        <family val="3"/>
        <charset val="128"/>
      </rPr>
      <t>月　</t>
    </r>
    <r>
      <rPr>
        <b/>
        <sz val="11"/>
        <color rgb="FFFFFF00"/>
        <rFont val="游ゴシック"/>
        <family val="3"/>
        <charset val="128"/>
      </rPr>
      <t>〇</t>
    </r>
    <r>
      <rPr>
        <sz val="11"/>
        <color theme="1"/>
        <rFont val="游ゴシック"/>
        <family val="3"/>
        <charset val="128"/>
      </rPr>
      <t>日</t>
    </r>
    <rPh sb="1" eb="2">
      <t>ネン</t>
    </rPh>
    <rPh sb="4" eb="5">
      <t>ガツ</t>
    </rPh>
    <rPh sb="7" eb="8">
      <t>ニチ</t>
    </rPh>
    <phoneticPr fontId="2"/>
  </si>
  <si>
    <t>店舗内装工事</t>
    <rPh sb="0" eb="2">
      <t>テンポ</t>
    </rPh>
    <rPh sb="2" eb="4">
      <t>ナイソウ</t>
    </rPh>
    <rPh sb="4" eb="6">
      <t>コウジ</t>
    </rPh>
    <phoneticPr fontId="2"/>
  </si>
  <si>
    <t>見積りを依頼したところ、
当初予定していた工事業者よりも安価であり、実績も豊富であったため。</t>
    <rPh sb="0" eb="2">
      <t>ミツモ</t>
    </rPh>
    <rPh sb="4" eb="6">
      <t>イライ</t>
    </rPh>
    <rPh sb="13" eb="15">
      <t>トウショ</t>
    </rPh>
    <rPh sb="15" eb="17">
      <t>ヨテイ</t>
    </rPh>
    <rPh sb="21" eb="23">
      <t>コウジ</t>
    </rPh>
    <rPh sb="23" eb="25">
      <t>ギョウシャ</t>
    </rPh>
    <rPh sb="28" eb="30">
      <t>アンカ</t>
    </rPh>
    <rPh sb="34" eb="36">
      <t>ジッセキ</t>
    </rPh>
    <rPh sb="37" eb="39">
      <t>ホウフ</t>
    </rPh>
    <phoneticPr fontId="2"/>
  </si>
  <si>
    <t>関連なし</t>
  </si>
  <si>
    <t>※変更予定額の内訳を記入してください。</t>
    <phoneticPr fontId="2"/>
  </si>
  <si>
    <t>内装工事費</t>
    <rPh sb="0" eb="5">
      <t>ナイソウコウジヒ</t>
    </rPh>
    <phoneticPr fontId="2"/>
  </si>
  <si>
    <t>〇〇（設備）</t>
    <rPh sb="3" eb="5">
      <t>セツビ</t>
    </rPh>
    <phoneticPr fontId="2"/>
  </si>
  <si>
    <t>□□（備品）</t>
    <rPh sb="3" eb="5">
      <t>ビヒン</t>
    </rPh>
    <phoneticPr fontId="2"/>
  </si>
  <si>
    <t>開店チラシ作成</t>
    <rPh sb="0" eb="2">
      <t>カイテン</t>
    </rPh>
    <rPh sb="5" eb="7">
      <t>サクセイ</t>
    </rPh>
    <phoneticPr fontId="2"/>
  </si>
  <si>
    <t>設備・備品購入費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</si>
</sst>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&lt;=99999999]####\-####;\(00\)\ ####\-####"/>
    <numFmt numFmtId="177" formatCode="#,###"/>
  </numFmts>
  <fonts count="2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游ゴシック"/>
      <family val="3"/>
      <charset val="128"/>
    </font>
    <font>
      <sz val="12"/>
      <name val="游ゴシック"/>
      <family val="3"/>
      <charset val="128"/>
    </font>
    <font>
      <sz val="10"/>
      <name val="游ゴシック"/>
      <family val="3"/>
      <charset val="128"/>
    </font>
    <font>
      <sz val="14"/>
      <name val="游ゴシック"/>
      <family val="3"/>
      <charset val="128"/>
    </font>
    <font>
      <b/>
      <sz val="14"/>
      <name val="游ゴシック"/>
      <family val="3"/>
      <charset val="128"/>
    </font>
    <font>
      <b/>
      <sz val="16"/>
      <name val="游ゴシック"/>
      <family val="3"/>
      <charset val="128"/>
    </font>
    <font>
      <sz val="16"/>
      <name val="游ゴシック"/>
      <family val="3"/>
      <charset val="128"/>
    </font>
    <font>
      <sz val="8"/>
      <name val="游ゴシック"/>
      <family val="3"/>
      <charset val="128"/>
    </font>
    <font>
      <sz val="11"/>
      <color theme="1"/>
      <name val="游ゴシック"/>
      <family val="3"/>
      <charset val="128"/>
    </font>
    <font>
      <b/>
      <sz val="12"/>
      <color theme="1"/>
      <name val="游ゴシック"/>
      <family val="3"/>
      <charset val="128"/>
    </font>
    <font>
      <sz val="12"/>
      <color theme="1"/>
      <name val="游ゴシック"/>
      <family val="3"/>
      <charset val="128"/>
    </font>
    <font>
      <sz val="10"/>
      <color theme="1"/>
      <name val="游ゴシック"/>
      <family val="3"/>
      <charset val="128"/>
    </font>
    <font>
      <b/>
      <sz val="11"/>
      <name val="游ゴシック"/>
      <family val="3"/>
      <charset val="128"/>
    </font>
    <font>
      <b/>
      <sz val="8"/>
      <name val="游ゴシック"/>
      <family val="3"/>
      <charset val="128"/>
    </font>
    <font>
      <b/>
      <sz val="11"/>
      <color theme="1"/>
      <name val="游ゴシック"/>
      <family val="3"/>
      <charset val="128"/>
    </font>
    <font>
      <sz val="12"/>
      <color rgb="FFFF0000"/>
      <name val="游ゴシック"/>
      <family val="3"/>
      <charset val="128"/>
    </font>
    <font>
      <sz val="11"/>
      <color rgb="FFFF0000"/>
      <name val="游ゴシック"/>
      <family val="3"/>
      <charset val="128"/>
    </font>
    <font>
      <b/>
      <sz val="12"/>
      <color rgb="FFFF0000"/>
      <name val="游ゴシック"/>
      <family val="3"/>
      <charset val="128"/>
    </font>
    <font>
      <b/>
      <sz val="12"/>
      <color rgb="FFFFFF00"/>
      <name val="游ゴシック"/>
      <family val="3"/>
      <charset val="128"/>
    </font>
    <font>
      <b/>
      <sz val="11"/>
      <color rgb="FFFFFF00"/>
      <name val="游ゴシック"/>
      <family val="3"/>
      <charset val="128"/>
    </font>
    <font>
      <sz val="11"/>
      <color rgb="FFFFFF00"/>
      <name val="游ゴシック"/>
      <family val="3"/>
      <charset val="128"/>
    </font>
    <font>
      <sz val="12"/>
      <color rgb="FFFFFF00"/>
      <name val="游ゴシック"/>
      <family val="3"/>
      <charset val="128"/>
    </font>
    <font>
      <b/>
      <sz val="14"/>
      <color rgb="FFFFFF00"/>
      <name val="游ゴシック"/>
      <family val="3"/>
      <charset val="128"/>
    </font>
    <font>
      <b/>
      <sz val="12"/>
      <color rgb="FF0070C0"/>
      <name val="游ゴシック"/>
      <family val="3"/>
      <charset val="128"/>
    </font>
    <font>
      <sz val="12"/>
      <color rgb="FF0070C0"/>
      <name val="游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4">
    <xf numFmtId="0" fontId="0" fillId="0" borderId="0"/>
    <xf numFmtId="38" fontId="1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</cellStyleXfs>
  <cellXfs count="231">
    <xf numFmtId="0" fontId="0" fillId="0" borderId="0" xfId="0"/>
    <xf numFmtId="0" fontId="4" fillId="0" borderId="0" xfId="0" applyFont="1" applyAlignment="1"/>
    <xf numFmtId="0" fontId="4" fillId="0" borderId="0" xfId="0" applyFont="1"/>
    <xf numFmtId="0" fontId="5" fillId="0" borderId="0" xfId="0" applyFont="1" applyAlignment="1">
      <alignment vertical="center"/>
    </xf>
    <xf numFmtId="0" fontId="7" fillId="0" borderId="0" xfId="0" applyFont="1"/>
    <xf numFmtId="0" fontId="10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horizontal="right"/>
    </xf>
    <xf numFmtId="0" fontId="7" fillId="0" borderId="0" xfId="0" applyFont="1" applyBorder="1" applyAlignment="1">
      <alignment vertical="center"/>
    </xf>
    <xf numFmtId="0" fontId="4" fillId="0" borderId="0" xfId="0" applyFont="1" applyBorder="1"/>
    <xf numFmtId="38" fontId="7" fillId="0" borderId="0" xfId="1" applyFont="1" applyBorder="1" applyAlignment="1">
      <alignment vertical="center"/>
    </xf>
    <xf numFmtId="0" fontId="7" fillId="0" borderId="5" xfId="0" applyFont="1" applyBorder="1" applyAlignment="1">
      <alignment horizontal="center" vertical="center" wrapText="1"/>
    </xf>
    <xf numFmtId="38" fontId="7" fillId="0" borderId="17" xfId="1" applyFont="1" applyBorder="1" applyAlignment="1">
      <alignment horizontal="right" vertical="center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/>
    </xf>
    <xf numFmtId="0" fontId="7" fillId="0" borderId="5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7" xfId="0" applyFont="1" applyBorder="1" applyAlignment="1">
      <alignment vertical="center"/>
    </xf>
    <xf numFmtId="38" fontId="7" fillId="0" borderId="17" xfId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/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/>
    </xf>
    <xf numFmtId="0" fontId="11" fillId="0" borderId="14" xfId="0" applyFont="1" applyFill="1" applyBorder="1" applyAlignment="1">
      <alignment horizontal="center" vertical="center" wrapText="1"/>
    </xf>
    <xf numFmtId="38" fontId="4" fillId="0" borderId="0" xfId="1" applyFont="1"/>
    <xf numFmtId="38" fontId="5" fillId="0" borderId="0" xfId="1" applyFont="1" applyAlignment="1">
      <alignment vertical="center"/>
    </xf>
    <xf numFmtId="38" fontId="9" fillId="0" borderId="0" xfId="1" applyFont="1" applyAlignment="1">
      <alignment horizontal="center" vertical="center"/>
    </xf>
    <xf numFmtId="38" fontId="4" fillId="0" borderId="0" xfId="1" applyFont="1" applyAlignment="1">
      <alignment horizontal="right"/>
    </xf>
    <xf numFmtId="38" fontId="5" fillId="0" borderId="16" xfId="1" applyFont="1" applyBorder="1" applyAlignment="1">
      <alignment horizontal="center" vertical="center" wrapText="1"/>
    </xf>
    <xf numFmtId="38" fontId="4" fillId="0" borderId="0" xfId="1" applyFont="1" applyBorder="1" applyAlignment="1">
      <alignment vertical="center"/>
    </xf>
    <xf numFmtId="38" fontId="7" fillId="0" borderId="5" xfId="1" applyFont="1" applyBorder="1" applyAlignment="1">
      <alignment horizontal="center" vertical="center" wrapText="1"/>
    </xf>
    <xf numFmtId="38" fontId="4" fillId="0" borderId="0" xfId="1" applyFont="1" applyAlignment="1"/>
    <xf numFmtId="38" fontId="4" fillId="0" borderId="0" xfId="1" applyFont="1" applyBorder="1" applyAlignment="1">
      <alignment vertical="center" wrapText="1"/>
    </xf>
    <xf numFmtId="38" fontId="7" fillId="0" borderId="0" xfId="1" applyFont="1"/>
    <xf numFmtId="0" fontId="13" fillId="0" borderId="0" xfId="3" applyFont="1" applyProtection="1">
      <alignment vertical="center"/>
    </xf>
    <xf numFmtId="0" fontId="12" fillId="0" borderId="0" xfId="3" applyFont="1" applyProtection="1">
      <alignment vertical="center"/>
    </xf>
    <xf numFmtId="0" fontId="14" fillId="0" borderId="0" xfId="3" applyFont="1" applyFill="1" applyBorder="1" applyAlignment="1" applyProtection="1">
      <alignment vertical="center"/>
      <protection locked="0"/>
    </xf>
    <xf numFmtId="0" fontId="12" fillId="0" borderId="0" xfId="3" applyFont="1" applyAlignment="1" applyProtection="1">
      <alignment horizontal="left" vertical="center" wrapText="1"/>
    </xf>
    <xf numFmtId="0" fontId="12" fillId="2" borderId="29" xfId="3" applyFont="1" applyFill="1" applyBorder="1" applyAlignment="1" applyProtection="1">
      <alignment horizontal="center" vertical="center"/>
      <protection locked="0"/>
    </xf>
    <xf numFmtId="0" fontId="12" fillId="0" borderId="0" xfId="3" applyFont="1" applyProtection="1">
      <alignment vertical="center"/>
      <protection locked="0"/>
    </xf>
    <xf numFmtId="0" fontId="12" fillId="0" borderId="9" xfId="3" applyFont="1" applyBorder="1" applyAlignment="1" applyProtection="1">
      <alignment horizontal="center" vertical="center"/>
      <protection locked="0"/>
    </xf>
    <xf numFmtId="0" fontId="15" fillId="0" borderId="0" xfId="3" applyFont="1" applyProtection="1">
      <alignment vertical="center"/>
      <protection locked="0"/>
    </xf>
    <xf numFmtId="0" fontId="12" fillId="0" borderId="0" xfId="3" applyFont="1" applyFill="1" applyBorder="1" applyAlignment="1" applyProtection="1">
      <alignment horizontal="center" vertical="center" wrapText="1" shrinkToFit="1"/>
      <protection locked="0"/>
    </xf>
    <xf numFmtId="0" fontId="12" fillId="0" borderId="0" xfId="3" applyFont="1" applyBorder="1" applyAlignment="1" applyProtection="1">
      <alignment horizontal="center" vertical="center"/>
      <protection locked="0"/>
    </xf>
    <xf numFmtId="0" fontId="12" fillId="0" borderId="0" xfId="3" applyFont="1" applyAlignment="1" applyProtection="1">
      <alignment horizontal="center" vertical="center"/>
      <protection locked="0"/>
    </xf>
    <xf numFmtId="0" fontId="12" fillId="0" borderId="23" xfId="3" applyFont="1" applyBorder="1" applyProtection="1">
      <alignment vertical="center"/>
      <protection locked="0"/>
    </xf>
    <xf numFmtId="31" fontId="12" fillId="0" borderId="41" xfId="3" quotePrefix="1" applyNumberFormat="1" applyFont="1" applyBorder="1" applyAlignment="1" applyProtection="1">
      <alignment horizontal="right" vertical="center"/>
      <protection locked="0"/>
    </xf>
    <xf numFmtId="0" fontId="12" fillId="0" borderId="4" xfId="3" applyFont="1" applyBorder="1" applyProtection="1">
      <alignment vertical="center"/>
      <protection locked="0"/>
    </xf>
    <xf numFmtId="0" fontId="12" fillId="0" borderId="29" xfId="3" quotePrefix="1" applyFont="1" applyFill="1" applyBorder="1" applyAlignment="1" applyProtection="1">
      <alignment horizontal="right" vertical="center"/>
      <protection locked="0"/>
    </xf>
    <xf numFmtId="0" fontId="12" fillId="2" borderId="24" xfId="3" applyFont="1" applyFill="1" applyBorder="1" applyAlignment="1" applyProtection="1">
      <alignment horizontal="center" vertical="center"/>
      <protection locked="0"/>
    </xf>
    <xf numFmtId="176" fontId="12" fillId="2" borderId="21" xfId="3" applyNumberFormat="1" applyFont="1" applyFill="1" applyBorder="1" applyAlignment="1" applyProtection="1">
      <alignment horizontal="center" vertical="center"/>
      <protection locked="0"/>
    </xf>
    <xf numFmtId="0" fontId="12" fillId="2" borderId="21" xfId="3" applyFont="1" applyFill="1" applyBorder="1" applyAlignment="1" applyProtection="1">
      <alignment horizontal="center" vertical="center"/>
      <protection locked="0"/>
    </xf>
    <xf numFmtId="0" fontId="12" fillId="2" borderId="31" xfId="3" applyFont="1" applyFill="1" applyBorder="1" applyAlignment="1" applyProtection="1">
      <alignment horizontal="center" vertical="center" wrapText="1" shrinkToFit="1"/>
      <protection locked="0"/>
    </xf>
    <xf numFmtId="0" fontId="12" fillId="2" borderId="21" xfId="3" applyFont="1" applyFill="1" applyBorder="1" applyAlignment="1" applyProtection="1">
      <alignment horizontal="center" vertical="center" wrapText="1"/>
      <protection locked="0"/>
    </xf>
    <xf numFmtId="176" fontId="12" fillId="2" borderId="5" xfId="3" applyNumberFormat="1" applyFont="1" applyFill="1" applyBorder="1" applyAlignment="1" applyProtection="1">
      <alignment horizontal="center" vertical="center"/>
      <protection locked="0"/>
    </xf>
    <xf numFmtId="176" fontId="12" fillId="2" borderId="17" xfId="3" applyNumberFormat="1" applyFont="1" applyFill="1" applyBorder="1" applyAlignment="1" applyProtection="1">
      <alignment horizontal="center" vertical="center"/>
      <protection locked="0"/>
    </xf>
    <xf numFmtId="0" fontId="12" fillId="2" borderId="17" xfId="3" applyFont="1" applyFill="1" applyBorder="1" applyAlignment="1" applyProtection="1">
      <alignment horizontal="center" vertical="center" shrinkToFit="1"/>
      <protection locked="0"/>
    </xf>
    <xf numFmtId="0" fontId="12" fillId="0" borderId="0" xfId="3" applyFont="1" applyAlignment="1" applyProtection="1">
      <alignment horizontal="center" vertical="center"/>
    </xf>
    <xf numFmtId="0" fontId="14" fillId="0" borderId="39" xfId="3" applyFont="1" applyFill="1" applyBorder="1" applyAlignment="1" applyProtection="1">
      <alignment horizontal="center" vertical="center"/>
      <protection locked="0"/>
    </xf>
    <xf numFmtId="177" fontId="7" fillId="0" borderId="14" xfId="1" applyNumberFormat="1" applyFont="1" applyFill="1" applyBorder="1"/>
    <xf numFmtId="177" fontId="7" fillId="0" borderId="17" xfId="1" applyNumberFormat="1" applyFont="1" applyBorder="1" applyAlignment="1">
      <alignment horizontal="right" vertical="center"/>
    </xf>
    <xf numFmtId="177" fontId="7" fillId="0" borderId="22" xfId="1" applyNumberFormat="1" applyFont="1" applyBorder="1" applyAlignment="1">
      <alignment horizontal="right" vertical="center"/>
    </xf>
    <xf numFmtId="177" fontId="7" fillId="0" borderId="19" xfId="1" applyNumberFormat="1" applyFont="1" applyBorder="1" applyAlignment="1">
      <alignment vertical="center"/>
    </xf>
    <xf numFmtId="177" fontId="7" fillId="0" borderId="20" xfId="1" applyNumberFormat="1" applyFont="1" applyBorder="1" applyAlignment="1">
      <alignment vertical="center"/>
    </xf>
    <xf numFmtId="177" fontId="7" fillId="0" borderId="5" xfId="1" applyNumberFormat="1" applyFont="1" applyBorder="1" applyAlignment="1">
      <alignment horizontal="right" vertical="center"/>
    </xf>
    <xf numFmtId="177" fontId="7" fillId="0" borderId="16" xfId="1" applyNumberFormat="1" applyFont="1" applyBorder="1" applyAlignment="1">
      <alignment horizontal="right" vertical="center"/>
    </xf>
    <xf numFmtId="177" fontId="7" fillId="0" borderId="35" xfId="1" applyNumberFormat="1" applyFont="1" applyBorder="1" applyAlignment="1">
      <alignment vertical="center"/>
    </xf>
    <xf numFmtId="177" fontId="7" fillId="0" borderId="36" xfId="1" applyNumberFormat="1" applyFont="1" applyBorder="1" applyAlignment="1">
      <alignment vertical="center"/>
    </xf>
    <xf numFmtId="177" fontId="7" fillId="0" borderId="3" xfId="1" applyNumberFormat="1" applyFont="1" applyBorder="1" applyAlignment="1">
      <alignment horizontal="right" vertical="center"/>
    </xf>
    <xf numFmtId="177" fontId="7" fillId="0" borderId="18" xfId="1" applyNumberFormat="1" applyFont="1" applyBorder="1" applyAlignment="1">
      <alignment horizontal="right" vertical="center"/>
    </xf>
    <xf numFmtId="0" fontId="4" fillId="0" borderId="0" xfId="0" applyFont="1" applyAlignment="1"/>
    <xf numFmtId="0" fontId="9" fillId="0" borderId="0" xfId="0" applyFont="1" applyAlignment="1">
      <alignment horizontal="center" vertical="center"/>
    </xf>
    <xf numFmtId="0" fontId="17" fillId="0" borderId="2" xfId="0" applyFont="1" applyFill="1" applyBorder="1" applyAlignment="1">
      <alignment horizontal="center" vertical="center" wrapText="1"/>
    </xf>
    <xf numFmtId="177" fontId="8" fillId="0" borderId="2" xfId="1" applyNumberFormat="1" applyFont="1" applyFill="1" applyBorder="1"/>
    <xf numFmtId="0" fontId="8" fillId="0" borderId="0" xfId="0" applyFont="1"/>
    <xf numFmtId="0" fontId="4" fillId="0" borderId="0" xfId="0" applyFont="1" applyAlignment="1"/>
    <xf numFmtId="0" fontId="9" fillId="0" borderId="0" xfId="0" applyFont="1" applyAlignment="1">
      <alignment horizontal="center" vertical="center"/>
    </xf>
    <xf numFmtId="0" fontId="13" fillId="0" borderId="0" xfId="3" applyFont="1" applyFill="1" applyProtection="1">
      <alignment vertical="center"/>
    </xf>
    <xf numFmtId="0" fontId="12" fillId="0" borderId="0" xfId="3" applyFont="1" applyFill="1" applyAlignment="1" applyProtection="1">
      <alignment horizontal="center" vertical="center"/>
    </xf>
    <xf numFmtId="0" fontId="12" fillId="0" borderId="0" xfId="3" applyFont="1" applyFill="1" applyProtection="1">
      <alignment vertical="center"/>
    </xf>
    <xf numFmtId="0" fontId="18" fillId="0" borderId="44" xfId="3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/>
    <xf numFmtId="38" fontId="7" fillId="0" borderId="0" xfId="1" applyFont="1" applyFill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38" fontId="4" fillId="0" borderId="0" xfId="1" applyFont="1" applyFill="1"/>
    <xf numFmtId="38" fontId="9" fillId="0" borderId="0" xfId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top"/>
    </xf>
    <xf numFmtId="177" fontId="7" fillId="0" borderId="33" xfId="1" applyNumberFormat="1" applyFont="1" applyFill="1" applyBorder="1" applyAlignment="1">
      <alignment vertical="center"/>
    </xf>
    <xf numFmtId="177" fontId="7" fillId="0" borderId="13" xfId="1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 textRotation="255"/>
    </xf>
    <xf numFmtId="0" fontId="7" fillId="0" borderId="0" xfId="0" applyFont="1" applyFill="1" applyBorder="1" applyAlignment="1">
      <alignment horizontal="center" vertical="center"/>
    </xf>
    <xf numFmtId="38" fontId="7" fillId="0" borderId="0" xfId="1" applyFont="1" applyFill="1" applyBorder="1" applyAlignment="1">
      <alignment horizontal="center" vertical="center"/>
    </xf>
    <xf numFmtId="177" fontId="7" fillId="0" borderId="0" xfId="1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horizontal="left" vertical="center"/>
    </xf>
    <xf numFmtId="177" fontId="4" fillId="0" borderId="0" xfId="1" applyNumberFormat="1" applyFont="1" applyFill="1"/>
    <xf numFmtId="38" fontId="7" fillId="0" borderId="5" xfId="1" applyFont="1" applyFill="1" applyBorder="1" applyAlignment="1">
      <alignment horizontal="center" vertical="center" wrapText="1"/>
    </xf>
    <xf numFmtId="38" fontId="7" fillId="0" borderId="5" xfId="1" applyFont="1" applyFill="1" applyBorder="1" applyAlignment="1">
      <alignment horizontal="center" vertical="center"/>
    </xf>
    <xf numFmtId="177" fontId="7" fillId="0" borderId="15" xfId="1" applyNumberFormat="1" applyFont="1" applyFill="1" applyBorder="1" applyAlignment="1">
      <alignment horizontal="center" vertical="center" wrapText="1"/>
    </xf>
    <xf numFmtId="177" fontId="5" fillId="0" borderId="16" xfId="1" applyNumberFormat="1" applyFont="1" applyFill="1" applyBorder="1" applyAlignment="1">
      <alignment horizontal="center" vertical="center" wrapText="1"/>
    </xf>
    <xf numFmtId="177" fontId="7" fillId="0" borderId="17" xfId="1" applyNumberFormat="1" applyFont="1" applyFill="1" applyBorder="1" applyAlignment="1">
      <alignment horizontal="right" vertical="center" wrapText="1"/>
    </xf>
    <xf numFmtId="177" fontId="7" fillId="0" borderId="22" xfId="1" applyNumberFormat="1" applyFont="1" applyFill="1" applyBorder="1" applyAlignment="1">
      <alignment horizontal="right" vertical="center" wrapText="1"/>
    </xf>
    <xf numFmtId="177" fontId="7" fillId="0" borderId="17" xfId="1" applyNumberFormat="1" applyFont="1" applyFill="1" applyBorder="1" applyAlignment="1">
      <alignment horizontal="right" vertical="center"/>
    </xf>
    <xf numFmtId="177" fontId="7" fillId="0" borderId="22" xfId="1" applyNumberFormat="1" applyFont="1" applyFill="1" applyBorder="1" applyAlignment="1">
      <alignment horizontal="right" vertical="center"/>
    </xf>
    <xf numFmtId="177" fontId="7" fillId="0" borderId="1" xfId="1" applyNumberFormat="1" applyFont="1" applyFill="1" applyBorder="1" applyAlignment="1">
      <alignment horizontal="right" vertical="center"/>
    </xf>
    <xf numFmtId="177" fontId="7" fillId="0" borderId="8" xfId="1" applyNumberFormat="1" applyFont="1" applyFill="1" applyBorder="1" applyAlignment="1">
      <alignment horizontal="right" vertical="center"/>
    </xf>
    <xf numFmtId="0" fontId="4" fillId="0" borderId="0" xfId="0" applyFont="1" applyFill="1" applyAlignment="1"/>
    <xf numFmtId="0" fontId="16" fillId="0" borderId="0" xfId="0" applyFont="1" applyFill="1" applyAlignment="1">
      <alignment horizontal="right"/>
    </xf>
    <xf numFmtId="0" fontId="5" fillId="0" borderId="0" xfId="0" applyFont="1" applyFill="1" applyAlignment="1">
      <alignment vertical="center"/>
    </xf>
    <xf numFmtId="38" fontId="5" fillId="0" borderId="0" xfId="1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/>
    </xf>
    <xf numFmtId="177" fontId="20" fillId="0" borderId="0" xfId="1" applyNumberFormat="1" applyFont="1" applyFill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22" fillId="0" borderId="0" xfId="0" applyFont="1" applyAlignment="1">
      <alignment horizontal="center"/>
    </xf>
    <xf numFmtId="0" fontId="23" fillId="0" borderId="23" xfId="3" applyFont="1" applyBorder="1" applyProtection="1">
      <alignment vertical="center"/>
      <protection locked="0"/>
    </xf>
    <xf numFmtId="0" fontId="23" fillId="0" borderId="44" xfId="3" applyFont="1" applyFill="1" applyBorder="1" applyAlignment="1" applyProtection="1">
      <alignment horizontal="center" vertical="center" wrapText="1"/>
      <protection locked="0"/>
    </xf>
    <xf numFmtId="38" fontId="23" fillId="0" borderId="0" xfId="1" applyFont="1" applyAlignment="1">
      <alignment horizontal="center"/>
    </xf>
    <xf numFmtId="0" fontId="26" fillId="0" borderId="17" xfId="0" applyFont="1" applyBorder="1" applyAlignment="1">
      <alignment vertical="center"/>
    </xf>
    <xf numFmtId="38" fontId="26" fillId="0" borderId="17" xfId="1" applyFont="1" applyBorder="1" applyAlignment="1">
      <alignment horizontal="right" vertical="center" wrapText="1"/>
    </xf>
    <xf numFmtId="38" fontId="26" fillId="0" borderId="17" xfId="1" applyFont="1" applyBorder="1" applyAlignment="1">
      <alignment horizontal="center" vertical="center"/>
    </xf>
    <xf numFmtId="0" fontId="26" fillId="0" borderId="5" xfId="0" applyFont="1" applyBorder="1" applyAlignment="1">
      <alignment vertical="center"/>
    </xf>
    <xf numFmtId="38" fontId="26" fillId="0" borderId="5" xfId="1" applyFont="1" applyBorder="1" applyAlignment="1">
      <alignment horizontal="right" vertical="center" wrapText="1"/>
    </xf>
    <xf numFmtId="38" fontId="26" fillId="0" borderId="5" xfId="1" applyFont="1" applyBorder="1" applyAlignment="1">
      <alignment horizontal="center" vertical="center"/>
    </xf>
    <xf numFmtId="0" fontId="26" fillId="0" borderId="3" xfId="0" applyFont="1" applyBorder="1" applyAlignment="1">
      <alignment vertical="center"/>
    </xf>
    <xf numFmtId="38" fontId="26" fillId="0" borderId="3" xfId="1" applyFont="1" applyBorder="1" applyAlignment="1">
      <alignment horizontal="right" vertical="center" wrapText="1"/>
    </xf>
    <xf numFmtId="38" fontId="26" fillId="0" borderId="3" xfId="1" applyFont="1" applyBorder="1" applyAlignment="1">
      <alignment horizontal="center" vertical="center"/>
    </xf>
    <xf numFmtId="38" fontId="26" fillId="0" borderId="3" xfId="1" applyFont="1" applyFill="1" applyBorder="1" applyAlignment="1">
      <alignment horizontal="right" vertical="center" wrapText="1"/>
    </xf>
    <xf numFmtId="38" fontId="26" fillId="0" borderId="3" xfId="1" applyFont="1" applyFill="1" applyBorder="1" applyAlignment="1">
      <alignment horizontal="center" vertical="center"/>
    </xf>
    <xf numFmtId="0" fontId="22" fillId="0" borderId="0" xfId="0" applyFont="1" applyFill="1"/>
    <xf numFmtId="177" fontId="26" fillId="0" borderId="14" xfId="1" applyNumberFormat="1" applyFont="1" applyFill="1" applyBorder="1"/>
    <xf numFmtId="0" fontId="7" fillId="3" borderId="17" xfId="0" applyFont="1" applyFill="1" applyBorder="1" applyAlignment="1">
      <alignment vertical="center"/>
    </xf>
    <xf numFmtId="38" fontId="7" fillId="3" borderId="17" xfId="1" applyFont="1" applyFill="1" applyBorder="1" applyAlignment="1">
      <alignment horizontal="right" vertical="center" wrapText="1"/>
    </xf>
    <xf numFmtId="38" fontId="7" fillId="3" borderId="17" xfId="1" applyFont="1" applyFill="1" applyBorder="1" applyAlignment="1">
      <alignment horizontal="center" vertical="center"/>
    </xf>
    <xf numFmtId="0" fontId="7" fillId="3" borderId="5" xfId="0" applyFont="1" applyFill="1" applyBorder="1" applyAlignment="1">
      <alignment vertical="center"/>
    </xf>
    <xf numFmtId="38" fontId="7" fillId="3" borderId="5" xfId="1" applyFont="1" applyFill="1" applyBorder="1" applyAlignment="1">
      <alignment horizontal="right" vertical="center" wrapText="1"/>
    </xf>
    <xf numFmtId="38" fontId="7" fillId="3" borderId="5" xfId="1" applyFont="1" applyFill="1" applyBorder="1" applyAlignment="1">
      <alignment horizontal="center" vertical="center"/>
    </xf>
    <xf numFmtId="0" fontId="7" fillId="3" borderId="3" xfId="0" applyFont="1" applyFill="1" applyBorder="1" applyAlignment="1">
      <alignment vertical="center"/>
    </xf>
    <xf numFmtId="38" fontId="7" fillId="3" borderId="3" xfId="1" applyFont="1" applyFill="1" applyBorder="1" applyAlignment="1">
      <alignment horizontal="right" vertical="center" wrapText="1"/>
    </xf>
    <xf numFmtId="38" fontId="7" fillId="3" borderId="3" xfId="1" applyFont="1" applyFill="1" applyBorder="1" applyAlignment="1">
      <alignment horizontal="center" vertical="center"/>
    </xf>
    <xf numFmtId="176" fontId="14" fillId="0" borderId="9" xfId="3" applyNumberFormat="1" applyFont="1" applyFill="1" applyBorder="1" applyAlignment="1" applyProtection="1">
      <alignment horizontal="center" vertical="center"/>
      <protection locked="0"/>
    </xf>
    <xf numFmtId="176" fontId="14" fillId="0" borderId="28" xfId="3" applyNumberFormat="1" applyFont="1" applyFill="1" applyBorder="1" applyAlignment="1" applyProtection="1">
      <alignment horizontal="center" vertical="center"/>
      <protection locked="0"/>
    </xf>
    <xf numFmtId="176" fontId="14" fillId="0" borderId="9" xfId="3" applyNumberFormat="1" applyFont="1" applyBorder="1" applyAlignment="1" applyProtection="1">
      <alignment horizontal="center" vertical="center"/>
      <protection locked="0"/>
    </xf>
    <xf numFmtId="176" fontId="14" fillId="0" borderId="41" xfId="3" applyNumberFormat="1" applyFont="1" applyBorder="1" applyAlignment="1" applyProtection="1">
      <alignment horizontal="center" vertical="center"/>
      <protection locked="0"/>
    </xf>
    <xf numFmtId="38" fontId="14" fillId="0" borderId="9" xfId="2" applyFont="1" applyBorder="1" applyAlignment="1" applyProtection="1">
      <alignment horizontal="right" vertical="center"/>
      <protection locked="0"/>
    </xf>
    <xf numFmtId="0" fontId="14" fillId="0" borderId="9" xfId="3" applyFont="1" applyBorder="1" applyAlignment="1" applyProtection="1">
      <alignment horizontal="left" vertical="center" wrapText="1"/>
      <protection locked="0"/>
    </xf>
    <xf numFmtId="0" fontId="14" fillId="0" borderId="41" xfId="3" applyFont="1" applyBorder="1" applyAlignment="1" applyProtection="1">
      <alignment horizontal="left" vertical="center" wrapText="1"/>
      <protection locked="0"/>
    </xf>
    <xf numFmtId="0" fontId="14" fillId="0" borderId="9" xfId="3" applyFont="1" applyFill="1" applyBorder="1" applyAlignment="1" applyProtection="1">
      <alignment horizontal="center" vertical="center" wrapText="1" shrinkToFit="1"/>
      <protection locked="0"/>
    </xf>
    <xf numFmtId="0" fontId="14" fillId="0" borderId="41" xfId="3" applyFont="1" applyFill="1" applyBorder="1" applyAlignment="1" applyProtection="1">
      <alignment horizontal="center" vertical="center" wrapText="1" shrinkToFit="1"/>
      <protection locked="0"/>
    </xf>
    <xf numFmtId="31" fontId="12" fillId="0" borderId="9" xfId="3" quotePrefix="1" applyNumberFormat="1" applyFont="1" applyBorder="1" applyAlignment="1" applyProtection="1">
      <alignment horizontal="right" vertical="center"/>
      <protection locked="0"/>
    </xf>
    <xf numFmtId="31" fontId="12" fillId="0" borderId="28" xfId="3" quotePrefix="1" applyNumberFormat="1" applyFont="1" applyBorder="1" applyAlignment="1" applyProtection="1">
      <alignment horizontal="right" vertical="center"/>
      <protection locked="0"/>
    </xf>
    <xf numFmtId="0" fontId="12" fillId="2" borderId="42" xfId="3" applyFont="1" applyFill="1" applyBorder="1" applyAlignment="1" applyProtection="1">
      <alignment horizontal="left" vertical="center" wrapText="1"/>
      <protection locked="0"/>
    </xf>
    <xf numFmtId="0" fontId="12" fillId="2" borderId="43" xfId="3" applyFont="1" applyFill="1" applyBorder="1" applyAlignment="1" applyProtection="1">
      <alignment horizontal="left" vertical="center" wrapText="1"/>
      <protection locked="0"/>
    </xf>
    <xf numFmtId="0" fontId="12" fillId="2" borderId="45" xfId="3" applyFont="1" applyFill="1" applyBorder="1" applyAlignment="1" applyProtection="1">
      <alignment horizontal="left" vertical="center" wrapText="1"/>
      <protection locked="0"/>
    </xf>
    <xf numFmtId="0" fontId="12" fillId="0" borderId="39" xfId="3" applyFont="1" applyBorder="1" applyAlignment="1" applyProtection="1">
      <alignment horizontal="center" vertical="center"/>
      <protection locked="0"/>
    </xf>
    <xf numFmtId="0" fontId="12" fillId="0" borderId="40" xfId="3" applyFont="1" applyBorder="1" applyAlignment="1" applyProtection="1">
      <alignment horizontal="center" vertical="center"/>
      <protection locked="0"/>
    </xf>
    <xf numFmtId="176" fontId="14" fillId="0" borderId="41" xfId="3" applyNumberFormat="1" applyFont="1" applyFill="1" applyBorder="1" applyAlignment="1" applyProtection="1">
      <alignment horizontal="center" vertical="center"/>
      <protection locked="0"/>
    </xf>
    <xf numFmtId="0" fontId="14" fillId="0" borderId="9" xfId="3" applyFont="1" applyBorder="1" applyAlignment="1" applyProtection="1">
      <alignment horizontal="center" vertical="center"/>
      <protection locked="0"/>
    </xf>
    <xf numFmtId="0" fontId="14" fillId="0" borderId="41" xfId="3" applyFont="1" applyBorder="1" applyAlignment="1" applyProtection="1">
      <alignment horizontal="center" vertical="center"/>
      <protection locked="0"/>
    </xf>
    <xf numFmtId="0" fontId="23" fillId="0" borderId="39" xfId="3" applyFont="1" applyBorder="1" applyAlignment="1" applyProtection="1">
      <alignment horizontal="center" vertical="center"/>
      <protection locked="0"/>
    </xf>
    <xf numFmtId="0" fontId="24" fillId="0" borderId="39" xfId="3" applyFont="1" applyBorder="1" applyAlignment="1" applyProtection="1">
      <alignment horizontal="center" vertical="center"/>
      <protection locked="0"/>
    </xf>
    <xf numFmtId="0" fontId="24" fillId="0" borderId="40" xfId="3" applyFont="1" applyBorder="1" applyAlignment="1" applyProtection="1">
      <alignment horizontal="center" vertical="center"/>
      <protection locked="0"/>
    </xf>
    <xf numFmtId="176" fontId="22" fillId="0" borderId="9" xfId="3" applyNumberFormat="1" applyFont="1" applyFill="1" applyBorder="1" applyAlignment="1" applyProtection="1">
      <alignment horizontal="center" vertical="center"/>
      <protection locked="0"/>
    </xf>
    <xf numFmtId="176" fontId="25" fillId="0" borderId="9" xfId="3" applyNumberFormat="1" applyFont="1" applyFill="1" applyBorder="1" applyAlignment="1" applyProtection="1">
      <alignment horizontal="center" vertical="center"/>
      <protection locked="0"/>
    </xf>
    <xf numFmtId="176" fontId="25" fillId="0" borderId="28" xfId="3" applyNumberFormat="1" applyFont="1" applyFill="1" applyBorder="1" applyAlignment="1" applyProtection="1">
      <alignment horizontal="center" vertical="center"/>
      <protection locked="0"/>
    </xf>
    <xf numFmtId="176" fontId="22" fillId="0" borderId="9" xfId="3" applyNumberFormat="1" applyFont="1" applyBorder="1" applyAlignment="1" applyProtection="1">
      <alignment horizontal="center" vertical="center"/>
      <protection locked="0"/>
    </xf>
    <xf numFmtId="176" fontId="25" fillId="0" borderId="41" xfId="3" applyNumberFormat="1" applyFont="1" applyBorder="1" applyAlignment="1" applyProtection="1">
      <alignment horizontal="center" vertical="center"/>
      <protection locked="0"/>
    </xf>
    <xf numFmtId="176" fontId="25" fillId="0" borderId="41" xfId="3" applyNumberFormat="1" applyFont="1" applyFill="1" applyBorder="1" applyAlignment="1" applyProtection="1">
      <alignment horizontal="center" vertical="center"/>
      <protection locked="0"/>
    </xf>
    <xf numFmtId="176" fontId="22" fillId="0" borderId="28" xfId="3" applyNumberFormat="1" applyFont="1" applyFill="1" applyBorder="1" applyAlignment="1" applyProtection="1">
      <alignment horizontal="center" vertical="center"/>
      <protection locked="0"/>
    </xf>
    <xf numFmtId="0" fontId="22" fillId="0" borderId="9" xfId="3" applyFont="1" applyBorder="1" applyAlignment="1" applyProtection="1">
      <alignment horizontal="center" vertical="center"/>
      <protection locked="0"/>
    </xf>
    <xf numFmtId="0" fontId="22" fillId="0" borderId="41" xfId="3" applyFont="1" applyBorder="1" applyAlignment="1" applyProtection="1">
      <alignment horizontal="center" vertical="center"/>
      <protection locked="0"/>
    </xf>
    <xf numFmtId="0" fontId="22" fillId="0" borderId="9" xfId="3" applyFont="1" applyFill="1" applyBorder="1" applyAlignment="1" applyProtection="1">
      <alignment horizontal="center" vertical="center" wrapText="1" shrinkToFit="1"/>
      <protection locked="0"/>
    </xf>
    <xf numFmtId="0" fontId="25" fillId="0" borderId="9" xfId="3" applyFont="1" applyFill="1" applyBorder="1" applyAlignment="1" applyProtection="1">
      <alignment horizontal="center" vertical="center" wrapText="1" shrinkToFit="1"/>
      <protection locked="0"/>
    </xf>
    <xf numFmtId="0" fontId="25" fillId="0" borderId="41" xfId="3" applyFont="1" applyFill="1" applyBorder="1" applyAlignment="1" applyProtection="1">
      <alignment horizontal="center" vertical="center" wrapText="1" shrinkToFit="1"/>
      <protection locked="0"/>
    </xf>
    <xf numFmtId="38" fontId="22" fillId="0" borderId="9" xfId="2" applyFont="1" applyBorder="1" applyAlignment="1" applyProtection="1">
      <alignment horizontal="right" vertical="center"/>
      <protection locked="0"/>
    </xf>
    <xf numFmtId="0" fontId="27" fillId="0" borderId="9" xfId="3" applyFont="1" applyBorder="1" applyAlignment="1" applyProtection="1">
      <alignment horizontal="left" vertical="center" wrapText="1"/>
      <protection locked="0"/>
    </xf>
    <xf numFmtId="0" fontId="27" fillId="0" borderId="41" xfId="3" applyFont="1" applyBorder="1" applyAlignment="1" applyProtection="1">
      <alignment horizontal="left" vertical="center" wrapText="1"/>
      <protection locked="0"/>
    </xf>
    <xf numFmtId="0" fontId="28" fillId="0" borderId="9" xfId="3" applyFont="1" applyBorder="1" applyAlignment="1" applyProtection="1">
      <alignment horizontal="left" vertical="center" wrapText="1"/>
      <protection locked="0"/>
    </xf>
    <xf numFmtId="0" fontId="28" fillId="0" borderId="41" xfId="3" applyFont="1" applyBorder="1" applyAlignment="1" applyProtection="1">
      <alignment horizontal="left" vertical="center" wrapText="1"/>
      <protection locked="0"/>
    </xf>
    <xf numFmtId="0" fontId="7" fillId="0" borderId="25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32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33" xfId="0" applyFont="1" applyFill="1" applyBorder="1" applyAlignment="1">
      <alignment horizontal="center" vertical="center"/>
    </xf>
    <xf numFmtId="0" fontId="7" fillId="0" borderId="31" xfId="0" applyFont="1" applyBorder="1" applyAlignment="1">
      <alignment horizontal="center" vertical="center" textRotation="255"/>
    </xf>
    <xf numFmtId="0" fontId="7" fillId="0" borderId="3" xfId="0" applyFont="1" applyBorder="1" applyAlignment="1">
      <alignment horizontal="center" vertical="center" textRotation="255"/>
    </xf>
    <xf numFmtId="0" fontId="7" fillId="0" borderId="21" xfId="0" applyFont="1" applyBorder="1" applyAlignment="1">
      <alignment horizontal="center" vertical="center" textRotation="255"/>
    </xf>
    <xf numFmtId="0" fontId="7" fillId="0" borderId="17" xfId="0" applyFont="1" applyBorder="1" applyAlignment="1">
      <alignment horizontal="center" vertical="center" textRotation="255"/>
    </xf>
    <xf numFmtId="0" fontId="7" fillId="0" borderId="12" xfId="0" applyFont="1" applyBorder="1" applyAlignment="1">
      <alignment horizontal="center" vertical="center" textRotation="255"/>
    </xf>
    <xf numFmtId="0" fontId="7" fillId="0" borderId="19" xfId="0" applyFont="1" applyBorder="1" applyAlignment="1">
      <alignment horizontal="center" vertical="center" textRotation="255"/>
    </xf>
    <xf numFmtId="0" fontId="7" fillId="0" borderId="19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 textRotation="255" wrapText="1"/>
    </xf>
    <xf numFmtId="0" fontId="7" fillId="0" borderId="17" xfId="0" applyFont="1" applyBorder="1" applyAlignment="1">
      <alignment horizontal="center" vertical="center" textRotation="255" wrapText="1"/>
    </xf>
    <xf numFmtId="0" fontId="7" fillId="0" borderId="12" xfId="0" applyFont="1" applyBorder="1" applyAlignment="1">
      <alignment horizontal="center" vertical="center" textRotation="255" wrapText="1"/>
    </xf>
    <xf numFmtId="0" fontId="7" fillId="0" borderId="19" xfId="0" applyFont="1" applyBorder="1" applyAlignment="1">
      <alignment horizontal="center" vertical="center" textRotation="255" wrapText="1"/>
    </xf>
    <xf numFmtId="0" fontId="7" fillId="0" borderId="24" xfId="0" applyFont="1" applyBorder="1" applyAlignment="1">
      <alignment horizontal="center" vertical="center" textRotation="255" wrapText="1"/>
    </xf>
    <xf numFmtId="0" fontId="7" fillId="0" borderId="5" xfId="0" applyFont="1" applyBorder="1" applyAlignment="1">
      <alignment horizontal="center" vertical="center" textRotation="255" wrapText="1"/>
    </xf>
    <xf numFmtId="0" fontId="7" fillId="0" borderId="34" xfId="0" applyFont="1" applyBorder="1" applyAlignment="1">
      <alignment horizontal="center" vertical="center" textRotation="255" wrapText="1"/>
    </xf>
    <xf numFmtId="0" fontId="7" fillId="0" borderId="35" xfId="0" applyFont="1" applyBorder="1" applyAlignment="1">
      <alignment horizontal="center" vertical="center" textRotation="255" wrapText="1"/>
    </xf>
    <xf numFmtId="0" fontId="7" fillId="0" borderId="35" xfId="0" applyFont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horizontal="center" vertical="center"/>
    </xf>
    <xf numFmtId="0" fontId="10" fillId="0" borderId="2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left" vertical="center" wrapText="1"/>
    </xf>
    <xf numFmtId="0" fontId="6" fillId="0" borderId="17" xfId="0" applyFont="1" applyFill="1" applyBorder="1" applyAlignment="1">
      <alignment horizontal="left" vertical="center"/>
    </xf>
    <xf numFmtId="0" fontId="5" fillId="0" borderId="2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 textRotation="255"/>
    </xf>
    <xf numFmtId="0" fontId="7" fillId="0" borderId="6" xfId="0" applyFont="1" applyFill="1" applyBorder="1" applyAlignment="1">
      <alignment horizontal="center" vertical="center" textRotation="255"/>
    </xf>
    <xf numFmtId="0" fontId="7" fillId="0" borderId="38" xfId="0" applyFont="1" applyFill="1" applyBorder="1" applyAlignment="1">
      <alignment horizontal="center" vertical="center" textRotation="255"/>
    </xf>
    <xf numFmtId="0" fontId="7" fillId="0" borderId="30" xfId="0" applyFont="1" applyFill="1" applyBorder="1" applyAlignment="1">
      <alignment horizontal="center" vertical="center" textRotation="255"/>
    </xf>
    <xf numFmtId="177" fontId="7" fillId="0" borderId="37" xfId="1" applyNumberFormat="1" applyFont="1" applyFill="1" applyBorder="1" applyAlignment="1">
      <alignment horizontal="center"/>
    </xf>
    <xf numFmtId="0" fontId="9" fillId="0" borderId="0" xfId="0" applyFont="1" applyFill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38" fontId="4" fillId="0" borderId="17" xfId="1" applyFont="1" applyFill="1" applyBorder="1" applyAlignment="1">
      <alignment horizontal="center" vertical="center" wrapText="1"/>
    </xf>
    <xf numFmtId="38" fontId="4" fillId="0" borderId="17" xfId="1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6" fillId="0" borderId="19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/>
    </xf>
    <xf numFmtId="177" fontId="7" fillId="0" borderId="46" xfId="1" applyNumberFormat="1" applyFont="1" applyFill="1" applyBorder="1" applyAlignment="1">
      <alignment horizontal="center"/>
    </xf>
    <xf numFmtId="177" fontId="7" fillId="0" borderId="47" xfId="1" applyNumberFormat="1" applyFont="1" applyFill="1" applyBorder="1" applyAlignment="1">
      <alignment horizontal="center"/>
    </xf>
    <xf numFmtId="177" fontId="7" fillId="0" borderId="48" xfId="1" applyNumberFormat="1" applyFont="1" applyFill="1" applyBorder="1" applyAlignment="1">
      <alignment horizontal="center"/>
    </xf>
    <xf numFmtId="0" fontId="6" fillId="0" borderId="3" xfId="0" applyFont="1" applyFill="1" applyBorder="1" applyAlignment="1">
      <alignment horizontal="left" vertical="center" wrapText="1"/>
    </xf>
  </cellXfs>
  <cellStyles count="4">
    <cellStyle name="桁区切り" xfId="1" builtinId="6"/>
    <cellStyle name="桁区切り 2" xfId="2" xr:uid="{00000000-0005-0000-0000-000001000000}"/>
    <cellStyle name="標準" xfId="0" builtinId="0"/>
    <cellStyle name="標準 2" xfId="3" xr:uid="{00000000-0005-0000-0000-000003000000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240926</xdr:colOff>
      <xdr:row>2</xdr:row>
      <xdr:rowOff>253999</xdr:rowOff>
    </xdr:from>
    <xdr:to>
      <xdr:col>18</xdr:col>
      <xdr:colOff>276412</xdr:colOff>
      <xdr:row>5</xdr:row>
      <xdr:rowOff>313765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0680326" y="622299"/>
          <a:ext cx="4753536" cy="872566"/>
        </a:xfrm>
        <a:prstGeom prst="rect">
          <a:avLst/>
        </a:prstGeom>
        <a:ln w="19050">
          <a:prstDash val="sysDot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こ</a:t>
          </a:r>
          <a:r>
            <a:rPr kumimoji="1" lang="ja-JP" altLang="en-US" sz="1200" b="0">
              <a:solidFill>
                <a:srgbClr val="FF3399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の例では、経費の変更は工事費と賃料になりますが、</a:t>
          </a:r>
          <a:endParaRPr kumimoji="1" lang="en-US" altLang="ja-JP" sz="1200" b="0">
            <a:solidFill>
              <a:srgbClr val="FF3399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algn="l"/>
          <a:r>
            <a:rPr kumimoji="1" lang="ja-JP" altLang="en-US" sz="1200" b="0">
              <a:solidFill>
                <a:srgbClr val="FF3399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経費変更後の総額を申請いただく必要があるため、</a:t>
          </a:r>
          <a:endParaRPr kumimoji="1" lang="en-US" altLang="ja-JP" sz="1200" b="0">
            <a:solidFill>
              <a:srgbClr val="FF3399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algn="l"/>
          <a:r>
            <a:rPr kumimoji="1" lang="ja-JP" altLang="en-US" sz="1200" b="1" u="sng">
              <a:solidFill>
                <a:srgbClr val="FF3399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変更のない経費</a:t>
          </a:r>
          <a:r>
            <a:rPr kumimoji="1" lang="ja-JP" altLang="en-US" sz="1200" b="0">
              <a:solidFill>
                <a:srgbClr val="FF3399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（この例では備品、宣伝費）</a:t>
          </a:r>
          <a:r>
            <a:rPr kumimoji="1" lang="ja-JP" altLang="en-US" sz="1200" b="1" u="sng">
              <a:solidFill>
                <a:srgbClr val="FF3399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も記入してください</a:t>
          </a:r>
          <a:r>
            <a:rPr kumimoji="1" lang="ja-JP" altLang="en-US" sz="1200" b="0">
              <a:solidFill>
                <a:srgbClr val="FF3399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。</a:t>
          </a:r>
        </a:p>
      </xdr:txBody>
    </xdr:sp>
    <xdr:clientData/>
  </xdr:twoCellAnchor>
  <xdr:twoCellAnchor>
    <xdr:from>
      <xdr:col>11</xdr:col>
      <xdr:colOff>17931</xdr:colOff>
      <xdr:row>30</xdr:row>
      <xdr:rowOff>122517</xdr:rowOff>
    </xdr:from>
    <xdr:to>
      <xdr:col>20</xdr:col>
      <xdr:colOff>268940</xdr:colOff>
      <xdr:row>32</xdr:row>
      <xdr:rowOff>17928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9200031" y="13089217"/>
          <a:ext cx="8175809" cy="352611"/>
        </a:xfrm>
        <a:prstGeom prst="rect">
          <a:avLst/>
        </a:prstGeom>
        <a:ln w="19050">
          <a:prstDash val="sysDot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>
              <a:solidFill>
                <a:srgbClr val="FF3399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小計・合計欄（黒字欄）には自動計算式を組み込んであるので、黄色字の部分を記入してください。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155513</xdr:colOff>
      <xdr:row>9</xdr:row>
      <xdr:rowOff>277283</xdr:rowOff>
    </xdr:from>
    <xdr:to>
      <xdr:col>26</xdr:col>
      <xdr:colOff>603250</xdr:colOff>
      <xdr:row>10</xdr:row>
      <xdr:rowOff>361336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/>
      </xdr:nvSpPr>
      <xdr:spPr>
        <a:xfrm>
          <a:off x="15852713" y="2125133"/>
          <a:ext cx="4219637" cy="592053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>
            <a:lnSpc>
              <a:spcPts val="1600"/>
            </a:lnSpc>
          </a:pP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”</a:t>
          </a:r>
          <a:r>
            <a:rPr kumimoji="1" lang="ja-JP" altLang="en-US" sz="140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変更希望額</a:t>
          </a: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”は別シートの「経費区分別内訳」を</a:t>
          </a: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入力すると反映されます</a:t>
          </a:r>
        </a:p>
      </xdr:txBody>
    </xdr:sp>
    <xdr:clientData fPrintsWithSheet="0"/>
  </xdr:twoCellAnchor>
  <xdr:twoCellAnchor editAs="oneCell">
    <xdr:from>
      <xdr:col>20</xdr:col>
      <xdr:colOff>129116</xdr:colOff>
      <xdr:row>0</xdr:row>
      <xdr:rowOff>65617</xdr:rowOff>
    </xdr:from>
    <xdr:to>
      <xdr:col>25</xdr:col>
      <xdr:colOff>273050</xdr:colOff>
      <xdr:row>6</xdr:row>
      <xdr:rowOff>95250</xdr:rowOff>
    </xdr:to>
    <xdr:sp macro="" textlink="">
      <xdr:nvSpPr>
        <xdr:cNvPr id="7" name="四角形吹き出し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>
          <a:spLocks noChangeArrowheads="1"/>
        </xdr:cNvSpPr>
      </xdr:nvSpPr>
      <xdr:spPr bwMode="auto">
        <a:xfrm>
          <a:off x="15826316" y="65617"/>
          <a:ext cx="3287184" cy="1128183"/>
        </a:xfrm>
        <a:prstGeom prst="wedgeRectCallout">
          <a:avLst>
            <a:gd name="adj1" fmla="val -49932"/>
            <a:gd name="adj2" fmla="val 38143"/>
          </a:avLst>
        </a:prstGeom>
        <a:solidFill>
          <a:srgbClr val="FFFFCC"/>
        </a:solidFill>
        <a:ln w="19050" algn="ctr">
          <a:solidFill>
            <a:srgbClr val="000000"/>
          </a:solidFill>
          <a:prstDash val="sysDot"/>
          <a:miter lim="800000"/>
          <a:headEnd/>
          <a:tailEnd/>
        </a:ln>
        <a:effectLst/>
      </xdr:spPr>
      <xdr:txBody>
        <a:bodyPr rot="0" vert="horz" wrap="square" lIns="74295" tIns="36000" rIns="74295" bIns="36000" spcCol="0" anchor="ctr" anchorCtr="0" upright="1">
          <a:noAutofit/>
        </a:bodyPr>
        <a:lstStyle/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600" b="1" kern="100">
              <a:solidFill>
                <a:srgbClr val="FF3399"/>
              </a:solidFill>
              <a:effectLst/>
              <a:latin typeface="游ゴシック" panose="020B0400000000000000" pitchFamily="50" charset="-128"/>
              <a:ea typeface="游ゴシック" panose="020B0400000000000000" pitchFamily="50" charset="-128"/>
              <a:cs typeface="Times New Roman" panose="02020603050405020304" pitchFamily="18" charset="0"/>
            </a:rPr>
            <a:t>先に</a:t>
          </a:r>
          <a:endParaRPr lang="en-US" altLang="ja-JP" sz="1600" b="1" kern="100">
            <a:solidFill>
              <a:srgbClr val="FF3399"/>
            </a:solidFill>
            <a:effectLst/>
            <a:latin typeface="游ゴシック" panose="020B0400000000000000" pitchFamily="50" charset="-128"/>
            <a:ea typeface="游ゴシック" panose="020B0400000000000000" pitchFamily="50" charset="-128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endParaRPr lang="en-US" altLang="ja-JP" sz="1600" b="1" kern="100">
            <a:solidFill>
              <a:srgbClr val="FF3399"/>
            </a:solidFill>
            <a:effectLst/>
            <a:latin typeface="游ゴシック" panose="020B0400000000000000" pitchFamily="50" charset="-128"/>
            <a:ea typeface="游ゴシック" panose="020B0400000000000000" pitchFamily="50" charset="-128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600" b="1" kern="100">
              <a:solidFill>
                <a:srgbClr val="FF3399"/>
              </a:solidFill>
              <a:effectLst/>
              <a:latin typeface="游ゴシック" panose="020B0400000000000000" pitchFamily="50" charset="-128"/>
              <a:ea typeface="游ゴシック" panose="020B0400000000000000" pitchFamily="50" charset="-128"/>
              <a:cs typeface="Times New Roman" panose="02020603050405020304" pitchFamily="18" charset="0"/>
            </a:rPr>
            <a:t>「経費区分別内訳」シートから</a:t>
          </a:r>
          <a:endParaRPr lang="en-US" altLang="ja-JP" sz="1600" b="1" kern="100">
            <a:solidFill>
              <a:srgbClr val="FF3399"/>
            </a:solidFill>
            <a:effectLst/>
            <a:latin typeface="游ゴシック" panose="020B0400000000000000" pitchFamily="50" charset="-128"/>
            <a:ea typeface="游ゴシック" panose="020B0400000000000000" pitchFamily="50" charset="-128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endParaRPr lang="en-US" altLang="ja-JP" sz="1600" b="1" kern="100">
            <a:solidFill>
              <a:srgbClr val="FF3399"/>
            </a:solidFill>
            <a:effectLst/>
            <a:latin typeface="游ゴシック" panose="020B0400000000000000" pitchFamily="50" charset="-128"/>
            <a:ea typeface="游ゴシック" panose="020B0400000000000000" pitchFamily="50" charset="-128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600" b="1" kern="100">
              <a:solidFill>
                <a:srgbClr val="FF3399"/>
              </a:solidFill>
              <a:effectLst/>
              <a:latin typeface="游ゴシック" panose="020B0400000000000000" pitchFamily="50" charset="-128"/>
              <a:ea typeface="游ゴシック" panose="020B0400000000000000" pitchFamily="50" charset="-128"/>
              <a:cs typeface="Times New Roman" panose="02020603050405020304" pitchFamily="18" charset="0"/>
            </a:rPr>
            <a:t>入力してください</a:t>
          </a:r>
          <a:endParaRPr lang="ja-JP" sz="1600" b="1" kern="100">
            <a:solidFill>
              <a:srgbClr val="FF3399"/>
            </a:solidFill>
            <a:effectLst/>
            <a:latin typeface="游ゴシック" panose="020B0400000000000000" pitchFamily="50" charset="-128"/>
            <a:ea typeface="游ゴシック" panose="020B0400000000000000" pitchFamily="50" charset="-128"/>
            <a:cs typeface="Times New Roman" panose="02020603050405020304" pitchFamily="18" charset="0"/>
          </a:endParaRPr>
        </a:p>
      </xdr:txBody>
    </xdr:sp>
    <xdr:clientData fPrintsWithSheet="0"/>
  </xdr:twoCellAnchor>
  <xdr:twoCellAnchor>
    <xdr:from>
      <xdr:col>20</xdr:col>
      <xdr:colOff>146050</xdr:colOff>
      <xdr:row>11</xdr:row>
      <xdr:rowOff>501650</xdr:rowOff>
    </xdr:from>
    <xdr:to>
      <xdr:col>28</xdr:col>
      <xdr:colOff>263587</xdr:colOff>
      <xdr:row>23</xdr:row>
      <xdr:rowOff>196850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/>
      </xdr:nvSpPr>
      <xdr:spPr>
        <a:xfrm>
          <a:off x="15843250" y="3365500"/>
          <a:ext cx="5146737" cy="579120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>
            <a:lnSpc>
              <a:spcPts val="1600"/>
            </a:lnSpc>
          </a:pPr>
          <a:r>
            <a:rPr kumimoji="1" lang="en-US" altLang="ja-JP" sz="1400" b="1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【</a:t>
          </a:r>
          <a:r>
            <a:rPr kumimoji="1" lang="ja-JP" altLang="en-US" sz="1400" b="1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注意事項</a:t>
          </a:r>
          <a:r>
            <a:rPr kumimoji="1" lang="en-US" altLang="ja-JP" sz="1400" b="1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】H</a:t>
          </a:r>
          <a:r>
            <a:rPr kumimoji="1" lang="ja-JP" altLang="en-US" sz="1400" b="1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列（記入例では</a:t>
          </a:r>
          <a:r>
            <a:rPr kumimoji="1" lang="en-US" altLang="ja-JP" sz="1400" b="1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R</a:t>
          </a:r>
          <a:r>
            <a:rPr kumimoji="1" lang="ja-JP" altLang="en-US" sz="1400" b="1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列）”助成予定額”について</a:t>
          </a:r>
          <a:endParaRPr kumimoji="1" lang="en-US" altLang="ja-JP" sz="1400" b="1">
            <a:solidFill>
              <a:sysClr val="windowText" lastClr="00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・</a:t>
          </a:r>
          <a:r>
            <a:rPr kumimoji="1" lang="en-US" altLang="ja-JP" sz="1400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H</a:t>
          </a:r>
          <a:r>
            <a:rPr kumimoji="1" lang="ja-JP" altLang="en-US" sz="1400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列の</a:t>
          </a:r>
          <a:r>
            <a:rPr kumimoji="1" lang="en-US" altLang="ja-JP" sz="1400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"</a:t>
          </a:r>
          <a:r>
            <a:rPr kumimoji="1" lang="ja-JP" altLang="en-US" sz="1400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助成予定額</a:t>
          </a:r>
          <a:r>
            <a:rPr kumimoji="1" lang="en-US" altLang="ja-JP" sz="1400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"</a:t>
          </a:r>
          <a:r>
            <a:rPr kumimoji="1" lang="ja-JP" altLang="en-US" sz="1400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に</a:t>
          </a: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は、</a:t>
          </a:r>
          <a:r>
            <a:rPr kumimoji="1" lang="en-US" altLang="ja-JP" sz="1400">
              <a:latin typeface="游ゴシック" panose="020B0400000000000000" pitchFamily="50" charset="-128"/>
              <a:ea typeface="游ゴシック" panose="020B0400000000000000" pitchFamily="50" charset="-128"/>
            </a:rPr>
            <a:t>G</a:t>
          </a: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列の”</a:t>
          </a:r>
          <a:r>
            <a:rPr kumimoji="1" lang="ja-JP" altLang="en-US" sz="1400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助成対象経費</a:t>
          </a: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”等をもとに自動計算されたものが表示されます。</a:t>
          </a: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・</a:t>
          </a:r>
          <a:r>
            <a:rPr kumimoji="1" lang="en-US" altLang="ja-JP" sz="140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H</a:t>
          </a:r>
          <a:r>
            <a:rPr kumimoji="1" lang="ja-JP" altLang="en-US" sz="140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列の自動計算は、参考値</a:t>
          </a: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になりますので、正式には助成事業者ご自身で確認の上、必要に応じて修正いただくよう、お願いいたします。</a:t>
          </a: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・変更により、助成対象経費が申請時よりも上がった場合、”助成予定額”について、”変更希望額”が、”交付予定額”よりも高額の表示となる場合があります。</a:t>
          </a: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・その場合も、合計額は</a:t>
          </a:r>
          <a:r>
            <a:rPr kumimoji="1" lang="ja-JP" altLang="en-US" sz="140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交付予定額（「交付決定通知書」に記載の額）が上限</a:t>
          </a: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となります。</a:t>
          </a: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・</a:t>
          </a:r>
          <a:r>
            <a:rPr kumimoji="1" lang="en-US" altLang="ja-JP" sz="1400">
              <a:latin typeface="游ゴシック" panose="020B0400000000000000" pitchFamily="50" charset="-128"/>
              <a:ea typeface="游ゴシック" panose="020B0400000000000000" pitchFamily="50" charset="-128"/>
            </a:rPr>
            <a:t>H</a:t>
          </a: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列の各”交付予定額”は「交付決定通知書」に記載の額と同一であることをご確認ください。</a:t>
          </a: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・</a:t>
          </a:r>
          <a:r>
            <a:rPr kumimoji="1" lang="en-US" altLang="ja-JP" sz="1400">
              <a:latin typeface="游ゴシック" panose="020B0400000000000000" pitchFamily="50" charset="-128"/>
              <a:ea typeface="游ゴシック" panose="020B0400000000000000" pitchFamily="50" charset="-128"/>
            </a:rPr>
            <a:t>H</a:t>
          </a: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列の各”変更希望額”が</a:t>
          </a:r>
          <a:r>
            <a:rPr kumimoji="1" lang="en-US" altLang="ja-JP" sz="1400">
              <a:latin typeface="游ゴシック" panose="020B0400000000000000" pitchFamily="50" charset="-128"/>
              <a:ea typeface="游ゴシック" panose="020B0400000000000000" pitchFamily="50" charset="-128"/>
            </a:rPr>
            <a:t>H</a:t>
          </a: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列の各”交付予定額”を上回る場合等、記入額が不明な場合は、公社担当者にご相談下さい。</a:t>
          </a: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</xdr:txBody>
    </xdr:sp>
    <xdr:clientData fPrintsWithSheet="0"/>
  </xdr:twoCellAnchor>
  <xdr:twoCellAnchor>
    <xdr:from>
      <xdr:col>12</xdr:col>
      <xdr:colOff>25400</xdr:colOff>
      <xdr:row>4</xdr:row>
      <xdr:rowOff>190500</xdr:rowOff>
    </xdr:from>
    <xdr:to>
      <xdr:col>19</xdr:col>
      <xdr:colOff>444500</xdr:colOff>
      <xdr:row>9</xdr:row>
      <xdr:rowOff>57150</xdr:rowOff>
    </xdr:to>
    <xdr:sp macro="" textlink="">
      <xdr:nvSpPr>
        <xdr:cNvPr id="9" name="四角形吹き出し 4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/>
      </xdr:nvSpPr>
      <xdr:spPr>
        <a:xfrm>
          <a:off x="8782050" y="939800"/>
          <a:ext cx="6057900" cy="965200"/>
        </a:xfrm>
        <a:custGeom>
          <a:avLst/>
          <a:gdLst>
            <a:gd name="connsiteX0" fmla="*/ 0 w 6438900"/>
            <a:gd name="connsiteY0" fmla="*/ 0 h 349250"/>
            <a:gd name="connsiteX1" fmla="*/ 1073150 w 6438900"/>
            <a:gd name="connsiteY1" fmla="*/ 0 h 349250"/>
            <a:gd name="connsiteX2" fmla="*/ 1073150 w 6438900"/>
            <a:gd name="connsiteY2" fmla="*/ 0 h 349250"/>
            <a:gd name="connsiteX3" fmla="*/ 2682875 w 6438900"/>
            <a:gd name="connsiteY3" fmla="*/ 0 h 349250"/>
            <a:gd name="connsiteX4" fmla="*/ 6438900 w 6438900"/>
            <a:gd name="connsiteY4" fmla="*/ 0 h 349250"/>
            <a:gd name="connsiteX5" fmla="*/ 6438900 w 6438900"/>
            <a:gd name="connsiteY5" fmla="*/ 203729 h 349250"/>
            <a:gd name="connsiteX6" fmla="*/ 6438900 w 6438900"/>
            <a:gd name="connsiteY6" fmla="*/ 203729 h 349250"/>
            <a:gd name="connsiteX7" fmla="*/ 6438900 w 6438900"/>
            <a:gd name="connsiteY7" fmla="*/ 291042 h 349250"/>
            <a:gd name="connsiteX8" fmla="*/ 6438900 w 6438900"/>
            <a:gd name="connsiteY8" fmla="*/ 349250 h 349250"/>
            <a:gd name="connsiteX9" fmla="*/ 2682875 w 6438900"/>
            <a:gd name="connsiteY9" fmla="*/ 349250 h 349250"/>
            <a:gd name="connsiteX10" fmla="*/ 2138359 w 6438900"/>
            <a:gd name="connsiteY10" fmla="*/ 646905 h 349250"/>
            <a:gd name="connsiteX11" fmla="*/ 1073150 w 6438900"/>
            <a:gd name="connsiteY11" fmla="*/ 349250 h 349250"/>
            <a:gd name="connsiteX12" fmla="*/ 0 w 6438900"/>
            <a:gd name="connsiteY12" fmla="*/ 349250 h 349250"/>
            <a:gd name="connsiteX13" fmla="*/ 0 w 6438900"/>
            <a:gd name="connsiteY13" fmla="*/ 291042 h 349250"/>
            <a:gd name="connsiteX14" fmla="*/ 0 w 6438900"/>
            <a:gd name="connsiteY14" fmla="*/ 203729 h 349250"/>
            <a:gd name="connsiteX15" fmla="*/ 0 w 6438900"/>
            <a:gd name="connsiteY15" fmla="*/ 203729 h 349250"/>
            <a:gd name="connsiteX16" fmla="*/ 0 w 6438900"/>
            <a:gd name="connsiteY16" fmla="*/ 0 h 349250"/>
            <a:gd name="connsiteX0" fmla="*/ 0 w 6438900"/>
            <a:gd name="connsiteY0" fmla="*/ 0 h 646905"/>
            <a:gd name="connsiteX1" fmla="*/ 1073150 w 6438900"/>
            <a:gd name="connsiteY1" fmla="*/ 0 h 646905"/>
            <a:gd name="connsiteX2" fmla="*/ 1073150 w 6438900"/>
            <a:gd name="connsiteY2" fmla="*/ 0 h 646905"/>
            <a:gd name="connsiteX3" fmla="*/ 2682875 w 6438900"/>
            <a:gd name="connsiteY3" fmla="*/ 0 h 646905"/>
            <a:gd name="connsiteX4" fmla="*/ 6438900 w 6438900"/>
            <a:gd name="connsiteY4" fmla="*/ 0 h 646905"/>
            <a:gd name="connsiteX5" fmla="*/ 6438900 w 6438900"/>
            <a:gd name="connsiteY5" fmla="*/ 203729 h 646905"/>
            <a:gd name="connsiteX6" fmla="*/ 6438900 w 6438900"/>
            <a:gd name="connsiteY6" fmla="*/ 203729 h 646905"/>
            <a:gd name="connsiteX7" fmla="*/ 6438900 w 6438900"/>
            <a:gd name="connsiteY7" fmla="*/ 291042 h 646905"/>
            <a:gd name="connsiteX8" fmla="*/ 6438900 w 6438900"/>
            <a:gd name="connsiteY8" fmla="*/ 349250 h 646905"/>
            <a:gd name="connsiteX9" fmla="*/ 2682875 w 6438900"/>
            <a:gd name="connsiteY9" fmla="*/ 349250 h 646905"/>
            <a:gd name="connsiteX10" fmla="*/ 2138359 w 6438900"/>
            <a:gd name="connsiteY10" fmla="*/ 646905 h 646905"/>
            <a:gd name="connsiteX11" fmla="*/ 1987550 w 6438900"/>
            <a:gd name="connsiteY11" fmla="*/ 374650 h 646905"/>
            <a:gd name="connsiteX12" fmla="*/ 0 w 6438900"/>
            <a:gd name="connsiteY12" fmla="*/ 349250 h 646905"/>
            <a:gd name="connsiteX13" fmla="*/ 0 w 6438900"/>
            <a:gd name="connsiteY13" fmla="*/ 291042 h 646905"/>
            <a:gd name="connsiteX14" fmla="*/ 0 w 6438900"/>
            <a:gd name="connsiteY14" fmla="*/ 203729 h 646905"/>
            <a:gd name="connsiteX15" fmla="*/ 0 w 6438900"/>
            <a:gd name="connsiteY15" fmla="*/ 203729 h 646905"/>
            <a:gd name="connsiteX16" fmla="*/ 0 w 6438900"/>
            <a:gd name="connsiteY16" fmla="*/ 0 h 646905"/>
            <a:gd name="connsiteX0" fmla="*/ 0 w 6438900"/>
            <a:gd name="connsiteY0" fmla="*/ 0 h 850105"/>
            <a:gd name="connsiteX1" fmla="*/ 1073150 w 6438900"/>
            <a:gd name="connsiteY1" fmla="*/ 0 h 850105"/>
            <a:gd name="connsiteX2" fmla="*/ 1073150 w 6438900"/>
            <a:gd name="connsiteY2" fmla="*/ 0 h 850105"/>
            <a:gd name="connsiteX3" fmla="*/ 2682875 w 6438900"/>
            <a:gd name="connsiteY3" fmla="*/ 0 h 850105"/>
            <a:gd name="connsiteX4" fmla="*/ 6438900 w 6438900"/>
            <a:gd name="connsiteY4" fmla="*/ 0 h 850105"/>
            <a:gd name="connsiteX5" fmla="*/ 6438900 w 6438900"/>
            <a:gd name="connsiteY5" fmla="*/ 203729 h 850105"/>
            <a:gd name="connsiteX6" fmla="*/ 6438900 w 6438900"/>
            <a:gd name="connsiteY6" fmla="*/ 203729 h 850105"/>
            <a:gd name="connsiteX7" fmla="*/ 6438900 w 6438900"/>
            <a:gd name="connsiteY7" fmla="*/ 291042 h 850105"/>
            <a:gd name="connsiteX8" fmla="*/ 6438900 w 6438900"/>
            <a:gd name="connsiteY8" fmla="*/ 349250 h 850105"/>
            <a:gd name="connsiteX9" fmla="*/ 2682875 w 6438900"/>
            <a:gd name="connsiteY9" fmla="*/ 349250 h 850105"/>
            <a:gd name="connsiteX10" fmla="*/ 2284409 w 6438900"/>
            <a:gd name="connsiteY10" fmla="*/ 850105 h 850105"/>
            <a:gd name="connsiteX11" fmla="*/ 1987550 w 6438900"/>
            <a:gd name="connsiteY11" fmla="*/ 374650 h 850105"/>
            <a:gd name="connsiteX12" fmla="*/ 0 w 6438900"/>
            <a:gd name="connsiteY12" fmla="*/ 349250 h 850105"/>
            <a:gd name="connsiteX13" fmla="*/ 0 w 6438900"/>
            <a:gd name="connsiteY13" fmla="*/ 291042 h 850105"/>
            <a:gd name="connsiteX14" fmla="*/ 0 w 6438900"/>
            <a:gd name="connsiteY14" fmla="*/ 203729 h 850105"/>
            <a:gd name="connsiteX15" fmla="*/ 0 w 6438900"/>
            <a:gd name="connsiteY15" fmla="*/ 203729 h 850105"/>
            <a:gd name="connsiteX16" fmla="*/ 0 w 6438900"/>
            <a:gd name="connsiteY16" fmla="*/ 0 h 850105"/>
            <a:gd name="connsiteX0" fmla="*/ 0 w 6438900"/>
            <a:gd name="connsiteY0" fmla="*/ 0 h 850105"/>
            <a:gd name="connsiteX1" fmla="*/ 1073150 w 6438900"/>
            <a:gd name="connsiteY1" fmla="*/ 0 h 850105"/>
            <a:gd name="connsiteX2" fmla="*/ 1073150 w 6438900"/>
            <a:gd name="connsiteY2" fmla="*/ 0 h 850105"/>
            <a:gd name="connsiteX3" fmla="*/ 2682875 w 6438900"/>
            <a:gd name="connsiteY3" fmla="*/ 0 h 850105"/>
            <a:gd name="connsiteX4" fmla="*/ 6438900 w 6438900"/>
            <a:gd name="connsiteY4" fmla="*/ 0 h 850105"/>
            <a:gd name="connsiteX5" fmla="*/ 6438900 w 6438900"/>
            <a:gd name="connsiteY5" fmla="*/ 203729 h 850105"/>
            <a:gd name="connsiteX6" fmla="*/ 6438900 w 6438900"/>
            <a:gd name="connsiteY6" fmla="*/ 203729 h 850105"/>
            <a:gd name="connsiteX7" fmla="*/ 6438900 w 6438900"/>
            <a:gd name="connsiteY7" fmla="*/ 291042 h 850105"/>
            <a:gd name="connsiteX8" fmla="*/ 6438900 w 6438900"/>
            <a:gd name="connsiteY8" fmla="*/ 349250 h 850105"/>
            <a:gd name="connsiteX9" fmla="*/ 2365375 w 6438900"/>
            <a:gd name="connsiteY9" fmla="*/ 355600 h 850105"/>
            <a:gd name="connsiteX10" fmla="*/ 2284409 w 6438900"/>
            <a:gd name="connsiteY10" fmla="*/ 850105 h 850105"/>
            <a:gd name="connsiteX11" fmla="*/ 1987550 w 6438900"/>
            <a:gd name="connsiteY11" fmla="*/ 374650 h 850105"/>
            <a:gd name="connsiteX12" fmla="*/ 0 w 6438900"/>
            <a:gd name="connsiteY12" fmla="*/ 349250 h 850105"/>
            <a:gd name="connsiteX13" fmla="*/ 0 w 6438900"/>
            <a:gd name="connsiteY13" fmla="*/ 291042 h 850105"/>
            <a:gd name="connsiteX14" fmla="*/ 0 w 6438900"/>
            <a:gd name="connsiteY14" fmla="*/ 203729 h 850105"/>
            <a:gd name="connsiteX15" fmla="*/ 0 w 6438900"/>
            <a:gd name="connsiteY15" fmla="*/ 203729 h 850105"/>
            <a:gd name="connsiteX16" fmla="*/ 0 w 6438900"/>
            <a:gd name="connsiteY16" fmla="*/ 0 h 85010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</a:cxnLst>
          <a:rect l="l" t="t" r="r" b="b"/>
          <a:pathLst>
            <a:path w="6438900" h="850105">
              <a:moveTo>
                <a:pt x="0" y="0"/>
              </a:moveTo>
              <a:lnTo>
                <a:pt x="1073150" y="0"/>
              </a:lnTo>
              <a:lnTo>
                <a:pt x="1073150" y="0"/>
              </a:lnTo>
              <a:lnTo>
                <a:pt x="2682875" y="0"/>
              </a:lnTo>
              <a:lnTo>
                <a:pt x="6438900" y="0"/>
              </a:lnTo>
              <a:lnTo>
                <a:pt x="6438900" y="203729"/>
              </a:lnTo>
              <a:lnTo>
                <a:pt x="6438900" y="203729"/>
              </a:lnTo>
              <a:lnTo>
                <a:pt x="6438900" y="291042"/>
              </a:lnTo>
              <a:lnTo>
                <a:pt x="6438900" y="349250"/>
              </a:lnTo>
              <a:lnTo>
                <a:pt x="2365375" y="355600"/>
              </a:lnTo>
              <a:lnTo>
                <a:pt x="2284409" y="850105"/>
              </a:lnTo>
              <a:lnTo>
                <a:pt x="1987550" y="374650"/>
              </a:lnTo>
              <a:lnTo>
                <a:pt x="0" y="349250"/>
              </a:lnTo>
              <a:lnTo>
                <a:pt x="0" y="291042"/>
              </a:lnTo>
              <a:lnTo>
                <a:pt x="0" y="203729"/>
              </a:lnTo>
              <a:lnTo>
                <a:pt x="0" y="203729"/>
              </a:lnTo>
              <a:lnTo>
                <a:pt x="0" y="0"/>
              </a:lnTo>
              <a:close/>
            </a:path>
          </a:pathLst>
        </a:custGeom>
        <a:ln w="19050">
          <a:prstDash val="sysDot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rgbClr val="FF3399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”交付予定額”は「交付決定通知書」内の「別表 １　経費別助成予定額」をご記入ください。</a:t>
          </a:r>
        </a:p>
      </xdr:txBody>
    </xdr:sp>
    <xdr:clientData/>
  </xdr:twoCellAnchor>
  <xdr:twoCellAnchor>
    <xdr:from>
      <xdr:col>18</xdr:col>
      <xdr:colOff>0</xdr:colOff>
      <xdr:row>10</xdr:row>
      <xdr:rowOff>463550</xdr:rowOff>
    </xdr:from>
    <xdr:to>
      <xdr:col>20</xdr:col>
      <xdr:colOff>311150</xdr:colOff>
      <xdr:row>12</xdr:row>
      <xdr:rowOff>152400</xdr:rowOff>
    </xdr:to>
    <xdr:sp macro="" textlink="">
      <xdr:nvSpPr>
        <xdr:cNvPr id="10" name="四角形吹き出し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/>
      </xdr:nvSpPr>
      <xdr:spPr>
        <a:xfrm>
          <a:off x="13398500" y="2819400"/>
          <a:ext cx="2609850" cy="704850"/>
        </a:xfrm>
        <a:prstGeom prst="wedgeRectCallout">
          <a:avLst>
            <a:gd name="adj1" fmla="val -47996"/>
            <a:gd name="adj2" fmla="val 93750"/>
          </a:avLst>
        </a:prstGeom>
        <a:ln w="19050">
          <a:prstDash val="sysDot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rgbClr val="FF3399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”変更希望額”は別シートの「経費区分別内訳」を入力すると反映されます。</a:t>
          </a:r>
        </a:p>
      </xdr:txBody>
    </xdr:sp>
    <xdr:clientData/>
  </xdr:twoCellAnchor>
  <xdr:twoCellAnchor>
    <xdr:from>
      <xdr:col>15</xdr:col>
      <xdr:colOff>6350</xdr:colOff>
      <xdr:row>9</xdr:row>
      <xdr:rowOff>0</xdr:rowOff>
    </xdr:from>
    <xdr:to>
      <xdr:col>16</xdr:col>
      <xdr:colOff>0</xdr:colOff>
      <xdr:row>10</xdr:row>
      <xdr:rowOff>6350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/>
      </xdr:nvSpPr>
      <xdr:spPr>
        <a:xfrm>
          <a:off x="10693400" y="1847850"/>
          <a:ext cx="622300" cy="514350"/>
        </a:xfrm>
        <a:prstGeom prst="rect">
          <a:avLst/>
        </a:prstGeom>
        <a:noFill/>
        <a:ln w="28575">
          <a:solidFill>
            <a:srgbClr val="FF3399"/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14</xdr:col>
      <xdr:colOff>1454150</xdr:colOff>
      <xdr:row>12</xdr:row>
      <xdr:rowOff>6350</xdr:rowOff>
    </xdr:from>
    <xdr:to>
      <xdr:col>17</xdr:col>
      <xdr:colOff>1289050</xdr:colOff>
      <xdr:row>13</xdr:row>
      <xdr:rowOff>12700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/>
      </xdr:nvSpPr>
      <xdr:spPr>
        <a:xfrm>
          <a:off x="10687050" y="3378200"/>
          <a:ext cx="2711450" cy="514350"/>
        </a:xfrm>
        <a:prstGeom prst="rect">
          <a:avLst/>
        </a:prstGeom>
        <a:noFill/>
        <a:ln w="28575">
          <a:solidFill>
            <a:srgbClr val="FF3399"/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4"/>
  <sheetViews>
    <sheetView tabSelected="1" view="pageBreakPreview" zoomScaleNormal="80" zoomScaleSheetLayoutView="100" workbookViewId="0">
      <selection activeCell="C4" sqref="C4"/>
    </sheetView>
  </sheetViews>
  <sheetFormatPr defaultColWidth="1.90625" defaultRowHeight="18" x14ac:dyDescent="0.2"/>
  <cols>
    <col min="1" max="1" width="17.90625" style="41" bestFit="1" customWidth="1"/>
    <col min="2" max="2" width="5.453125" style="46" customWidth="1"/>
    <col min="3" max="3" width="19.08984375" style="41" customWidth="1"/>
    <col min="4" max="4" width="17.1796875" style="41" bestFit="1" customWidth="1"/>
    <col min="5" max="5" width="24.54296875" style="41" customWidth="1"/>
    <col min="6" max="6" width="7.54296875" style="41" customWidth="1"/>
    <col min="7" max="7" width="24.54296875" style="41" customWidth="1"/>
    <col min="8" max="8" width="1.1796875" style="41" customWidth="1"/>
    <col min="9" max="9" width="2.453125" style="41" customWidth="1"/>
    <col min="10" max="10" width="17.81640625" style="41" customWidth="1"/>
    <col min="11" max="13" width="11.6328125" style="41" customWidth="1"/>
    <col min="14" max="14" width="22.1796875" style="41" customWidth="1"/>
    <col min="15" max="15" width="6.54296875" style="41" customWidth="1"/>
    <col min="16" max="16" width="21.453125" style="41" customWidth="1"/>
    <col min="17" max="168" width="2.453125" style="41" customWidth="1"/>
    <col min="169" max="16384" width="1.90625" style="41"/>
  </cols>
  <sheetData>
    <row r="1" spans="1:16" s="37" customFormat="1" ht="30" customHeight="1" x14ac:dyDescent="0.2">
      <c r="A1" s="36" t="s">
        <v>26</v>
      </c>
      <c r="B1" s="59"/>
      <c r="C1" s="37" t="s">
        <v>39</v>
      </c>
      <c r="D1" s="36"/>
      <c r="J1" s="36" t="s">
        <v>26</v>
      </c>
      <c r="K1" s="59"/>
      <c r="L1" s="37" t="s">
        <v>39</v>
      </c>
      <c r="M1" s="36"/>
    </row>
    <row r="2" spans="1:16" s="81" customFormat="1" ht="20" x14ac:dyDescent="0.6">
      <c r="A2" s="79"/>
      <c r="B2" s="80"/>
      <c r="C2" s="81" t="s">
        <v>65</v>
      </c>
      <c r="D2" s="79"/>
      <c r="J2" s="116" t="s">
        <v>79</v>
      </c>
      <c r="K2" s="80"/>
      <c r="L2" s="81" t="s">
        <v>65</v>
      </c>
      <c r="M2" s="79"/>
    </row>
    <row r="3" spans="1:16" s="37" customFormat="1" ht="20.5" thickBot="1" x14ac:dyDescent="0.25">
      <c r="B3" s="59"/>
      <c r="C3" s="38"/>
      <c r="E3" s="38"/>
      <c r="F3" s="39"/>
      <c r="G3" s="39"/>
      <c r="K3" s="59"/>
      <c r="L3" s="38"/>
      <c r="N3" s="38"/>
      <c r="O3" s="39"/>
      <c r="P3" s="39"/>
    </row>
    <row r="4" spans="1:16" ht="37.5" customHeight="1" x14ac:dyDescent="0.2">
      <c r="A4" s="51" t="s">
        <v>55</v>
      </c>
      <c r="B4" s="60" t="s">
        <v>50</v>
      </c>
      <c r="C4" s="47"/>
      <c r="D4" s="56" t="s">
        <v>56</v>
      </c>
      <c r="E4" s="156"/>
      <c r="F4" s="156"/>
      <c r="G4" s="157"/>
      <c r="J4" s="51" t="s">
        <v>55</v>
      </c>
      <c r="K4" s="60" t="s">
        <v>50</v>
      </c>
      <c r="L4" s="117">
        <v>1</v>
      </c>
      <c r="M4" s="56" t="s">
        <v>56</v>
      </c>
      <c r="N4" s="161" t="s">
        <v>80</v>
      </c>
      <c r="O4" s="162"/>
      <c r="P4" s="163"/>
    </row>
    <row r="5" spans="1:16" ht="37.5" customHeight="1" x14ac:dyDescent="0.2">
      <c r="A5" s="52" t="s">
        <v>27</v>
      </c>
      <c r="B5" s="142"/>
      <c r="C5" s="142"/>
      <c r="D5" s="143"/>
      <c r="E5" s="57" t="s">
        <v>28</v>
      </c>
      <c r="F5" s="144"/>
      <c r="G5" s="145"/>
      <c r="J5" s="52" t="s">
        <v>27</v>
      </c>
      <c r="K5" s="164" t="s">
        <v>81</v>
      </c>
      <c r="L5" s="165"/>
      <c r="M5" s="166"/>
      <c r="N5" s="57" t="s">
        <v>28</v>
      </c>
      <c r="O5" s="167" t="s">
        <v>82</v>
      </c>
      <c r="P5" s="168"/>
    </row>
    <row r="6" spans="1:16" ht="37.5" customHeight="1" x14ac:dyDescent="0.2">
      <c r="A6" s="52" t="s">
        <v>29</v>
      </c>
      <c r="B6" s="142"/>
      <c r="C6" s="142"/>
      <c r="D6" s="142"/>
      <c r="E6" s="142"/>
      <c r="F6" s="142"/>
      <c r="G6" s="158"/>
      <c r="J6" s="52" t="s">
        <v>29</v>
      </c>
      <c r="K6" s="164" t="s">
        <v>83</v>
      </c>
      <c r="L6" s="165"/>
      <c r="M6" s="165"/>
      <c r="N6" s="165"/>
      <c r="O6" s="165"/>
      <c r="P6" s="169"/>
    </row>
    <row r="7" spans="1:16" ht="37.5" customHeight="1" x14ac:dyDescent="0.2">
      <c r="A7" s="53" t="s">
        <v>30</v>
      </c>
      <c r="B7" s="142"/>
      <c r="C7" s="142"/>
      <c r="D7" s="143"/>
      <c r="E7" s="58" t="s">
        <v>31</v>
      </c>
      <c r="F7" s="159"/>
      <c r="G7" s="160"/>
      <c r="J7" s="53" t="s">
        <v>30</v>
      </c>
      <c r="K7" s="164" t="s">
        <v>84</v>
      </c>
      <c r="L7" s="164"/>
      <c r="M7" s="170"/>
      <c r="N7" s="58" t="s">
        <v>31</v>
      </c>
      <c r="O7" s="171" t="s">
        <v>85</v>
      </c>
      <c r="P7" s="172"/>
    </row>
    <row r="8" spans="1:16" ht="63" customHeight="1" x14ac:dyDescent="0.2">
      <c r="A8" s="54" t="s">
        <v>32</v>
      </c>
      <c r="B8" s="149"/>
      <c r="C8" s="149"/>
      <c r="D8" s="149"/>
      <c r="E8" s="149"/>
      <c r="F8" s="149"/>
      <c r="G8" s="150"/>
      <c r="J8" s="54" t="s">
        <v>32</v>
      </c>
      <c r="K8" s="173" t="s">
        <v>86</v>
      </c>
      <c r="L8" s="174"/>
      <c r="M8" s="174"/>
      <c r="N8" s="174"/>
      <c r="O8" s="174"/>
      <c r="P8" s="175"/>
    </row>
    <row r="9" spans="1:16" ht="37.5" customHeight="1" x14ac:dyDescent="0.2">
      <c r="A9" s="53" t="s">
        <v>33</v>
      </c>
      <c r="B9" s="151" t="s">
        <v>57</v>
      </c>
      <c r="C9" s="152"/>
      <c r="D9" s="40" t="s">
        <v>34</v>
      </c>
      <c r="E9" s="50" t="s">
        <v>64</v>
      </c>
      <c r="F9" s="42" t="s">
        <v>38</v>
      </c>
      <c r="G9" s="48" t="s">
        <v>57</v>
      </c>
      <c r="J9" s="53" t="s">
        <v>33</v>
      </c>
      <c r="K9" s="151" t="s">
        <v>87</v>
      </c>
      <c r="L9" s="152"/>
      <c r="M9" s="40" t="s">
        <v>34</v>
      </c>
      <c r="N9" s="50" t="s">
        <v>88</v>
      </c>
      <c r="O9" s="42" t="s">
        <v>38</v>
      </c>
      <c r="P9" s="48" t="s">
        <v>89</v>
      </c>
    </row>
    <row r="10" spans="1:16" ht="37.5" customHeight="1" x14ac:dyDescent="0.2">
      <c r="A10" s="53" t="s">
        <v>35</v>
      </c>
      <c r="B10" s="146"/>
      <c r="C10" s="146"/>
      <c r="D10" s="146"/>
      <c r="E10" s="146"/>
      <c r="F10" s="45" t="s">
        <v>9</v>
      </c>
      <c r="G10" s="49"/>
      <c r="J10" s="53" t="s">
        <v>35</v>
      </c>
      <c r="K10" s="176">
        <v>1980000</v>
      </c>
      <c r="L10" s="176"/>
      <c r="M10" s="176"/>
      <c r="N10" s="176"/>
      <c r="O10" s="45" t="s">
        <v>9</v>
      </c>
      <c r="P10" s="49"/>
    </row>
    <row r="11" spans="1:16" ht="63" customHeight="1" x14ac:dyDescent="0.2">
      <c r="A11" s="55" t="s">
        <v>36</v>
      </c>
      <c r="B11" s="147"/>
      <c r="C11" s="147"/>
      <c r="D11" s="147"/>
      <c r="E11" s="147"/>
      <c r="F11" s="147"/>
      <c r="G11" s="148"/>
      <c r="J11" s="55" t="s">
        <v>36</v>
      </c>
      <c r="K11" s="177" t="s">
        <v>90</v>
      </c>
      <c r="L11" s="177"/>
      <c r="M11" s="177"/>
      <c r="N11" s="177"/>
      <c r="O11" s="177"/>
      <c r="P11" s="178"/>
    </row>
    <row r="12" spans="1:16" ht="63" customHeight="1" x14ac:dyDescent="0.2">
      <c r="A12" s="53" t="s">
        <v>37</v>
      </c>
      <c r="B12" s="147"/>
      <c r="C12" s="147"/>
      <c r="D12" s="147"/>
      <c r="E12" s="147"/>
      <c r="F12" s="147"/>
      <c r="G12" s="148"/>
      <c r="J12" s="53" t="s">
        <v>37</v>
      </c>
      <c r="K12" s="177" t="s">
        <v>91</v>
      </c>
      <c r="L12" s="179"/>
      <c r="M12" s="179"/>
      <c r="N12" s="179"/>
      <c r="O12" s="179"/>
      <c r="P12" s="180"/>
    </row>
    <row r="13" spans="1:16" s="43" customFormat="1" ht="42.5" customHeight="1" thickBot="1" x14ac:dyDescent="0.25">
      <c r="A13" s="153" t="s">
        <v>58</v>
      </c>
      <c r="B13" s="154"/>
      <c r="C13" s="154"/>
      <c r="D13" s="154"/>
      <c r="E13" s="154"/>
      <c r="F13" s="155"/>
      <c r="G13" s="82"/>
      <c r="J13" s="153" t="s">
        <v>58</v>
      </c>
      <c r="K13" s="154"/>
      <c r="L13" s="154"/>
      <c r="M13" s="154"/>
      <c r="N13" s="154"/>
      <c r="O13" s="155"/>
      <c r="P13" s="118" t="s">
        <v>92</v>
      </c>
    </row>
    <row r="14" spans="1:16" ht="47.25" customHeight="1" thickBot="1" x14ac:dyDescent="0.25">
      <c r="A14" s="44"/>
      <c r="B14" s="44"/>
      <c r="C14" s="44"/>
      <c r="D14" s="44"/>
      <c r="E14" s="44"/>
      <c r="F14" s="45"/>
      <c r="G14" s="45"/>
      <c r="J14" s="44"/>
      <c r="K14" s="44"/>
      <c r="L14" s="44"/>
      <c r="M14" s="44"/>
      <c r="N14" s="44"/>
      <c r="O14" s="45"/>
      <c r="P14" s="45"/>
    </row>
    <row r="15" spans="1:16" ht="37.5" customHeight="1" x14ac:dyDescent="0.2">
      <c r="A15" s="51" t="s">
        <v>55</v>
      </c>
      <c r="B15" s="60" t="s">
        <v>50</v>
      </c>
      <c r="C15" s="47"/>
      <c r="D15" s="56" t="s">
        <v>56</v>
      </c>
      <c r="E15" s="156"/>
      <c r="F15" s="156"/>
      <c r="G15" s="157"/>
      <c r="J15" s="51" t="s">
        <v>55</v>
      </c>
      <c r="K15" s="60" t="s">
        <v>50</v>
      </c>
      <c r="L15" s="47"/>
      <c r="M15" s="56" t="s">
        <v>56</v>
      </c>
      <c r="N15" s="156"/>
      <c r="O15" s="156"/>
      <c r="P15" s="157"/>
    </row>
    <row r="16" spans="1:16" ht="37.5" customHeight="1" x14ac:dyDescent="0.2">
      <c r="A16" s="52" t="s">
        <v>27</v>
      </c>
      <c r="B16" s="142"/>
      <c r="C16" s="142"/>
      <c r="D16" s="143"/>
      <c r="E16" s="57" t="s">
        <v>28</v>
      </c>
      <c r="F16" s="144"/>
      <c r="G16" s="145"/>
      <c r="J16" s="52" t="s">
        <v>27</v>
      </c>
      <c r="K16" s="142"/>
      <c r="L16" s="142"/>
      <c r="M16" s="143"/>
      <c r="N16" s="57" t="s">
        <v>28</v>
      </c>
      <c r="O16" s="144"/>
      <c r="P16" s="145"/>
    </row>
    <row r="17" spans="1:16" ht="37.5" customHeight="1" x14ac:dyDescent="0.2">
      <c r="A17" s="52" t="s">
        <v>29</v>
      </c>
      <c r="B17" s="142"/>
      <c r="C17" s="142"/>
      <c r="D17" s="142"/>
      <c r="E17" s="142"/>
      <c r="F17" s="142"/>
      <c r="G17" s="158"/>
      <c r="J17" s="52" t="s">
        <v>29</v>
      </c>
      <c r="K17" s="142"/>
      <c r="L17" s="142"/>
      <c r="M17" s="142"/>
      <c r="N17" s="142"/>
      <c r="O17" s="142"/>
      <c r="P17" s="158"/>
    </row>
    <row r="18" spans="1:16" ht="37.5" customHeight="1" x14ac:dyDescent="0.2">
      <c r="A18" s="53" t="s">
        <v>30</v>
      </c>
      <c r="B18" s="142"/>
      <c r="C18" s="142"/>
      <c r="D18" s="143"/>
      <c r="E18" s="58" t="s">
        <v>31</v>
      </c>
      <c r="F18" s="159"/>
      <c r="G18" s="160"/>
      <c r="J18" s="53" t="s">
        <v>30</v>
      </c>
      <c r="K18" s="142"/>
      <c r="L18" s="142"/>
      <c r="M18" s="143"/>
      <c r="N18" s="58" t="s">
        <v>31</v>
      </c>
      <c r="O18" s="159"/>
      <c r="P18" s="160"/>
    </row>
    <row r="19" spans="1:16" ht="63" customHeight="1" x14ac:dyDescent="0.2">
      <c r="A19" s="54" t="s">
        <v>32</v>
      </c>
      <c r="B19" s="149"/>
      <c r="C19" s="149"/>
      <c r="D19" s="149"/>
      <c r="E19" s="149"/>
      <c r="F19" s="149"/>
      <c r="G19" s="150"/>
      <c r="J19" s="54" t="s">
        <v>32</v>
      </c>
      <c r="K19" s="149"/>
      <c r="L19" s="149"/>
      <c r="M19" s="149"/>
      <c r="N19" s="149"/>
      <c r="O19" s="149"/>
      <c r="P19" s="150"/>
    </row>
    <row r="20" spans="1:16" ht="37.5" customHeight="1" x14ac:dyDescent="0.2">
      <c r="A20" s="53" t="s">
        <v>33</v>
      </c>
      <c r="B20" s="151" t="s">
        <v>57</v>
      </c>
      <c r="C20" s="152"/>
      <c r="D20" s="40" t="s">
        <v>34</v>
      </c>
      <c r="E20" s="50" t="s">
        <v>64</v>
      </c>
      <c r="F20" s="42" t="s">
        <v>38</v>
      </c>
      <c r="G20" s="48" t="s">
        <v>57</v>
      </c>
      <c r="J20" s="53" t="s">
        <v>33</v>
      </c>
      <c r="K20" s="151" t="s">
        <v>57</v>
      </c>
      <c r="L20" s="152"/>
      <c r="M20" s="40" t="s">
        <v>34</v>
      </c>
      <c r="N20" s="50" t="s">
        <v>64</v>
      </c>
      <c r="O20" s="42" t="s">
        <v>38</v>
      </c>
      <c r="P20" s="48" t="s">
        <v>57</v>
      </c>
    </row>
    <row r="21" spans="1:16" ht="37.5" customHeight="1" x14ac:dyDescent="0.2">
      <c r="A21" s="53" t="s">
        <v>35</v>
      </c>
      <c r="B21" s="146"/>
      <c r="C21" s="146"/>
      <c r="D21" s="146"/>
      <c r="E21" s="146"/>
      <c r="F21" s="45" t="s">
        <v>9</v>
      </c>
      <c r="G21" s="49"/>
      <c r="J21" s="53" t="s">
        <v>35</v>
      </c>
      <c r="K21" s="146"/>
      <c r="L21" s="146"/>
      <c r="M21" s="146"/>
      <c r="N21" s="146"/>
      <c r="O21" s="45" t="s">
        <v>9</v>
      </c>
      <c r="P21" s="49"/>
    </row>
    <row r="22" spans="1:16" ht="63" customHeight="1" x14ac:dyDescent="0.2">
      <c r="A22" s="55" t="s">
        <v>36</v>
      </c>
      <c r="B22" s="147"/>
      <c r="C22" s="147"/>
      <c r="D22" s="147"/>
      <c r="E22" s="147"/>
      <c r="F22" s="147"/>
      <c r="G22" s="148"/>
      <c r="J22" s="55" t="s">
        <v>36</v>
      </c>
      <c r="K22" s="147"/>
      <c r="L22" s="147"/>
      <c r="M22" s="147"/>
      <c r="N22" s="147"/>
      <c r="O22" s="147"/>
      <c r="P22" s="148"/>
    </row>
    <row r="23" spans="1:16" ht="63" customHeight="1" x14ac:dyDescent="0.2">
      <c r="A23" s="53" t="s">
        <v>37</v>
      </c>
      <c r="B23" s="147"/>
      <c r="C23" s="147"/>
      <c r="D23" s="147"/>
      <c r="E23" s="147"/>
      <c r="F23" s="147"/>
      <c r="G23" s="148"/>
      <c r="J23" s="53" t="s">
        <v>37</v>
      </c>
      <c r="K23" s="147"/>
      <c r="L23" s="147"/>
      <c r="M23" s="147"/>
      <c r="N23" s="147"/>
      <c r="O23" s="147"/>
      <c r="P23" s="148"/>
    </row>
    <row r="24" spans="1:16" s="43" customFormat="1" ht="42.5" customHeight="1" thickBot="1" x14ac:dyDescent="0.25">
      <c r="A24" s="153" t="s">
        <v>58</v>
      </c>
      <c r="B24" s="154"/>
      <c r="C24" s="154"/>
      <c r="D24" s="154"/>
      <c r="E24" s="154"/>
      <c r="F24" s="155"/>
      <c r="G24" s="82"/>
      <c r="J24" s="153" t="s">
        <v>58</v>
      </c>
      <c r="K24" s="154"/>
      <c r="L24" s="154"/>
      <c r="M24" s="154"/>
      <c r="N24" s="154"/>
      <c r="O24" s="155"/>
      <c r="P24" s="82"/>
    </row>
  </sheetData>
  <mergeCells count="48">
    <mergeCell ref="K22:P22"/>
    <mergeCell ref="K23:P23"/>
    <mergeCell ref="J24:O24"/>
    <mergeCell ref="K18:M18"/>
    <mergeCell ref="O18:P18"/>
    <mergeCell ref="K19:P19"/>
    <mergeCell ref="K20:L20"/>
    <mergeCell ref="K21:N21"/>
    <mergeCell ref="J13:O13"/>
    <mergeCell ref="N15:P15"/>
    <mergeCell ref="K16:M16"/>
    <mergeCell ref="O16:P16"/>
    <mergeCell ref="K17:P17"/>
    <mergeCell ref="K8:P8"/>
    <mergeCell ref="K9:L9"/>
    <mergeCell ref="K10:N10"/>
    <mergeCell ref="K11:P11"/>
    <mergeCell ref="K12:P12"/>
    <mergeCell ref="N4:P4"/>
    <mergeCell ref="K5:M5"/>
    <mergeCell ref="O5:P5"/>
    <mergeCell ref="K6:P6"/>
    <mergeCell ref="K7:M7"/>
    <mergeCell ref="O7:P7"/>
    <mergeCell ref="A24:F24"/>
    <mergeCell ref="A13:F13"/>
    <mergeCell ref="E4:G4"/>
    <mergeCell ref="F5:G5"/>
    <mergeCell ref="B6:G6"/>
    <mergeCell ref="F7:G7"/>
    <mergeCell ref="B21:E21"/>
    <mergeCell ref="B22:G22"/>
    <mergeCell ref="B23:G23"/>
    <mergeCell ref="B19:G19"/>
    <mergeCell ref="B20:C20"/>
    <mergeCell ref="B17:G17"/>
    <mergeCell ref="B18:D18"/>
    <mergeCell ref="F18:G18"/>
    <mergeCell ref="E15:G15"/>
    <mergeCell ref="B16:D16"/>
    <mergeCell ref="B7:D7"/>
    <mergeCell ref="B5:D5"/>
    <mergeCell ref="F16:G16"/>
    <mergeCell ref="B10:E10"/>
    <mergeCell ref="B11:G11"/>
    <mergeCell ref="B12:G12"/>
    <mergeCell ref="B8:G8"/>
    <mergeCell ref="B9:C9"/>
  </mergeCells>
  <phoneticPr fontId="2"/>
  <dataValidations xWindow="760" yWindow="1253" count="3">
    <dataValidation allowBlank="1" showInputMessage="1" showErrorMessage="1" promptTitle="番号を記入してください" prompt="別シートの経費区分別明細の番号と対応させて記入してください_x000a_" sqref="B4 C3 E3 B15 K4 L3 N3 K15" xr:uid="{00000000-0002-0000-0000-000000000000}"/>
    <dataValidation imeMode="halfAlpha" allowBlank="1" showInputMessage="1" showErrorMessage="1" sqref="F5 F16 O5 O16" xr:uid="{00000000-0002-0000-0000-000001000000}"/>
    <dataValidation type="list" allowBlank="1" showInputMessage="1" showErrorMessage="1" sqref="G13 G24 P13 P24" xr:uid="{00000000-0002-0000-0000-000002000000}">
      <formula1>"関連あり,関連なし"</formula1>
    </dataValidation>
  </dataValidations>
  <pageMargins left="0.7" right="0.7" top="0.75" bottom="0.75" header="0.3" footer="0.3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32"/>
  <sheetViews>
    <sheetView view="pageBreakPreview" zoomScale="85" zoomScaleNormal="75" zoomScaleSheetLayoutView="85" workbookViewId="0">
      <selection activeCell="E10" sqref="E10"/>
    </sheetView>
  </sheetViews>
  <sheetFormatPr defaultColWidth="9" defaultRowHeight="18" x14ac:dyDescent="0.55000000000000004"/>
  <cols>
    <col min="1" max="1" width="0.81640625" style="2" customWidth="1"/>
    <col min="2" max="3" width="5" style="2" customWidth="1"/>
    <col min="4" max="4" width="9.36328125" style="2" customWidth="1"/>
    <col min="5" max="5" width="25.08984375" style="2" customWidth="1"/>
    <col min="6" max="6" width="15.453125" style="26" customWidth="1"/>
    <col min="7" max="7" width="8.81640625" style="26" customWidth="1"/>
    <col min="8" max="8" width="27.08984375" style="26" customWidth="1"/>
    <col min="9" max="9" width="26.1796875" style="26" customWidth="1"/>
    <col min="10" max="10" width="1.1796875" style="2" customWidth="1"/>
    <col min="11" max="11" width="5.36328125" style="2" customWidth="1"/>
    <col min="12" max="14" width="9" style="2"/>
    <col min="15" max="15" width="18.81640625" style="2" customWidth="1"/>
    <col min="16" max="16" width="16" style="2" customWidth="1"/>
    <col min="17" max="17" width="11" style="2" customWidth="1"/>
    <col min="18" max="19" width="14.54296875" style="2" customWidth="1"/>
    <col min="20" max="16384" width="9" style="2"/>
  </cols>
  <sheetData>
    <row r="1" spans="1:19" ht="16.5" customHeight="1" x14ac:dyDescent="0.55000000000000004">
      <c r="A1" s="72" t="s">
        <v>12</v>
      </c>
      <c r="B1" s="72"/>
      <c r="C1" s="72"/>
      <c r="D1" s="72"/>
      <c r="E1" s="72"/>
      <c r="F1" s="33"/>
      <c r="K1" s="77" t="s">
        <v>12</v>
      </c>
      <c r="L1" s="77"/>
      <c r="M1" s="77"/>
      <c r="N1" s="77"/>
      <c r="O1" s="77"/>
      <c r="P1" s="119" t="s">
        <v>79</v>
      </c>
      <c r="Q1" s="26"/>
      <c r="R1" s="26"/>
      <c r="S1" s="26"/>
    </row>
    <row r="2" spans="1:19" ht="12.5" customHeight="1" x14ac:dyDescent="0.55000000000000004">
      <c r="C2" s="3"/>
      <c r="D2" s="3"/>
      <c r="E2" s="3"/>
      <c r="F2" s="27"/>
      <c r="G2" s="27"/>
      <c r="H2" s="27"/>
      <c r="I2" s="27"/>
      <c r="J2" s="3"/>
      <c r="M2" s="3"/>
      <c r="N2" s="3"/>
      <c r="O2" s="3"/>
      <c r="P2" s="27"/>
      <c r="Q2" s="27"/>
      <c r="R2" s="27"/>
      <c r="S2" s="27"/>
    </row>
    <row r="3" spans="1:19" ht="26.5" x14ac:dyDescent="0.65">
      <c r="B3" s="76" t="s">
        <v>66</v>
      </c>
      <c r="C3" s="73"/>
      <c r="D3" s="73"/>
      <c r="E3" s="73"/>
      <c r="G3" s="28"/>
      <c r="H3" s="28"/>
      <c r="I3" s="28"/>
      <c r="J3" s="73"/>
      <c r="L3" s="76" t="s">
        <v>66</v>
      </c>
      <c r="M3" s="78"/>
      <c r="N3" s="78"/>
      <c r="O3" s="78"/>
      <c r="P3" s="26"/>
      <c r="Q3" s="28"/>
      <c r="R3" s="28"/>
      <c r="S3" s="28"/>
    </row>
    <row r="4" spans="1:19" ht="12.5" customHeight="1" x14ac:dyDescent="0.65">
      <c r="B4" s="76"/>
      <c r="C4" s="73"/>
      <c r="D4" s="73"/>
      <c r="E4" s="73"/>
      <c r="G4" s="28"/>
      <c r="H4" s="28"/>
      <c r="I4" s="28"/>
      <c r="J4" s="73"/>
      <c r="L4" s="76"/>
      <c r="M4" s="78"/>
      <c r="N4" s="78"/>
      <c r="O4" s="78"/>
      <c r="P4" s="26"/>
      <c r="Q4" s="28"/>
      <c r="R4" s="28"/>
      <c r="S4" s="28"/>
    </row>
    <row r="5" spans="1:19" s="83" customFormat="1" ht="25" customHeight="1" x14ac:dyDescent="0.55000000000000004">
      <c r="D5" s="84" t="s">
        <v>77</v>
      </c>
      <c r="E5" s="85"/>
      <c r="F5" s="86"/>
      <c r="G5" s="87"/>
      <c r="H5" s="87"/>
      <c r="I5" s="87"/>
      <c r="J5" s="88"/>
      <c r="N5" s="84" t="s">
        <v>93</v>
      </c>
      <c r="O5" s="85"/>
      <c r="P5" s="86"/>
      <c r="Q5" s="87"/>
      <c r="R5" s="87"/>
      <c r="S5" s="87"/>
    </row>
    <row r="6" spans="1:19" s="83" customFormat="1" ht="25" customHeight="1" x14ac:dyDescent="0.55000000000000004">
      <c r="D6" s="84" t="s">
        <v>67</v>
      </c>
      <c r="F6" s="86"/>
      <c r="G6" s="87"/>
      <c r="H6" s="87"/>
      <c r="I6" s="87"/>
      <c r="N6" s="84" t="s">
        <v>67</v>
      </c>
      <c r="P6" s="86"/>
      <c r="Q6" s="87"/>
      <c r="R6" s="87"/>
      <c r="S6" s="87"/>
    </row>
    <row r="7" spans="1:19" ht="12.5" customHeight="1" x14ac:dyDescent="0.55000000000000004">
      <c r="G7" s="28"/>
      <c r="H7" s="28"/>
      <c r="I7" s="28"/>
      <c r="P7" s="26"/>
      <c r="Q7" s="28"/>
      <c r="R7" s="28"/>
      <c r="S7" s="28"/>
    </row>
    <row r="8" spans="1:19" ht="27" thickBot="1" x14ac:dyDescent="0.6">
      <c r="B8" s="5" t="s">
        <v>25</v>
      </c>
      <c r="C8" s="6"/>
      <c r="D8" s="6"/>
      <c r="E8" s="6"/>
      <c r="F8" s="31"/>
      <c r="G8" s="34"/>
      <c r="H8" s="31"/>
      <c r="I8" s="29" t="s">
        <v>0</v>
      </c>
      <c r="J8" s="6"/>
      <c r="L8" s="5" t="s">
        <v>25</v>
      </c>
      <c r="M8" s="6"/>
      <c r="N8" s="6"/>
      <c r="O8" s="6"/>
      <c r="P8" s="31"/>
      <c r="Q8" s="34"/>
      <c r="R8" s="31"/>
      <c r="S8" s="29" t="s">
        <v>0</v>
      </c>
    </row>
    <row r="9" spans="1:19" s="4" customFormat="1" ht="67.5" x14ac:dyDescent="0.65">
      <c r="B9" s="193"/>
      <c r="C9" s="194"/>
      <c r="D9" s="11" t="s">
        <v>40</v>
      </c>
      <c r="E9" s="15" t="s">
        <v>15</v>
      </c>
      <c r="F9" s="32" t="s">
        <v>54</v>
      </c>
      <c r="G9" s="32" t="s">
        <v>16</v>
      </c>
      <c r="H9" s="32" t="s">
        <v>19</v>
      </c>
      <c r="I9" s="30" t="s">
        <v>52</v>
      </c>
      <c r="J9" s="8"/>
      <c r="L9" s="193"/>
      <c r="M9" s="194"/>
      <c r="N9" s="11" t="s">
        <v>40</v>
      </c>
      <c r="O9" s="114" t="s">
        <v>15</v>
      </c>
      <c r="P9" s="32" t="s">
        <v>54</v>
      </c>
      <c r="Q9" s="32" t="s">
        <v>16</v>
      </c>
      <c r="R9" s="32" t="s">
        <v>19</v>
      </c>
      <c r="S9" s="30" t="s">
        <v>52</v>
      </c>
    </row>
    <row r="10" spans="1:19" ht="40" customHeight="1" x14ac:dyDescent="0.55000000000000004">
      <c r="B10" s="195" t="s">
        <v>59</v>
      </c>
      <c r="C10" s="196"/>
      <c r="D10" s="17" t="s">
        <v>41</v>
      </c>
      <c r="E10" s="133"/>
      <c r="F10" s="134"/>
      <c r="G10" s="135"/>
      <c r="H10" s="62">
        <f>F10*G10</f>
        <v>0</v>
      </c>
      <c r="I10" s="63">
        <f>H10*1.1</f>
        <v>0</v>
      </c>
      <c r="J10" s="9"/>
      <c r="L10" s="195" t="s">
        <v>59</v>
      </c>
      <c r="M10" s="196"/>
      <c r="N10" s="17" t="s">
        <v>41</v>
      </c>
      <c r="O10" s="120" t="s">
        <v>94</v>
      </c>
      <c r="P10" s="121">
        <v>1800000</v>
      </c>
      <c r="Q10" s="122">
        <v>1</v>
      </c>
      <c r="R10" s="62">
        <f>P10*Q10</f>
        <v>1800000</v>
      </c>
      <c r="S10" s="63">
        <f>R10*1.1</f>
        <v>1980000.0000000002</v>
      </c>
    </row>
    <row r="11" spans="1:19" ht="40" customHeight="1" x14ac:dyDescent="0.55000000000000004">
      <c r="B11" s="195"/>
      <c r="C11" s="196"/>
      <c r="D11" s="17" t="s">
        <v>42</v>
      </c>
      <c r="E11" s="133"/>
      <c r="F11" s="134"/>
      <c r="G11" s="135"/>
      <c r="H11" s="62">
        <f>F11*G11</f>
        <v>0</v>
      </c>
      <c r="I11" s="63">
        <f>H11*1.1</f>
        <v>0</v>
      </c>
      <c r="J11" s="9"/>
      <c r="L11" s="195"/>
      <c r="M11" s="196"/>
      <c r="N11" s="17" t="s">
        <v>42</v>
      </c>
      <c r="O11" s="18"/>
      <c r="P11" s="12"/>
      <c r="Q11" s="19"/>
      <c r="R11" s="62">
        <f>P11*Q11</f>
        <v>0</v>
      </c>
      <c r="S11" s="63">
        <f>R11*1.1</f>
        <v>0</v>
      </c>
    </row>
    <row r="12" spans="1:19" ht="40" customHeight="1" x14ac:dyDescent="0.55000000000000004">
      <c r="B12" s="195"/>
      <c r="C12" s="196"/>
      <c r="D12" s="17" t="s">
        <v>43</v>
      </c>
      <c r="E12" s="133"/>
      <c r="F12" s="134"/>
      <c r="G12" s="135"/>
      <c r="H12" s="62">
        <f>F12*G12</f>
        <v>0</v>
      </c>
      <c r="I12" s="63">
        <f>H12*1.1</f>
        <v>0</v>
      </c>
      <c r="J12" s="9"/>
      <c r="L12" s="195"/>
      <c r="M12" s="196"/>
      <c r="N12" s="17" t="s">
        <v>43</v>
      </c>
      <c r="O12" s="18"/>
      <c r="P12" s="12"/>
      <c r="Q12" s="19"/>
      <c r="R12" s="62">
        <f>P12*Q12</f>
        <v>0</v>
      </c>
      <c r="S12" s="63">
        <f>R12*1.1</f>
        <v>0</v>
      </c>
    </row>
    <row r="13" spans="1:19" ht="40" customHeight="1" thickBot="1" x14ac:dyDescent="0.6">
      <c r="B13" s="197"/>
      <c r="C13" s="198"/>
      <c r="D13" s="192" t="s">
        <v>17</v>
      </c>
      <c r="E13" s="192"/>
      <c r="F13" s="192"/>
      <c r="G13" s="192"/>
      <c r="H13" s="64">
        <f>SUM(H10:H12)</f>
        <v>0</v>
      </c>
      <c r="I13" s="65">
        <f>SUM(I10:I12)</f>
        <v>0</v>
      </c>
      <c r="J13" s="9"/>
      <c r="L13" s="197"/>
      <c r="M13" s="198"/>
      <c r="N13" s="192" t="s">
        <v>17</v>
      </c>
      <c r="O13" s="192"/>
      <c r="P13" s="192"/>
      <c r="Q13" s="192"/>
      <c r="R13" s="64">
        <f>SUM(R10:R12)</f>
        <v>1800000</v>
      </c>
      <c r="S13" s="65">
        <f>SUM(S10:S12)</f>
        <v>1980000.0000000002</v>
      </c>
    </row>
    <row r="14" spans="1:19" ht="40" customHeight="1" x14ac:dyDescent="0.55000000000000004">
      <c r="B14" s="199" t="s">
        <v>60</v>
      </c>
      <c r="C14" s="200"/>
      <c r="D14" s="15" t="s">
        <v>44</v>
      </c>
      <c r="E14" s="136"/>
      <c r="F14" s="137"/>
      <c r="G14" s="138"/>
      <c r="H14" s="66">
        <f>F14*G14</f>
        <v>0</v>
      </c>
      <c r="I14" s="67">
        <f>H14*1.1</f>
        <v>0</v>
      </c>
      <c r="J14" s="9"/>
      <c r="L14" s="199" t="s">
        <v>60</v>
      </c>
      <c r="M14" s="200"/>
      <c r="N14" s="114" t="s">
        <v>44</v>
      </c>
      <c r="O14" s="123" t="s">
        <v>95</v>
      </c>
      <c r="P14" s="124">
        <v>300000</v>
      </c>
      <c r="Q14" s="125">
        <v>1</v>
      </c>
      <c r="R14" s="66">
        <f>P14*Q14</f>
        <v>300000</v>
      </c>
      <c r="S14" s="67">
        <f>R14*1.1</f>
        <v>330000</v>
      </c>
    </row>
    <row r="15" spans="1:19" ht="40" customHeight="1" x14ac:dyDescent="0.55000000000000004">
      <c r="B15" s="195"/>
      <c r="C15" s="196"/>
      <c r="D15" s="17" t="s">
        <v>45</v>
      </c>
      <c r="E15" s="133"/>
      <c r="F15" s="134"/>
      <c r="G15" s="135"/>
      <c r="H15" s="62">
        <f>F15*G15</f>
        <v>0</v>
      </c>
      <c r="I15" s="63">
        <f>H15*1.1</f>
        <v>0</v>
      </c>
      <c r="J15" s="9"/>
      <c r="L15" s="195"/>
      <c r="M15" s="196"/>
      <c r="N15" s="17" t="s">
        <v>45</v>
      </c>
      <c r="O15" s="120" t="s">
        <v>96</v>
      </c>
      <c r="P15" s="121">
        <v>200000</v>
      </c>
      <c r="Q15" s="122">
        <v>1</v>
      </c>
      <c r="R15" s="62">
        <f>P15*Q15</f>
        <v>200000</v>
      </c>
      <c r="S15" s="63">
        <f>R15*1.1</f>
        <v>220000.00000000003</v>
      </c>
    </row>
    <row r="16" spans="1:19" ht="40" customHeight="1" x14ac:dyDescent="0.55000000000000004">
      <c r="B16" s="195"/>
      <c r="C16" s="196"/>
      <c r="D16" s="17" t="s">
        <v>46</v>
      </c>
      <c r="E16" s="133"/>
      <c r="F16" s="134"/>
      <c r="G16" s="135"/>
      <c r="H16" s="62">
        <f>F16*G16</f>
        <v>0</v>
      </c>
      <c r="I16" s="63">
        <f>H16*1.1</f>
        <v>0</v>
      </c>
      <c r="J16" s="9"/>
      <c r="L16" s="195"/>
      <c r="M16" s="196"/>
      <c r="N16" s="17" t="s">
        <v>46</v>
      </c>
      <c r="O16" s="18"/>
      <c r="P16" s="12"/>
      <c r="Q16" s="19"/>
      <c r="R16" s="62">
        <f>P16*Q16</f>
        <v>0</v>
      </c>
      <c r="S16" s="63">
        <f>R16*1.1</f>
        <v>0</v>
      </c>
    </row>
    <row r="17" spans="2:19" ht="40" customHeight="1" thickBot="1" x14ac:dyDescent="0.6">
      <c r="B17" s="201"/>
      <c r="C17" s="202"/>
      <c r="D17" s="203" t="s">
        <v>17</v>
      </c>
      <c r="E17" s="203"/>
      <c r="F17" s="203"/>
      <c r="G17" s="203"/>
      <c r="H17" s="68">
        <f>SUM(H14:H16)</f>
        <v>0</v>
      </c>
      <c r="I17" s="69">
        <f>SUM(I14:I16)</f>
        <v>0</v>
      </c>
      <c r="J17" s="9"/>
      <c r="L17" s="201"/>
      <c r="M17" s="202"/>
      <c r="N17" s="203" t="s">
        <v>17</v>
      </c>
      <c r="O17" s="203"/>
      <c r="P17" s="203"/>
      <c r="Q17" s="203"/>
      <c r="R17" s="68">
        <f>SUM(R14:R16)</f>
        <v>500000</v>
      </c>
      <c r="S17" s="69">
        <f>SUM(S14:S16)</f>
        <v>550000</v>
      </c>
    </row>
    <row r="18" spans="2:19" ht="40" customHeight="1" x14ac:dyDescent="0.55000000000000004">
      <c r="B18" s="186" t="s">
        <v>14</v>
      </c>
      <c r="C18" s="187"/>
      <c r="D18" s="20" t="s">
        <v>47</v>
      </c>
      <c r="E18" s="139"/>
      <c r="F18" s="140"/>
      <c r="G18" s="141"/>
      <c r="H18" s="70">
        <f>F18*G18</f>
        <v>0</v>
      </c>
      <c r="I18" s="71">
        <f>H18*1.1</f>
        <v>0</v>
      </c>
      <c r="J18" s="9"/>
      <c r="L18" s="186" t="s">
        <v>14</v>
      </c>
      <c r="M18" s="187"/>
      <c r="N18" s="20" t="s">
        <v>47</v>
      </c>
      <c r="O18" s="126" t="s">
        <v>97</v>
      </c>
      <c r="P18" s="127">
        <v>200000</v>
      </c>
      <c r="Q18" s="128">
        <v>1</v>
      </c>
      <c r="R18" s="70">
        <f>P18*Q18</f>
        <v>200000</v>
      </c>
      <c r="S18" s="71">
        <f>R18*1.1</f>
        <v>220000.00000000003</v>
      </c>
    </row>
    <row r="19" spans="2:19" ht="40" customHeight="1" x14ac:dyDescent="0.55000000000000004">
      <c r="B19" s="188"/>
      <c r="C19" s="189"/>
      <c r="D19" s="17" t="s">
        <v>48</v>
      </c>
      <c r="E19" s="133"/>
      <c r="F19" s="134"/>
      <c r="G19" s="135"/>
      <c r="H19" s="62">
        <f>F19*G19</f>
        <v>0</v>
      </c>
      <c r="I19" s="63">
        <f>H19*1.1</f>
        <v>0</v>
      </c>
      <c r="J19" s="9"/>
      <c r="L19" s="188"/>
      <c r="M19" s="189"/>
      <c r="N19" s="17" t="s">
        <v>48</v>
      </c>
      <c r="O19" s="18"/>
      <c r="P19" s="12"/>
      <c r="Q19" s="19"/>
      <c r="R19" s="62">
        <f>P19*Q19</f>
        <v>0</v>
      </c>
      <c r="S19" s="63">
        <f>R19*1.1</f>
        <v>0</v>
      </c>
    </row>
    <row r="20" spans="2:19" ht="40" customHeight="1" x14ac:dyDescent="0.55000000000000004">
      <c r="B20" s="188"/>
      <c r="C20" s="189"/>
      <c r="D20" s="17" t="s">
        <v>49</v>
      </c>
      <c r="E20" s="133"/>
      <c r="F20" s="134"/>
      <c r="G20" s="135"/>
      <c r="H20" s="62">
        <f>F20*G20</f>
        <v>0</v>
      </c>
      <c r="I20" s="63">
        <f>H20*1.1</f>
        <v>0</v>
      </c>
      <c r="L20" s="188"/>
      <c r="M20" s="189"/>
      <c r="N20" s="17" t="s">
        <v>49</v>
      </c>
      <c r="O20" s="18"/>
      <c r="P20" s="12"/>
      <c r="Q20" s="19"/>
      <c r="R20" s="62">
        <f>P20*Q20</f>
        <v>0</v>
      </c>
      <c r="S20" s="63">
        <f>R20*1.1</f>
        <v>0</v>
      </c>
    </row>
    <row r="21" spans="2:19" ht="40" customHeight="1" thickBot="1" x14ac:dyDescent="0.6">
      <c r="B21" s="190"/>
      <c r="C21" s="191"/>
      <c r="D21" s="192" t="s">
        <v>17</v>
      </c>
      <c r="E21" s="192"/>
      <c r="F21" s="192"/>
      <c r="G21" s="192"/>
      <c r="H21" s="64">
        <f>SUM(H18:H20)</f>
        <v>0</v>
      </c>
      <c r="I21" s="65">
        <f>SUM(I18:I20)</f>
        <v>0</v>
      </c>
      <c r="L21" s="190"/>
      <c r="M21" s="191"/>
      <c r="N21" s="192" t="s">
        <v>17</v>
      </c>
      <c r="O21" s="192"/>
      <c r="P21" s="192"/>
      <c r="Q21" s="192"/>
      <c r="R21" s="64">
        <f>SUM(R18:R20)</f>
        <v>200000</v>
      </c>
      <c r="S21" s="65">
        <f>SUM(S18:S20)</f>
        <v>220000.00000000003</v>
      </c>
    </row>
    <row r="22" spans="2:19" ht="40" customHeight="1" thickBot="1" x14ac:dyDescent="0.6">
      <c r="B22" s="184" t="s">
        <v>74</v>
      </c>
      <c r="C22" s="185"/>
      <c r="D22" s="185"/>
      <c r="E22" s="185"/>
      <c r="F22" s="185"/>
      <c r="G22" s="185"/>
      <c r="H22" s="89">
        <f>H13+H17+H21</f>
        <v>0</v>
      </c>
      <c r="I22" s="90">
        <f>I13+I17+I21</f>
        <v>0</v>
      </c>
      <c r="L22" s="184" t="s">
        <v>74</v>
      </c>
      <c r="M22" s="185"/>
      <c r="N22" s="185"/>
      <c r="O22" s="185"/>
      <c r="P22" s="185"/>
      <c r="Q22" s="185"/>
      <c r="R22" s="89">
        <f>R13+R17+R21</f>
        <v>2500000</v>
      </c>
      <c r="S22" s="90">
        <f>S13+S17+S21</f>
        <v>2750000</v>
      </c>
    </row>
    <row r="23" spans="2:19" ht="22.5" x14ac:dyDescent="0.55000000000000004">
      <c r="B23" s="91"/>
      <c r="C23" s="91"/>
      <c r="D23" s="92"/>
      <c r="E23" s="92"/>
      <c r="F23" s="113" t="s">
        <v>78</v>
      </c>
      <c r="G23" s="93"/>
      <c r="I23" s="94"/>
      <c r="L23" s="91"/>
      <c r="M23" s="91"/>
      <c r="N23" s="92"/>
      <c r="O23" s="92"/>
      <c r="P23" s="93"/>
      <c r="Q23" s="93"/>
      <c r="R23" s="94"/>
      <c r="S23" s="94"/>
    </row>
    <row r="24" spans="2:19" ht="20" customHeight="1" thickBot="1" x14ac:dyDescent="0.6">
      <c r="B24" s="95" t="s">
        <v>63</v>
      </c>
      <c r="C24" s="83"/>
      <c r="D24" s="83"/>
      <c r="E24" s="83"/>
      <c r="F24" s="86"/>
      <c r="G24" s="86"/>
      <c r="H24" s="96"/>
      <c r="I24" s="96"/>
      <c r="L24" s="95" t="s">
        <v>63</v>
      </c>
      <c r="M24" s="83"/>
      <c r="N24" s="83"/>
      <c r="O24" s="83"/>
      <c r="P24" s="86"/>
      <c r="Q24" s="86"/>
      <c r="R24" s="96"/>
      <c r="S24" s="96"/>
    </row>
    <row r="25" spans="2:19" ht="67.5" x14ac:dyDescent="0.55000000000000004">
      <c r="B25" s="208"/>
      <c r="C25" s="209"/>
      <c r="D25" s="209"/>
      <c r="E25" s="209"/>
      <c r="F25" s="97" t="s">
        <v>61</v>
      </c>
      <c r="G25" s="98" t="s">
        <v>22</v>
      </c>
      <c r="H25" s="99" t="s">
        <v>19</v>
      </c>
      <c r="I25" s="100" t="s">
        <v>52</v>
      </c>
      <c r="L25" s="208"/>
      <c r="M25" s="209"/>
      <c r="N25" s="209"/>
      <c r="O25" s="209"/>
      <c r="P25" s="97" t="s">
        <v>61</v>
      </c>
      <c r="Q25" s="98" t="s">
        <v>22</v>
      </c>
      <c r="R25" s="99" t="s">
        <v>19</v>
      </c>
      <c r="S25" s="100" t="s">
        <v>52</v>
      </c>
    </row>
    <row r="26" spans="2:19" ht="40" customHeight="1" x14ac:dyDescent="0.55000000000000004">
      <c r="B26" s="206" t="s">
        <v>20</v>
      </c>
      <c r="C26" s="207"/>
      <c r="D26" s="207"/>
      <c r="E26" s="207"/>
      <c r="F26" s="140"/>
      <c r="G26" s="141"/>
      <c r="H26" s="101">
        <f>F26*G26</f>
        <v>0</v>
      </c>
      <c r="I26" s="102">
        <f>H26*1.1</f>
        <v>0</v>
      </c>
      <c r="L26" s="206" t="s">
        <v>20</v>
      </c>
      <c r="M26" s="207"/>
      <c r="N26" s="207"/>
      <c r="O26" s="207"/>
      <c r="P26" s="129">
        <v>200000</v>
      </c>
      <c r="Q26" s="130">
        <v>10</v>
      </c>
      <c r="R26" s="101">
        <f>P26*Q26</f>
        <v>2000000</v>
      </c>
      <c r="S26" s="102">
        <f>R26*1.1</f>
        <v>2200000</v>
      </c>
    </row>
    <row r="27" spans="2:19" s="4" customFormat="1" ht="40" customHeight="1" x14ac:dyDescent="0.65">
      <c r="B27" s="206" t="s">
        <v>21</v>
      </c>
      <c r="C27" s="207"/>
      <c r="D27" s="207"/>
      <c r="E27" s="207"/>
      <c r="F27" s="134"/>
      <c r="G27" s="135"/>
      <c r="H27" s="103">
        <f>F27*G27</f>
        <v>0</v>
      </c>
      <c r="I27" s="104">
        <f>H27*1.1</f>
        <v>0</v>
      </c>
      <c r="L27" s="206" t="s">
        <v>21</v>
      </c>
      <c r="M27" s="207"/>
      <c r="N27" s="207"/>
      <c r="O27" s="207"/>
      <c r="P27" s="129">
        <v>200000</v>
      </c>
      <c r="Q27" s="130">
        <v>12</v>
      </c>
      <c r="R27" s="103">
        <f>P27*Q27</f>
        <v>2400000</v>
      </c>
      <c r="S27" s="104">
        <f>R27*1.1</f>
        <v>2640000</v>
      </c>
    </row>
    <row r="28" spans="2:19" s="4" customFormat="1" ht="40" customHeight="1" thickBot="1" x14ac:dyDescent="0.7">
      <c r="B28" s="204" t="s">
        <v>62</v>
      </c>
      <c r="C28" s="205"/>
      <c r="D28" s="205"/>
      <c r="E28" s="205"/>
      <c r="F28" s="134"/>
      <c r="G28" s="135"/>
      <c r="H28" s="105">
        <f>F28*G28</f>
        <v>0</v>
      </c>
      <c r="I28" s="106">
        <f>H28*1.1</f>
        <v>0</v>
      </c>
      <c r="L28" s="204" t="s">
        <v>62</v>
      </c>
      <c r="M28" s="205"/>
      <c r="N28" s="205"/>
      <c r="O28" s="205"/>
      <c r="P28" s="129">
        <v>200000</v>
      </c>
      <c r="Q28" s="130">
        <v>12</v>
      </c>
      <c r="R28" s="105">
        <f>P28*Q28</f>
        <v>2400000</v>
      </c>
      <c r="S28" s="106">
        <f>R28*1.1</f>
        <v>2640000</v>
      </c>
    </row>
    <row r="29" spans="2:19" ht="40" customHeight="1" thickBot="1" x14ac:dyDescent="0.6">
      <c r="B29" s="181" t="s">
        <v>75</v>
      </c>
      <c r="C29" s="182"/>
      <c r="D29" s="182"/>
      <c r="E29" s="182"/>
      <c r="F29" s="182"/>
      <c r="G29" s="183"/>
      <c r="H29" s="89">
        <f>SUM(H26:H28)</f>
        <v>0</v>
      </c>
      <c r="I29" s="90">
        <f>SUM(I26:I28)</f>
        <v>0</v>
      </c>
      <c r="L29" s="181" t="s">
        <v>75</v>
      </c>
      <c r="M29" s="182"/>
      <c r="N29" s="182"/>
      <c r="O29" s="182"/>
      <c r="P29" s="182"/>
      <c r="Q29" s="183"/>
      <c r="R29" s="89">
        <f>SUM(R26:R28)</f>
        <v>6800000</v>
      </c>
      <c r="S29" s="90">
        <f>SUM(S26:S28)</f>
        <v>7480000</v>
      </c>
    </row>
    <row r="30" spans="2:19" ht="14" customHeight="1" x14ac:dyDescent="0.55000000000000004">
      <c r="P30" s="26"/>
      <c r="Q30" s="26"/>
      <c r="R30" s="26"/>
      <c r="S30" s="26"/>
    </row>
    <row r="31" spans="2:19" x14ac:dyDescent="0.55000000000000004">
      <c r="P31" s="26"/>
      <c r="Q31" s="26"/>
      <c r="R31" s="26"/>
      <c r="S31" s="26"/>
    </row>
    <row r="32" spans="2:19" x14ac:dyDescent="0.55000000000000004">
      <c r="G32" s="29" t="s">
        <v>76</v>
      </c>
      <c r="H32" s="26">
        <f>H22+H29</f>
        <v>0</v>
      </c>
      <c r="I32" s="26">
        <f>I22+I29</f>
        <v>0</v>
      </c>
      <c r="P32" s="26"/>
      <c r="Q32" s="26"/>
      <c r="R32" s="26"/>
      <c r="S32" s="26"/>
    </row>
  </sheetData>
  <mergeCells count="26">
    <mergeCell ref="L25:O25"/>
    <mergeCell ref="L26:O26"/>
    <mergeCell ref="L27:O27"/>
    <mergeCell ref="L28:O28"/>
    <mergeCell ref="L29:Q29"/>
    <mergeCell ref="L18:M21"/>
    <mergeCell ref="N21:Q21"/>
    <mergeCell ref="L22:Q22"/>
    <mergeCell ref="L9:M9"/>
    <mergeCell ref="L10:M13"/>
    <mergeCell ref="N13:Q13"/>
    <mergeCell ref="L14:M17"/>
    <mergeCell ref="N17:Q17"/>
    <mergeCell ref="B29:G29"/>
    <mergeCell ref="B22:G22"/>
    <mergeCell ref="B18:C21"/>
    <mergeCell ref="D21:G21"/>
    <mergeCell ref="B9:C9"/>
    <mergeCell ref="B10:C13"/>
    <mergeCell ref="D13:G13"/>
    <mergeCell ref="B14:C17"/>
    <mergeCell ref="D17:G17"/>
    <mergeCell ref="B28:E28"/>
    <mergeCell ref="B27:E27"/>
    <mergeCell ref="B25:E25"/>
    <mergeCell ref="B26:E26"/>
  </mergeCells>
  <phoneticPr fontId="2"/>
  <printOptions horizontalCentered="1" verticalCentered="1"/>
  <pageMargins left="0.7" right="0.7" top="0.75" bottom="0.75" header="0.3" footer="0.3"/>
  <pageSetup paperSize="9" scale="72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39997558519241921"/>
  </sheetPr>
  <dimension ref="A1:T31"/>
  <sheetViews>
    <sheetView view="pageBreakPreview" topLeftCell="C1" zoomScaleNormal="75" zoomScaleSheetLayoutView="100" workbookViewId="0">
      <selection activeCell="H16" sqref="H16"/>
    </sheetView>
  </sheetViews>
  <sheetFormatPr defaultColWidth="9" defaultRowHeight="18" x14ac:dyDescent="0.55000000000000004"/>
  <cols>
    <col min="1" max="1" width="2.08984375" style="2" customWidth="1"/>
    <col min="2" max="2" width="5.6328125" style="2" customWidth="1"/>
    <col min="3" max="3" width="4.36328125" style="2" customWidth="1"/>
    <col min="4" max="4" width="20.90625" style="2" customWidth="1"/>
    <col min="5" max="5" width="5.453125" style="2" customWidth="1"/>
    <col min="6" max="8" width="18.6328125" style="26" customWidth="1"/>
    <col min="9" max="9" width="24.81640625" style="2" bestFit="1" customWidth="1"/>
    <col min="10" max="10" width="1.81640625" style="2" customWidth="1"/>
    <col min="11" max="11" width="1.6328125" style="2" customWidth="1"/>
    <col min="12" max="12" width="2.81640625" style="2" customWidth="1"/>
    <col min="13" max="16" width="9" style="2"/>
    <col min="17" max="18" width="15.54296875" style="2" customWidth="1"/>
    <col min="19" max="19" width="13.6328125" style="2" customWidth="1"/>
    <col min="20" max="20" width="12.90625" style="2" customWidth="1"/>
    <col min="21" max="16384" width="9" style="2"/>
  </cols>
  <sheetData>
    <row r="1" spans="1:20" ht="16.5" customHeight="1" x14ac:dyDescent="0.55000000000000004">
      <c r="A1" s="1" t="s">
        <v>12</v>
      </c>
      <c r="B1" s="107"/>
      <c r="C1" s="107"/>
      <c r="D1" s="107"/>
      <c r="E1" s="107"/>
      <c r="F1" s="86"/>
      <c r="G1" s="86"/>
      <c r="H1" s="86"/>
      <c r="I1" s="83"/>
      <c r="M1" s="77"/>
      <c r="N1" s="77"/>
      <c r="O1" s="77"/>
      <c r="P1" s="77"/>
      <c r="Q1" s="26"/>
      <c r="R1" s="26"/>
      <c r="S1" s="26"/>
    </row>
    <row r="2" spans="1:20" ht="16.5" customHeight="1" x14ac:dyDescent="0.6">
      <c r="A2" s="77"/>
      <c r="B2" s="107"/>
      <c r="C2" s="107"/>
      <c r="D2" s="107"/>
      <c r="E2" s="107"/>
      <c r="F2" s="86"/>
      <c r="G2" s="86"/>
      <c r="H2" s="86"/>
      <c r="I2" s="108" t="s">
        <v>68</v>
      </c>
      <c r="M2" s="131" t="s">
        <v>79</v>
      </c>
      <c r="N2" s="107"/>
      <c r="O2" s="107"/>
      <c r="P2" s="107"/>
      <c r="Q2" s="86"/>
      <c r="R2" s="86"/>
      <c r="S2" s="86"/>
      <c r="T2" s="108" t="s">
        <v>68</v>
      </c>
    </row>
    <row r="3" spans="1:20" ht="16.5" customHeight="1" x14ac:dyDescent="0.55000000000000004">
      <c r="A3" s="77"/>
      <c r="B3" s="107"/>
      <c r="C3" s="107"/>
      <c r="D3" s="107"/>
      <c r="E3" s="107"/>
      <c r="F3" s="86"/>
      <c r="G3" s="86"/>
      <c r="H3" s="86"/>
      <c r="I3" s="86"/>
      <c r="J3" s="26"/>
      <c r="M3" s="107"/>
      <c r="N3" s="107"/>
      <c r="O3" s="107"/>
      <c r="P3" s="107"/>
      <c r="Q3" s="86"/>
      <c r="R3" s="86"/>
      <c r="S3" s="86"/>
      <c r="T3" s="86"/>
    </row>
    <row r="4" spans="1:20" ht="9.75" customHeight="1" x14ac:dyDescent="0.55000000000000004">
      <c r="B4" s="83"/>
      <c r="C4" s="109"/>
      <c r="D4" s="109"/>
      <c r="E4" s="109"/>
      <c r="F4" s="110"/>
      <c r="G4" s="110"/>
      <c r="H4" s="110"/>
      <c r="I4" s="109"/>
      <c r="J4" s="3"/>
      <c r="M4" s="83"/>
      <c r="N4" s="109"/>
      <c r="O4" s="109"/>
      <c r="P4" s="109"/>
      <c r="Q4" s="110"/>
      <c r="R4" s="110"/>
      <c r="S4" s="110"/>
      <c r="T4" s="109"/>
    </row>
    <row r="5" spans="1:20" ht="16.5" customHeight="1" x14ac:dyDescent="0.55000000000000004">
      <c r="B5" s="83"/>
      <c r="C5" s="219" t="s">
        <v>6</v>
      </c>
      <c r="D5" s="219"/>
      <c r="E5" s="219"/>
      <c r="F5" s="219"/>
      <c r="G5" s="219"/>
      <c r="H5" s="219"/>
      <c r="I5" s="219"/>
      <c r="J5" s="16"/>
      <c r="N5" s="219" t="s">
        <v>6</v>
      </c>
      <c r="O5" s="219"/>
      <c r="P5" s="219"/>
      <c r="Q5" s="219"/>
      <c r="R5" s="219"/>
      <c r="S5" s="219"/>
      <c r="T5" s="219"/>
    </row>
    <row r="6" spans="1:20" ht="11" customHeight="1" x14ac:dyDescent="0.55000000000000004">
      <c r="B6" s="83"/>
      <c r="C6" s="111"/>
      <c r="D6" s="111"/>
      <c r="E6" s="111"/>
      <c r="F6" s="87"/>
      <c r="G6" s="87"/>
      <c r="H6" s="87"/>
      <c r="I6" s="111"/>
      <c r="J6" s="16"/>
      <c r="M6" s="83"/>
      <c r="N6" s="115"/>
      <c r="O6" s="115"/>
      <c r="P6" s="115"/>
      <c r="Q6" s="87"/>
      <c r="R6" s="87"/>
      <c r="S6" s="87"/>
      <c r="T6" s="115"/>
    </row>
    <row r="7" spans="1:20" ht="16.5" customHeight="1" x14ac:dyDescent="0.55000000000000004">
      <c r="B7" s="83"/>
      <c r="C7" s="83"/>
      <c r="D7" s="83"/>
      <c r="E7" s="83"/>
      <c r="F7" s="86"/>
      <c r="G7" s="86"/>
      <c r="H7" s="86"/>
      <c r="I7" s="112" t="s">
        <v>0</v>
      </c>
      <c r="J7" s="7"/>
      <c r="M7" s="83"/>
      <c r="N7" s="83"/>
      <c r="O7" s="83"/>
      <c r="P7" s="83"/>
      <c r="Q7" s="86"/>
      <c r="R7" s="86"/>
      <c r="S7" s="86"/>
      <c r="T7" s="112" t="s">
        <v>0</v>
      </c>
    </row>
    <row r="8" spans="1:20" ht="19.5" customHeight="1" x14ac:dyDescent="0.55000000000000004">
      <c r="B8" s="220" t="s">
        <v>1</v>
      </c>
      <c r="C8" s="220"/>
      <c r="D8" s="220"/>
      <c r="E8" s="220"/>
      <c r="F8" s="221" t="s">
        <v>8</v>
      </c>
      <c r="G8" s="222" t="s">
        <v>2</v>
      </c>
      <c r="H8" s="222" t="s">
        <v>53</v>
      </c>
      <c r="I8" s="220" t="s">
        <v>3</v>
      </c>
      <c r="J8" s="21"/>
      <c r="M8" s="220" t="s">
        <v>1</v>
      </c>
      <c r="N8" s="220"/>
      <c r="O8" s="220"/>
      <c r="P8" s="220"/>
      <c r="Q8" s="221" t="s">
        <v>8</v>
      </c>
      <c r="R8" s="222" t="s">
        <v>2</v>
      </c>
      <c r="S8" s="222" t="s">
        <v>53</v>
      </c>
      <c r="T8" s="220" t="s">
        <v>3</v>
      </c>
    </row>
    <row r="9" spans="1:20" ht="23.25" customHeight="1" x14ac:dyDescent="0.55000000000000004">
      <c r="B9" s="220"/>
      <c r="C9" s="220"/>
      <c r="D9" s="220"/>
      <c r="E9" s="220"/>
      <c r="F9" s="221"/>
      <c r="G9" s="222"/>
      <c r="H9" s="222"/>
      <c r="I9" s="220"/>
      <c r="J9" s="21"/>
      <c r="M9" s="220"/>
      <c r="N9" s="220"/>
      <c r="O9" s="220"/>
      <c r="P9" s="220"/>
      <c r="Q9" s="221"/>
      <c r="R9" s="222"/>
      <c r="S9" s="222"/>
      <c r="T9" s="220"/>
    </row>
    <row r="10" spans="1:20" ht="40" customHeight="1" x14ac:dyDescent="0.65">
      <c r="B10" s="214" t="s">
        <v>24</v>
      </c>
      <c r="C10" s="210" t="s">
        <v>13</v>
      </c>
      <c r="D10" s="210"/>
      <c r="E10" s="25" t="s">
        <v>10</v>
      </c>
      <c r="F10" s="61"/>
      <c r="G10" s="61"/>
      <c r="H10" s="218"/>
      <c r="I10" s="223"/>
      <c r="J10" s="22"/>
      <c r="M10" s="214" t="s">
        <v>24</v>
      </c>
      <c r="N10" s="210" t="s">
        <v>13</v>
      </c>
      <c r="O10" s="210"/>
      <c r="P10" s="25" t="s">
        <v>10</v>
      </c>
      <c r="Q10" s="132">
        <v>2200000</v>
      </c>
      <c r="R10" s="132">
        <v>2000000</v>
      </c>
      <c r="S10" s="227"/>
      <c r="T10" s="223"/>
    </row>
    <row r="11" spans="1:20" ht="40" customHeight="1" x14ac:dyDescent="0.65">
      <c r="B11" s="215"/>
      <c r="C11" s="210"/>
      <c r="D11" s="210"/>
      <c r="E11" s="74" t="s">
        <v>11</v>
      </c>
      <c r="F11" s="75">
        <f>経費区分別内訳!I13</f>
        <v>0</v>
      </c>
      <c r="G11" s="75">
        <f>経費区分別内訳!H13</f>
        <v>0</v>
      </c>
      <c r="H11" s="218"/>
      <c r="I11" s="224"/>
      <c r="J11" s="22"/>
      <c r="M11" s="215"/>
      <c r="N11" s="210"/>
      <c r="O11" s="210"/>
      <c r="P11" s="74" t="s">
        <v>11</v>
      </c>
      <c r="Q11" s="75">
        <v>1980000</v>
      </c>
      <c r="R11" s="75">
        <v>1800000</v>
      </c>
      <c r="S11" s="228"/>
      <c r="T11" s="224"/>
    </row>
    <row r="12" spans="1:20" ht="40" customHeight="1" x14ac:dyDescent="0.65">
      <c r="B12" s="215"/>
      <c r="C12" s="207" t="s">
        <v>18</v>
      </c>
      <c r="D12" s="220"/>
      <c r="E12" s="25" t="s">
        <v>10</v>
      </c>
      <c r="F12" s="61"/>
      <c r="G12" s="61"/>
      <c r="H12" s="218"/>
      <c r="I12" s="223"/>
      <c r="J12" s="22"/>
      <c r="M12" s="215"/>
      <c r="N12" s="220" t="s">
        <v>98</v>
      </c>
      <c r="O12" s="220"/>
      <c r="P12" s="25" t="s">
        <v>10</v>
      </c>
      <c r="Q12" s="132">
        <v>550000</v>
      </c>
      <c r="R12" s="132">
        <v>500000</v>
      </c>
      <c r="S12" s="228"/>
      <c r="T12" s="223"/>
    </row>
    <row r="13" spans="1:20" ht="40" customHeight="1" x14ac:dyDescent="0.65">
      <c r="B13" s="215"/>
      <c r="C13" s="220"/>
      <c r="D13" s="220"/>
      <c r="E13" s="74" t="s">
        <v>11</v>
      </c>
      <c r="F13" s="75">
        <f>経費区分別内訳!I17</f>
        <v>0</v>
      </c>
      <c r="G13" s="75">
        <f>経費区分別内訳!H17</f>
        <v>0</v>
      </c>
      <c r="H13" s="218"/>
      <c r="I13" s="224"/>
      <c r="J13" s="22"/>
      <c r="M13" s="215"/>
      <c r="N13" s="220"/>
      <c r="O13" s="220"/>
      <c r="P13" s="74" t="s">
        <v>11</v>
      </c>
      <c r="Q13" s="75">
        <v>550000</v>
      </c>
      <c r="R13" s="75">
        <v>500000</v>
      </c>
      <c r="S13" s="228"/>
      <c r="T13" s="224"/>
    </row>
    <row r="14" spans="1:20" ht="40" customHeight="1" x14ac:dyDescent="0.65">
      <c r="B14" s="215"/>
      <c r="C14" s="207" t="s">
        <v>14</v>
      </c>
      <c r="D14" s="220"/>
      <c r="E14" s="25" t="s">
        <v>10</v>
      </c>
      <c r="F14" s="61"/>
      <c r="G14" s="61"/>
      <c r="H14" s="218"/>
      <c r="I14" s="225" t="s">
        <v>73</v>
      </c>
      <c r="J14" s="22"/>
      <c r="M14" s="215"/>
      <c r="N14" s="207" t="s">
        <v>14</v>
      </c>
      <c r="O14" s="220"/>
      <c r="P14" s="25" t="s">
        <v>10</v>
      </c>
      <c r="Q14" s="132">
        <v>220000</v>
      </c>
      <c r="R14" s="132">
        <v>200000</v>
      </c>
      <c r="S14" s="228"/>
      <c r="T14" s="225" t="s">
        <v>73</v>
      </c>
    </row>
    <row r="15" spans="1:20" ht="40" customHeight="1" x14ac:dyDescent="0.65">
      <c r="B15" s="215"/>
      <c r="C15" s="220"/>
      <c r="D15" s="220"/>
      <c r="E15" s="74" t="s">
        <v>11</v>
      </c>
      <c r="F15" s="75">
        <f>経費区分別内訳!I21</f>
        <v>0</v>
      </c>
      <c r="G15" s="75">
        <f>MIN(経費区分別内訳!H21,1500000)</f>
        <v>0</v>
      </c>
      <c r="H15" s="218"/>
      <c r="I15" s="226"/>
      <c r="J15" s="22"/>
      <c r="M15" s="215"/>
      <c r="N15" s="220"/>
      <c r="O15" s="220"/>
      <c r="P15" s="74" t="s">
        <v>11</v>
      </c>
      <c r="Q15" s="75">
        <v>220000</v>
      </c>
      <c r="R15" s="75">
        <v>200000</v>
      </c>
      <c r="S15" s="229"/>
      <c r="T15" s="226"/>
    </row>
    <row r="16" spans="1:20" ht="40" customHeight="1" x14ac:dyDescent="0.65">
      <c r="B16" s="216"/>
      <c r="C16" s="213" t="s">
        <v>51</v>
      </c>
      <c r="D16" s="210"/>
      <c r="E16" s="25" t="s">
        <v>10</v>
      </c>
      <c r="F16" s="61">
        <f>F10+F12+F14</f>
        <v>0</v>
      </c>
      <c r="G16" s="61">
        <f>G10+G12+G14</f>
        <v>0</v>
      </c>
      <c r="H16" s="61">
        <f>MIN(ROUNDDOWN(G16*3/4,-3),4000000)</f>
        <v>0</v>
      </c>
      <c r="I16" s="211" t="s">
        <v>69</v>
      </c>
      <c r="J16" s="23"/>
      <c r="M16" s="216"/>
      <c r="N16" s="213" t="s">
        <v>51</v>
      </c>
      <c r="O16" s="210"/>
      <c r="P16" s="25" t="s">
        <v>10</v>
      </c>
      <c r="Q16" s="61">
        <f>Q10+Q12+Q14</f>
        <v>2970000</v>
      </c>
      <c r="R16" s="61">
        <f>R10+R12+R14</f>
        <v>2700000</v>
      </c>
      <c r="S16" s="61">
        <f>MIN(ROUNDDOWN(R16*3/4,-3),4000000)</f>
        <v>2025000</v>
      </c>
      <c r="T16" s="211" t="s">
        <v>69</v>
      </c>
    </row>
    <row r="17" spans="2:20" ht="40" customHeight="1" x14ac:dyDescent="0.65">
      <c r="B17" s="217"/>
      <c r="C17" s="213"/>
      <c r="D17" s="210"/>
      <c r="E17" s="74" t="s">
        <v>11</v>
      </c>
      <c r="F17" s="75">
        <f>F11+F13+F15</f>
        <v>0</v>
      </c>
      <c r="G17" s="75">
        <f>G11+G13+G15</f>
        <v>0</v>
      </c>
      <c r="H17" s="75">
        <f>MIN(ROUNDDOWN(G17*3/4,-3),4000000)</f>
        <v>0</v>
      </c>
      <c r="I17" s="212"/>
      <c r="J17" s="24"/>
      <c r="M17" s="217"/>
      <c r="N17" s="213"/>
      <c r="O17" s="210"/>
      <c r="P17" s="74" t="s">
        <v>11</v>
      </c>
      <c r="Q17" s="75">
        <f>Q11+Q13+Q15</f>
        <v>2750000</v>
      </c>
      <c r="R17" s="75">
        <f>R11+R13+R15</f>
        <v>2500000</v>
      </c>
      <c r="S17" s="75">
        <f>MIN(ROUNDDOWN(R17*3/4,-3),40000000)</f>
        <v>1875000</v>
      </c>
      <c r="T17" s="212"/>
    </row>
    <row r="18" spans="2:20" ht="40" customHeight="1" x14ac:dyDescent="0.65">
      <c r="B18" s="214" t="s">
        <v>23</v>
      </c>
      <c r="C18" s="207" t="s">
        <v>20</v>
      </c>
      <c r="D18" s="207"/>
      <c r="E18" s="25" t="s">
        <v>10</v>
      </c>
      <c r="F18" s="61"/>
      <c r="G18" s="61"/>
      <c r="H18" s="61">
        <f>MIN(ROUNDDOWN(G18*3/4,-3),1800000)</f>
        <v>0</v>
      </c>
      <c r="I18" s="211" t="s">
        <v>70</v>
      </c>
      <c r="J18" s="23"/>
      <c r="M18" s="214" t="s">
        <v>23</v>
      </c>
      <c r="N18" s="207" t="s">
        <v>20</v>
      </c>
      <c r="O18" s="207"/>
      <c r="P18" s="25" t="s">
        <v>10</v>
      </c>
      <c r="Q18" s="132">
        <v>3300000</v>
      </c>
      <c r="R18" s="132">
        <v>3000000</v>
      </c>
      <c r="S18" s="61">
        <f>MIN(ROUNDDOWN(R18*3/4,-3),1800000)</f>
        <v>1800000</v>
      </c>
      <c r="T18" s="211" t="s">
        <v>70</v>
      </c>
    </row>
    <row r="19" spans="2:20" ht="40" customHeight="1" x14ac:dyDescent="0.65">
      <c r="B19" s="215"/>
      <c r="C19" s="207"/>
      <c r="D19" s="207"/>
      <c r="E19" s="74" t="s">
        <v>11</v>
      </c>
      <c r="F19" s="75">
        <f>経費区分別内訳!I26</f>
        <v>0</v>
      </c>
      <c r="G19" s="75">
        <f>経費区分別内訳!H26</f>
        <v>0</v>
      </c>
      <c r="H19" s="75">
        <f>ROUNDDOWN(MIN(経費区分別内訳!F26*3/4,150000)*経費区分別内訳!G26,-3)</f>
        <v>0</v>
      </c>
      <c r="I19" s="212"/>
      <c r="J19" s="24"/>
      <c r="M19" s="215"/>
      <c r="N19" s="207"/>
      <c r="O19" s="207"/>
      <c r="P19" s="74" t="s">
        <v>11</v>
      </c>
      <c r="Q19" s="75">
        <v>2750000</v>
      </c>
      <c r="R19" s="75">
        <v>2500000</v>
      </c>
      <c r="S19" s="75">
        <f>MIN(ROUNDDOWN(R19*3/4,-3),1800000)</f>
        <v>1800000</v>
      </c>
      <c r="T19" s="212"/>
    </row>
    <row r="20" spans="2:20" ht="40" customHeight="1" x14ac:dyDescent="0.65">
      <c r="B20" s="215"/>
      <c r="C20" s="207" t="s">
        <v>21</v>
      </c>
      <c r="D20" s="207"/>
      <c r="E20" s="25" t="s">
        <v>10</v>
      </c>
      <c r="F20" s="61"/>
      <c r="G20" s="61"/>
      <c r="H20" s="61">
        <f>MIN(ROUNDDOWN(G20*3/4,-3),1440000)</f>
        <v>0</v>
      </c>
      <c r="I20" s="211" t="s">
        <v>71</v>
      </c>
      <c r="J20" s="23"/>
      <c r="M20" s="215"/>
      <c r="N20" s="207" t="s">
        <v>21</v>
      </c>
      <c r="O20" s="207"/>
      <c r="P20" s="25" t="s">
        <v>10</v>
      </c>
      <c r="Q20" s="132">
        <v>3300000</v>
      </c>
      <c r="R20" s="132">
        <v>3000000</v>
      </c>
      <c r="S20" s="61">
        <f>MIN(ROUNDDOWN(R20*3/4,-3),1440000)</f>
        <v>1440000</v>
      </c>
      <c r="T20" s="211" t="s">
        <v>71</v>
      </c>
    </row>
    <row r="21" spans="2:20" ht="40" customHeight="1" x14ac:dyDescent="0.65">
      <c r="B21" s="215"/>
      <c r="C21" s="207"/>
      <c r="D21" s="207"/>
      <c r="E21" s="74" t="s">
        <v>11</v>
      </c>
      <c r="F21" s="75">
        <f>経費区分別内訳!I27</f>
        <v>0</v>
      </c>
      <c r="G21" s="75">
        <f>経費区分別内訳!H27</f>
        <v>0</v>
      </c>
      <c r="H21" s="75">
        <f>ROUNDDOWN(MIN(経費区分別内訳!F27*3/4,120000)*経費区分別内訳!G27,-3)</f>
        <v>0</v>
      </c>
      <c r="I21" s="212"/>
      <c r="J21" s="24"/>
      <c r="M21" s="215"/>
      <c r="N21" s="207"/>
      <c r="O21" s="207"/>
      <c r="P21" s="74" t="s">
        <v>11</v>
      </c>
      <c r="Q21" s="75">
        <v>2750000</v>
      </c>
      <c r="R21" s="75">
        <v>2500000</v>
      </c>
      <c r="S21" s="75">
        <f>MIN(ROUNDDOWN(R21*3/4,-3),1440000)</f>
        <v>1440000</v>
      </c>
      <c r="T21" s="212"/>
    </row>
    <row r="22" spans="2:20" ht="40" customHeight="1" x14ac:dyDescent="0.65">
      <c r="B22" s="215"/>
      <c r="C22" s="207" t="s">
        <v>62</v>
      </c>
      <c r="D22" s="207"/>
      <c r="E22" s="25" t="s">
        <v>10</v>
      </c>
      <c r="F22" s="61"/>
      <c r="G22" s="61"/>
      <c r="H22" s="61">
        <f>MIN(ROUNDDOWN(G22*3/4,-3),1200000)</f>
        <v>0</v>
      </c>
      <c r="I22" s="211" t="s">
        <v>72</v>
      </c>
      <c r="J22" s="23"/>
      <c r="M22" s="215"/>
      <c r="N22" s="207" t="s">
        <v>62</v>
      </c>
      <c r="O22" s="207"/>
      <c r="P22" s="25" t="s">
        <v>10</v>
      </c>
      <c r="Q22" s="132">
        <v>3300000</v>
      </c>
      <c r="R22" s="132">
        <v>3000000</v>
      </c>
      <c r="S22" s="61">
        <f>MIN(ROUNDDOWN(R22*3/4,-3),1200000)</f>
        <v>1200000</v>
      </c>
      <c r="T22" s="211" t="s">
        <v>72</v>
      </c>
    </row>
    <row r="23" spans="2:20" ht="40" customHeight="1" x14ac:dyDescent="0.65">
      <c r="B23" s="215"/>
      <c r="C23" s="207"/>
      <c r="D23" s="207"/>
      <c r="E23" s="74" t="s">
        <v>11</v>
      </c>
      <c r="F23" s="75">
        <f>経費区分別内訳!I28</f>
        <v>0</v>
      </c>
      <c r="G23" s="75">
        <f>経費区分別内訳!H28</f>
        <v>0</v>
      </c>
      <c r="H23" s="75">
        <f>ROUNDDOWN(MIN(経費区分別内訳!F28*3/4,100000)*経費区分別内訳!G28,-3)</f>
        <v>0</v>
      </c>
      <c r="I23" s="212"/>
      <c r="J23" s="24"/>
      <c r="M23" s="215"/>
      <c r="N23" s="207"/>
      <c r="O23" s="207"/>
      <c r="P23" s="74" t="s">
        <v>11</v>
      </c>
      <c r="Q23" s="75">
        <v>2750000</v>
      </c>
      <c r="R23" s="75">
        <v>2500000</v>
      </c>
      <c r="S23" s="75">
        <f>MIN(ROUNDDOWN(R23*3/4,-3),1200000)</f>
        <v>1200000</v>
      </c>
      <c r="T23" s="212"/>
    </row>
    <row r="24" spans="2:20" ht="40" customHeight="1" x14ac:dyDescent="0.65">
      <c r="B24" s="216"/>
      <c r="C24" s="213" t="s">
        <v>51</v>
      </c>
      <c r="D24" s="210"/>
      <c r="E24" s="25" t="s">
        <v>10</v>
      </c>
      <c r="F24" s="61">
        <f t="shared" ref="F24:G25" si="0">F18+F20+F22</f>
        <v>0</v>
      </c>
      <c r="G24" s="61">
        <f t="shared" si="0"/>
        <v>0</v>
      </c>
      <c r="H24" s="61">
        <f>H18+H20+H22</f>
        <v>0</v>
      </c>
      <c r="I24" s="211"/>
      <c r="J24" s="24"/>
      <c r="M24" s="216"/>
      <c r="N24" s="213" t="s">
        <v>51</v>
      </c>
      <c r="O24" s="210"/>
      <c r="P24" s="25" t="s">
        <v>10</v>
      </c>
      <c r="Q24" s="61">
        <f t="shared" ref="Q24:S25" si="1">Q18+Q20+Q22</f>
        <v>9900000</v>
      </c>
      <c r="R24" s="61">
        <f t="shared" si="1"/>
        <v>9000000</v>
      </c>
      <c r="S24" s="61">
        <f t="shared" si="1"/>
        <v>4440000</v>
      </c>
      <c r="T24" s="225"/>
    </row>
    <row r="25" spans="2:20" ht="40" customHeight="1" x14ac:dyDescent="0.65">
      <c r="B25" s="217"/>
      <c r="C25" s="213"/>
      <c r="D25" s="210"/>
      <c r="E25" s="74" t="s">
        <v>11</v>
      </c>
      <c r="F25" s="75">
        <f>F19+F21+F23</f>
        <v>0</v>
      </c>
      <c r="G25" s="75">
        <f t="shared" si="0"/>
        <v>0</v>
      </c>
      <c r="H25" s="75">
        <f>H19+H21+H23</f>
        <v>0</v>
      </c>
      <c r="I25" s="212"/>
      <c r="J25" s="24"/>
      <c r="M25" s="217"/>
      <c r="N25" s="213"/>
      <c r="O25" s="210"/>
      <c r="P25" s="74" t="s">
        <v>11</v>
      </c>
      <c r="Q25" s="75">
        <f t="shared" si="1"/>
        <v>8250000</v>
      </c>
      <c r="R25" s="75">
        <f t="shared" si="1"/>
        <v>7500000</v>
      </c>
      <c r="S25" s="75">
        <f t="shared" si="1"/>
        <v>4440000</v>
      </c>
      <c r="T25" s="230"/>
    </row>
    <row r="26" spans="2:20" ht="40" customHeight="1" x14ac:dyDescent="0.65">
      <c r="B26" s="210" t="s">
        <v>4</v>
      </c>
      <c r="C26" s="210"/>
      <c r="D26" s="210"/>
      <c r="E26" s="25" t="s">
        <v>10</v>
      </c>
      <c r="F26" s="61">
        <f>F16+F24</f>
        <v>0</v>
      </c>
      <c r="G26" s="61">
        <f>G16+G24</f>
        <v>0</v>
      </c>
      <c r="H26" s="61">
        <f>H16+H24</f>
        <v>0</v>
      </c>
      <c r="I26" s="211"/>
      <c r="J26" s="22"/>
      <c r="M26" s="210" t="s">
        <v>4</v>
      </c>
      <c r="N26" s="210"/>
      <c r="O26" s="210"/>
      <c r="P26" s="25" t="s">
        <v>10</v>
      </c>
      <c r="Q26" s="61">
        <f>Q16+Q24</f>
        <v>12870000</v>
      </c>
      <c r="R26" s="61">
        <f t="shared" ref="R26:S27" si="2">R16+R24</f>
        <v>11700000</v>
      </c>
      <c r="S26" s="61">
        <f>S16+S24</f>
        <v>6465000</v>
      </c>
      <c r="T26" s="225"/>
    </row>
    <row r="27" spans="2:20" ht="40" customHeight="1" x14ac:dyDescent="0.65">
      <c r="B27" s="210"/>
      <c r="C27" s="210"/>
      <c r="D27" s="210"/>
      <c r="E27" s="74" t="s">
        <v>11</v>
      </c>
      <c r="F27" s="75">
        <f>F17+F25</f>
        <v>0</v>
      </c>
      <c r="G27" s="75">
        <f t="shared" ref="G27" si="3">G17+G25</f>
        <v>0</v>
      </c>
      <c r="H27" s="75">
        <f>IF((H17+H25)&gt;H26, H26, (H17+H25))</f>
        <v>0</v>
      </c>
      <c r="I27" s="212"/>
      <c r="J27" s="22"/>
      <c r="M27" s="210"/>
      <c r="N27" s="210"/>
      <c r="O27" s="210"/>
      <c r="P27" s="74" t="s">
        <v>11</v>
      </c>
      <c r="Q27" s="75">
        <f>Q17+Q25</f>
        <v>11000000</v>
      </c>
      <c r="R27" s="75">
        <f t="shared" si="2"/>
        <v>10000000</v>
      </c>
      <c r="S27" s="75">
        <f t="shared" si="2"/>
        <v>6315000</v>
      </c>
      <c r="T27" s="230"/>
    </row>
    <row r="28" spans="2:20" ht="11" customHeight="1" x14ac:dyDescent="0.55000000000000004">
      <c r="Q28" s="26"/>
      <c r="R28" s="26"/>
      <c r="S28" s="26"/>
    </row>
    <row r="29" spans="2:20" s="4" customFormat="1" ht="22.5" x14ac:dyDescent="0.65">
      <c r="C29" s="13">
        <v>1</v>
      </c>
      <c r="D29" s="8" t="s">
        <v>5</v>
      </c>
      <c r="E29" s="8"/>
      <c r="F29" s="10"/>
      <c r="G29" s="10"/>
      <c r="H29" s="35"/>
      <c r="N29" s="13">
        <v>1</v>
      </c>
      <c r="O29" s="8" t="s">
        <v>5</v>
      </c>
      <c r="P29" s="8"/>
      <c r="Q29" s="10"/>
      <c r="R29" s="10"/>
      <c r="S29" s="35"/>
    </row>
    <row r="30" spans="2:20" s="4" customFormat="1" ht="22.5" x14ac:dyDescent="0.65">
      <c r="C30" s="14">
        <v>2</v>
      </c>
      <c r="D30" s="4" t="s">
        <v>7</v>
      </c>
      <c r="F30" s="35"/>
      <c r="G30" s="35"/>
      <c r="H30" s="35"/>
      <c r="N30" s="14">
        <v>2</v>
      </c>
      <c r="O30" s="4" t="s">
        <v>7</v>
      </c>
      <c r="Q30" s="35"/>
      <c r="R30" s="35"/>
      <c r="S30" s="35"/>
    </row>
    <row r="31" spans="2:20" s="4" customFormat="1" ht="22.5" x14ac:dyDescent="0.65">
      <c r="C31" s="14"/>
      <c r="F31" s="35"/>
      <c r="G31" s="35"/>
      <c r="H31" s="35"/>
    </row>
  </sheetData>
  <mergeCells count="54">
    <mergeCell ref="M26:O27"/>
    <mergeCell ref="T26:T27"/>
    <mergeCell ref="M18:M25"/>
    <mergeCell ref="N18:O19"/>
    <mergeCell ref="T18:T19"/>
    <mergeCell ref="N20:O21"/>
    <mergeCell ref="T20:T21"/>
    <mergeCell ref="N22:O23"/>
    <mergeCell ref="T22:T23"/>
    <mergeCell ref="N24:O25"/>
    <mergeCell ref="T24:T25"/>
    <mergeCell ref="M10:M17"/>
    <mergeCell ref="N10:O11"/>
    <mergeCell ref="S10:S15"/>
    <mergeCell ref="T10:T11"/>
    <mergeCell ref="N12:O13"/>
    <mergeCell ref="T12:T13"/>
    <mergeCell ref="N14:O15"/>
    <mergeCell ref="T14:T15"/>
    <mergeCell ref="N16:O17"/>
    <mergeCell ref="T16:T17"/>
    <mergeCell ref="N5:T5"/>
    <mergeCell ref="M8:P9"/>
    <mergeCell ref="Q8:Q9"/>
    <mergeCell ref="R8:R9"/>
    <mergeCell ref="S8:S9"/>
    <mergeCell ref="T8:T9"/>
    <mergeCell ref="B10:B17"/>
    <mergeCell ref="H10:H15"/>
    <mergeCell ref="C5:I5"/>
    <mergeCell ref="B8:E9"/>
    <mergeCell ref="F8:F9"/>
    <mergeCell ref="G8:G9"/>
    <mergeCell ref="H8:H9"/>
    <mergeCell ref="I8:I9"/>
    <mergeCell ref="C12:D13"/>
    <mergeCell ref="C14:D15"/>
    <mergeCell ref="C16:D17"/>
    <mergeCell ref="I10:I11"/>
    <mergeCell ref="I12:I13"/>
    <mergeCell ref="I14:I15"/>
    <mergeCell ref="I16:I17"/>
    <mergeCell ref="C10:D11"/>
    <mergeCell ref="B26:D27"/>
    <mergeCell ref="C18:D19"/>
    <mergeCell ref="C22:D23"/>
    <mergeCell ref="I26:I27"/>
    <mergeCell ref="I18:I19"/>
    <mergeCell ref="I22:I23"/>
    <mergeCell ref="I20:I21"/>
    <mergeCell ref="C20:D21"/>
    <mergeCell ref="C24:D25"/>
    <mergeCell ref="I24:I25"/>
    <mergeCell ref="B18:B25"/>
  </mergeCells>
  <phoneticPr fontId="2"/>
  <conditionalFormatting sqref="G10:G27">
    <cfRule type="cellIs" dxfId="2" priority="7" operator="greaterThan">
      <formula>F10</formula>
    </cfRule>
  </conditionalFormatting>
  <conditionalFormatting sqref="G11">
    <cfRule type="cellIs" dxfId="1" priority="6" operator="greaterThan">
      <formula>$F$11</formula>
    </cfRule>
  </conditionalFormatting>
  <conditionalFormatting sqref="R10:R27">
    <cfRule type="cellIs" dxfId="0" priority="1" operator="greaterThan">
      <formula>Q10</formula>
    </cfRule>
  </conditionalFormatting>
  <printOptions horizontalCentered="1" verticalCentered="1"/>
  <pageMargins left="0.7" right="0.7" top="0.75" bottom="0.75" header="0.3" footer="0.3"/>
  <pageSetup paperSize="9" scale="73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工事計画書</vt:lpstr>
      <vt:lpstr>経費区分別内訳</vt:lpstr>
      <vt:lpstr>助成事業変更内容【若女】</vt:lpstr>
      <vt:lpstr>経費区分別内訳!Print_Area</vt:lpstr>
      <vt:lpstr>工事計画書!Print_Area</vt:lpstr>
      <vt:lpstr>助成事業変更内容【若女】!Print_Area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2012-07-26T00:45:10Z</dcterms:created>
  <dcterms:modified xsi:type="dcterms:W3CDTF">2025-07-09T05:17:55Z</dcterms:modified>
</cp:coreProperties>
</file>