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8E4AF8CE-C30D-442C-8BA4-4F52B9ED5A76}" xr6:coauthVersionLast="47" xr6:coauthVersionMax="47" xr10:uidLastSave="{00000000-0000-0000-0000-000000000000}"/>
  <bookViews>
    <workbookView xWindow="-28920" yWindow="-120" windowWidth="29040" windowHeight="15720" tabRatio="623" xr2:uid="{00000000-000D-0000-FFFF-FFFF00000000}"/>
  </bookViews>
  <sheets>
    <sheet name="変更承認申請" sheetId="1" r:id="rId1"/>
    <sheet name="工事計画書" sheetId="8" r:id="rId2"/>
    <sheet name="経費区分別内訳" sheetId="6" r:id="rId3"/>
    <sheet name="助成事業変更内容【若女】" sheetId="7" r:id="rId4"/>
  </sheets>
  <definedNames>
    <definedName name="_xlnm.Print_Area" localSheetId="2">経費区分別内訳!$A$1:$J$30</definedName>
    <definedName name="_xlnm.Print_Area" localSheetId="1">工事計画書!$A$1:$H$24</definedName>
    <definedName name="_xlnm.Print_Area" localSheetId="3">助成事業変更内容【若女】!$A$1:$J$30</definedName>
    <definedName name="_xlnm.Print_Area" localSheetId="0">変更承認申請!$A$1:$L$39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3" i="7" l="1"/>
  <c r="R21" i="7"/>
  <c r="R19" i="7"/>
  <c r="Q24" i="7"/>
  <c r="P24" i="7"/>
  <c r="R22" i="7"/>
  <c r="R20" i="7"/>
  <c r="P25" i="7"/>
  <c r="R18" i="7"/>
  <c r="Q16" i="7"/>
  <c r="R16" i="7" s="1"/>
  <c r="P16" i="7"/>
  <c r="Q17" i="7"/>
  <c r="R17" i="7" s="1"/>
  <c r="P17" i="7"/>
  <c r="S28" i="6"/>
  <c r="S27" i="6"/>
  <c r="T27" i="6" s="1"/>
  <c r="S26" i="6"/>
  <c r="T26" i="6" s="1"/>
  <c r="T20" i="6"/>
  <c r="S20" i="6"/>
  <c r="S19" i="6"/>
  <c r="T19" i="6" s="1"/>
  <c r="S18" i="6"/>
  <c r="T18" i="6" s="1"/>
  <c r="S16" i="6"/>
  <c r="T16" i="6" s="1"/>
  <c r="S15" i="6"/>
  <c r="T15" i="6" s="1"/>
  <c r="S14" i="6"/>
  <c r="T14" i="6" s="1"/>
  <c r="S12" i="6"/>
  <c r="T12" i="6" s="1"/>
  <c r="S11" i="6"/>
  <c r="T11" i="6" s="1"/>
  <c r="S10" i="6"/>
  <c r="T10" i="6" s="1"/>
  <c r="R24" i="7" l="1"/>
  <c r="S13" i="6"/>
  <c r="S22" i="6" s="1"/>
  <c r="S29" i="6"/>
  <c r="T17" i="6"/>
  <c r="S21" i="6"/>
  <c r="S17" i="6"/>
  <c r="P26" i="7"/>
  <c r="R26" i="7"/>
  <c r="R26" i="1" s="1"/>
  <c r="P27" i="7"/>
  <c r="R25" i="7"/>
  <c r="Q25" i="7"/>
  <c r="Q27" i="7" s="1"/>
  <c r="Q26" i="7"/>
  <c r="T13" i="6"/>
  <c r="T21" i="6"/>
  <c r="T28" i="6"/>
  <c r="T29" i="6" s="1"/>
  <c r="R27" i="7" l="1"/>
  <c r="R30" i="1" s="1"/>
  <c r="T22" i="6"/>
  <c r="H23" i="7" l="1"/>
  <c r="H22" i="7"/>
  <c r="H21" i="7"/>
  <c r="H20" i="7"/>
  <c r="H19" i="7"/>
  <c r="H25" i="7" s="1"/>
  <c r="H18" i="7"/>
  <c r="H24" i="7" s="1"/>
  <c r="H12" i="6" l="1"/>
  <c r="H28" i="6" l="1"/>
  <c r="I28" i="6" s="1"/>
  <c r="H27" i="6"/>
  <c r="I27" i="6" s="1"/>
  <c r="H26" i="6"/>
  <c r="H20" i="6"/>
  <c r="H19" i="6"/>
  <c r="I19" i="6" s="1"/>
  <c r="H18" i="6"/>
  <c r="H21" i="6" s="1"/>
  <c r="H16" i="6"/>
  <c r="I16" i="6" s="1"/>
  <c r="H15" i="6"/>
  <c r="I15" i="6" s="1"/>
  <c r="H14" i="6"/>
  <c r="H11" i="6"/>
  <c r="H10" i="6"/>
  <c r="H13" i="6" s="1"/>
  <c r="I11" i="6"/>
  <c r="I18" i="6" l="1"/>
  <c r="I14" i="6"/>
  <c r="I17" i="6" s="1"/>
  <c r="H17" i="6"/>
  <c r="H22" i="6"/>
  <c r="I20" i="6"/>
  <c r="I21" i="6" s="1"/>
  <c r="H29" i="6"/>
  <c r="H32" i="6" s="1"/>
  <c r="I26" i="6"/>
  <c r="I29" i="6" s="1"/>
  <c r="I10" i="6"/>
  <c r="I12" i="6" l="1"/>
  <c r="I13" i="6" s="1"/>
  <c r="I22" i="6" s="1"/>
  <c r="I32" i="6" s="1"/>
  <c r="F24" i="7" l="1"/>
  <c r="G24" i="7"/>
  <c r="F16" i="7" l="1"/>
  <c r="F26" i="7" s="1"/>
  <c r="G21" i="7" l="1"/>
  <c r="F21" i="7" l="1"/>
  <c r="G16" i="7"/>
  <c r="H16" i="7" s="1"/>
  <c r="H26" i="7" s="1"/>
  <c r="G26" i="7" l="1"/>
  <c r="G23" i="7"/>
  <c r="G19" i="7"/>
  <c r="E26" i="1" l="1"/>
  <c r="F15" i="7"/>
  <c r="F13" i="7"/>
  <c r="G13" i="7"/>
  <c r="G25" i="7"/>
  <c r="G11" i="7"/>
  <c r="F23" i="7"/>
  <c r="F19" i="7"/>
  <c r="G15" i="7"/>
  <c r="F25" i="7" l="1"/>
  <c r="F11" i="7"/>
  <c r="F17" i="7" s="1"/>
  <c r="G17" i="7"/>
  <c r="H17" i="7" s="1"/>
  <c r="H27" i="7" s="1"/>
  <c r="F27" i="7" l="1"/>
  <c r="G27" i="7"/>
  <c r="E30" i="1" l="1"/>
</calcChain>
</file>

<file path=xl/sharedStrings.xml><?xml version="1.0" encoding="utf-8"?>
<sst xmlns="http://schemas.openxmlformats.org/spreadsheetml/2006/main" count="347" uniqueCount="143">
  <si>
    <t>電話番号</t>
    <rPh sb="0" eb="2">
      <t>デンワ</t>
    </rPh>
    <rPh sb="2" eb="4">
      <t>バンゴウ</t>
    </rPh>
    <phoneticPr fontId="2"/>
  </si>
  <si>
    <t>記</t>
    <rPh sb="0" eb="1">
      <t>キ</t>
    </rPh>
    <phoneticPr fontId="2"/>
  </si>
  <si>
    <t>名　　　称</t>
    <rPh sb="0" eb="1">
      <t>メイ</t>
    </rPh>
    <rPh sb="4" eb="5">
      <t>ショウ</t>
    </rPh>
    <phoneticPr fontId="2"/>
  </si>
  <si>
    <t>所　在　地</t>
    <rPh sb="0" eb="1">
      <t>トコロ</t>
    </rPh>
    <rPh sb="2" eb="3">
      <t>ザイ</t>
    </rPh>
    <rPh sb="4" eb="5">
      <t>チ</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</si>
  <si>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</si>
  <si>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</si>
  <si>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</si>
  <si>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</si>
  <si>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合　　　　計</t>
    <rPh sb="0" eb="1">
      <t>ゴウ</t>
    </rPh>
    <rPh sb="5" eb="6">
      <t>ケイ</t>
    </rPh>
    <phoneticPr fontId="2"/>
  </si>
  <si>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</si>
  <si>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</si>
  <si>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</si>
  <si>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助成事業に
要する経費</t>
    <rPh sb="0" eb="2">
      <t>ジョセイ</t>
    </rPh>
    <rPh sb="2" eb="4">
      <t>ジギョウ</t>
    </rPh>
    <rPh sb="6" eb="7">
      <t>ヨウ</t>
    </rPh>
    <rPh sb="9" eb="11">
      <t>ケイヒ</t>
    </rPh>
    <phoneticPr fontId="2"/>
  </si>
  <si>
    <t>円</t>
    <rPh sb="0" eb="1">
      <t>エン</t>
    </rPh>
    <phoneticPr fontId="2"/>
  </si>
  <si>
    <t>交付予定額</t>
    <rPh sb="0" eb="2">
      <t>コウフ</t>
    </rPh>
    <rPh sb="2" eb="4">
      <t>ヨテイ</t>
    </rPh>
    <rPh sb="4" eb="5">
      <t>ガク</t>
    </rPh>
    <phoneticPr fontId="2"/>
  </si>
  <si>
    <t>変更希望額</t>
    <rPh sb="0" eb="2">
      <t>ヘンコウ</t>
    </rPh>
    <rPh sb="2" eb="4">
      <t>キボウ</t>
    </rPh>
    <rPh sb="4" eb="5">
      <t>ガク</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</si>
  <si>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</si>
  <si>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（付　　表）</t>
    <rPh sb="1" eb="2">
      <t>ヅケ</t>
    </rPh>
    <rPh sb="4" eb="5">
      <t>ヒョウ</t>
    </rPh>
    <phoneticPr fontId="2"/>
  </si>
  <si>
    <t>店舗新装・改装工事費</t>
    <rPh sb="0" eb="2">
      <t>テンポ</t>
    </rPh>
    <rPh sb="2" eb="4">
      <t>シンソウ</t>
    </rPh>
    <rPh sb="5" eb="7">
      <t>カイソウ</t>
    </rPh>
    <rPh sb="7" eb="10">
      <t>コウジヒ</t>
    </rPh>
    <phoneticPr fontId="2"/>
  </si>
  <si>
    <t>宣伝・広告費</t>
    <rPh sb="0" eb="2">
      <t>センデン</t>
    </rPh>
    <rPh sb="3" eb="6">
      <t>コウコクヒ</t>
    </rPh>
    <phoneticPr fontId="2"/>
  </si>
  <si>
    <t>経費項目</t>
    <rPh sb="0" eb="2">
      <t>ケイヒ</t>
    </rPh>
    <rPh sb="2" eb="4">
      <t>コウモク</t>
    </rPh>
    <phoneticPr fontId="2"/>
  </si>
  <si>
    <t>数量</t>
    <rPh sb="0" eb="2">
      <t>スウリョウ</t>
    </rPh>
    <phoneticPr fontId="2"/>
  </si>
  <si>
    <t>小　　計</t>
    <rPh sb="0" eb="1">
      <t>ショウ</t>
    </rPh>
    <rPh sb="3" eb="4">
      <t>ケイ</t>
    </rPh>
    <phoneticPr fontId="2"/>
  </si>
  <si>
    <t>設備・備品購入費</t>
  </si>
  <si>
    <t>助成対象経費
(税抜)</t>
    <rPh sb="0" eb="2">
      <t>ジョセイ</t>
    </rPh>
    <rPh sb="2" eb="4">
      <t>タイショウ</t>
    </rPh>
    <rPh sb="4" eb="6">
      <t>ケイヒ</t>
    </rPh>
    <rPh sb="8" eb="10">
      <t>ゼイヌキ</t>
    </rPh>
    <phoneticPr fontId="2"/>
  </si>
  <si>
    <t>〒　　　－</t>
    <phoneticPr fontId="2"/>
  </si>
  <si>
    <t>様式第４－１－１号 (第９条関係）</t>
    <rPh sb="0" eb="2">
      <t>ヨウシキ</t>
    </rPh>
    <rPh sb="2" eb="3">
      <t>ダイ</t>
    </rPh>
    <rPh sb="8" eb="9">
      <t>ゴウ</t>
    </rPh>
    <rPh sb="11" eb="12">
      <t>ダイ</t>
    </rPh>
    <rPh sb="13" eb="14">
      <t>ジョウ</t>
    </rPh>
    <rPh sb="14" eb="16">
      <t>カンケイ</t>
    </rPh>
    <phoneticPr fontId="2"/>
  </si>
  <si>
    <t>代表者氏名</t>
    <rPh sb="0" eb="3">
      <t>ダイヒョウシャ</t>
    </rPh>
    <rPh sb="3" eb="5">
      <t>シメイ</t>
    </rPh>
    <phoneticPr fontId="2"/>
  </si>
  <si>
    <t>2　助成金交付予定額　</t>
    <rPh sb="2" eb="4">
      <t>ジョセイ</t>
    </rPh>
    <rPh sb="4" eb="5">
      <t>キン</t>
    </rPh>
    <rPh sb="5" eb="7">
      <t>コウフ</t>
    </rPh>
    <rPh sb="7" eb="9">
      <t>ヨテイ</t>
    </rPh>
    <rPh sb="9" eb="10">
      <t>ガク</t>
    </rPh>
    <phoneticPr fontId="2"/>
  </si>
  <si>
    <t>3　交付予定額の変更の有無</t>
    <rPh sb="2" eb="4">
      <t>コウフ</t>
    </rPh>
    <rPh sb="4" eb="6">
      <t>ヨテイ</t>
    </rPh>
    <rPh sb="6" eb="7">
      <t>ガク</t>
    </rPh>
    <rPh sb="8" eb="10">
      <t>ヘンコウ</t>
    </rPh>
    <rPh sb="11" eb="13">
      <t>ウム</t>
    </rPh>
    <phoneticPr fontId="2"/>
  </si>
  <si>
    <t>4　変更後の交付予定額</t>
    <rPh sb="2" eb="4">
      <t>ヘンコウ</t>
    </rPh>
    <rPh sb="4" eb="5">
      <t>ゴ</t>
    </rPh>
    <rPh sb="6" eb="8">
      <t>コウフ</t>
    </rPh>
    <rPh sb="8" eb="10">
      <t>ヨテイ</t>
    </rPh>
    <rPh sb="10" eb="11">
      <t>ガク</t>
    </rPh>
    <phoneticPr fontId="2"/>
  </si>
  <si>
    <t>5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</si>
  <si>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　　年　　月　　日</t>
    <rPh sb="2" eb="3">
      <t>ネン</t>
    </rPh>
    <rPh sb="5" eb="6">
      <t>ツキ</t>
    </rPh>
    <rPh sb="8" eb="9">
      <t>ヒ</t>
    </rPh>
    <phoneticPr fontId="2"/>
  </si>
  <si>
    <t>１年目</t>
    <rPh sb="1" eb="3">
      <t>ネンメ</t>
    </rPh>
    <phoneticPr fontId="2"/>
  </si>
  <si>
    <t>２年目</t>
    <rPh sb="1" eb="3">
      <t>ネンメ</t>
    </rPh>
    <phoneticPr fontId="2"/>
  </si>
  <si>
    <t>月数</t>
    <rPh sb="0" eb="2">
      <t>ツキスウ</t>
    </rPh>
    <phoneticPr fontId="2"/>
  </si>
  <si>
    <t>店舗賃借料</t>
    <phoneticPr fontId="2"/>
  </si>
  <si>
    <t>事業所整備費</t>
    <rPh sb="0" eb="3">
      <t>ジギョウショ</t>
    </rPh>
    <rPh sb="3" eb="5">
      <t>セイビ</t>
    </rPh>
    <rPh sb="5" eb="6">
      <t>ヒ</t>
    </rPh>
    <phoneticPr fontId="2"/>
  </si>
  <si>
    <t>（１）　事業所整備費</t>
    <rPh sb="4" eb="7">
      <t>ジギョウショ</t>
    </rPh>
    <rPh sb="7" eb="9">
      <t>セイビ</t>
    </rPh>
    <rPh sb="9" eb="10">
      <t>ヒ</t>
    </rPh>
    <phoneticPr fontId="2"/>
  </si>
  <si>
    <t>＜工事計画書＞</t>
    <rPh sb="1" eb="3">
      <t>コウジ</t>
    </rPh>
    <rPh sb="3" eb="6">
      <t>ケイカクショ</t>
    </rPh>
    <phoneticPr fontId="2"/>
  </si>
  <si>
    <t>代表者名</t>
    <rPh sb="0" eb="3">
      <t>ダイヒョウシャ</t>
    </rPh>
    <rPh sb="3" eb="4">
      <t>メイ</t>
    </rPh>
    <phoneticPr fontId="2"/>
  </si>
  <si>
    <t>電　　話</t>
    <rPh sb="0" eb="1">
      <t>デン</t>
    </rPh>
    <rPh sb="3" eb="4">
      <t>ハナシ</t>
    </rPh>
    <phoneticPr fontId="2"/>
  </si>
  <si>
    <t>所 在 地</t>
    <rPh sb="0" eb="1">
      <t>ショ</t>
    </rPh>
    <rPh sb="2" eb="3">
      <t>ザイ</t>
    </rPh>
    <rPh sb="4" eb="5">
      <t>チ</t>
    </rPh>
    <phoneticPr fontId="2"/>
  </si>
  <si>
    <t>担当部署</t>
    <rPh sb="0" eb="2">
      <t>タントウ</t>
    </rPh>
    <rPh sb="2" eb="4">
      <t>ブショ</t>
    </rPh>
    <phoneticPr fontId="2"/>
  </si>
  <si>
    <t>担当者名</t>
    <rPh sb="0" eb="3">
      <t>タントウシャ</t>
    </rPh>
    <rPh sb="3" eb="4">
      <t>メイ</t>
    </rPh>
    <phoneticPr fontId="2"/>
  </si>
  <si>
    <t>事業内容</t>
    <rPh sb="0" eb="2">
      <t>ジギョウ</t>
    </rPh>
    <rPh sb="2" eb="4">
      <t>ナイヨウ</t>
    </rPh>
    <phoneticPr fontId="2"/>
  </si>
  <si>
    <t>契約予定日</t>
    <rPh sb="0" eb="2">
      <t>ケイヤク</t>
    </rPh>
    <rPh sb="2" eb="4">
      <t>ヨテイ</t>
    </rPh>
    <rPh sb="4" eb="5">
      <t>ビ</t>
    </rPh>
    <phoneticPr fontId="2"/>
  </si>
  <si>
    <t>工事期間</t>
    <rPh sb="0" eb="2">
      <t>コウジ</t>
    </rPh>
    <rPh sb="2" eb="4">
      <t>キカン</t>
    </rPh>
    <phoneticPr fontId="2"/>
  </si>
  <si>
    <t>契約金額（税込）</t>
    <rPh sb="0" eb="2">
      <t>ケイヤク</t>
    </rPh>
    <rPh sb="2" eb="4">
      <t>キンガク</t>
    </rPh>
    <rPh sb="5" eb="7">
      <t>ゼイコミ</t>
    </rPh>
    <phoneticPr fontId="2"/>
  </si>
  <si>
    <t>工事依頼内容</t>
    <rPh sb="0" eb="2">
      <t>コウジ</t>
    </rPh>
    <rPh sb="2" eb="4">
      <t>イライ</t>
    </rPh>
    <rPh sb="4" eb="6">
      <t>ナイヨウ</t>
    </rPh>
    <phoneticPr fontId="2"/>
  </si>
  <si>
    <t>選定理由</t>
    <rPh sb="0" eb="2">
      <t>センテイ</t>
    </rPh>
    <rPh sb="2" eb="4">
      <t>リユウ</t>
    </rPh>
    <phoneticPr fontId="2"/>
  </si>
  <si>
    <t>～</t>
    <phoneticPr fontId="2"/>
  </si>
  <si>
    <t>※店舗新装・改装工事費の発注先を変更した場合のみご記入ください</t>
    <rPh sb="1" eb="3">
      <t>テンポ</t>
    </rPh>
    <rPh sb="3" eb="5">
      <t>シンソウ</t>
    </rPh>
    <rPh sb="6" eb="8">
      <t>カイソウ</t>
    </rPh>
    <rPh sb="8" eb="11">
      <t>コウジヒ</t>
    </rPh>
    <rPh sb="12" eb="14">
      <t>ハッチュウ</t>
    </rPh>
    <rPh sb="14" eb="15">
      <t>サキ</t>
    </rPh>
    <rPh sb="16" eb="18">
      <t>ヘンコウ</t>
    </rPh>
    <rPh sb="20" eb="22">
      <t>バアイ</t>
    </rPh>
    <rPh sb="25" eb="27">
      <t>キニュウ</t>
    </rPh>
    <phoneticPr fontId="2"/>
  </si>
  <si>
    <t>費用
番号</t>
    <rPh sb="0" eb="2">
      <t>ヒヨウ</t>
    </rPh>
    <rPh sb="3" eb="5">
      <t>バンゴウ</t>
    </rPh>
    <phoneticPr fontId="2"/>
  </si>
  <si>
    <t>工-1</t>
    <rPh sb="0" eb="1">
      <t>コウ</t>
    </rPh>
    <phoneticPr fontId="2"/>
  </si>
  <si>
    <t>工-2</t>
    <rPh sb="0" eb="1">
      <t>コウ</t>
    </rPh>
    <phoneticPr fontId="2"/>
  </si>
  <si>
    <t>工-3</t>
    <rPh sb="0" eb="1">
      <t>コウ</t>
    </rPh>
    <phoneticPr fontId="2"/>
  </si>
  <si>
    <t>備-1</t>
    <rPh sb="0" eb="1">
      <t>ビ</t>
    </rPh>
    <phoneticPr fontId="2"/>
  </si>
  <si>
    <t>備-2</t>
    <rPh sb="0" eb="1">
      <t>ビ</t>
    </rPh>
    <phoneticPr fontId="2"/>
  </si>
  <si>
    <t>備-3</t>
    <rPh sb="0" eb="1">
      <t>ビ</t>
    </rPh>
    <phoneticPr fontId="2"/>
  </si>
  <si>
    <t>広-1</t>
    <rPh sb="0" eb="1">
      <t>コウ</t>
    </rPh>
    <phoneticPr fontId="2"/>
  </si>
  <si>
    <t>広-2</t>
    <rPh sb="0" eb="1">
      <t>コウ</t>
    </rPh>
    <phoneticPr fontId="2"/>
  </si>
  <si>
    <t>広-3</t>
    <rPh sb="0" eb="1">
      <t>コウ</t>
    </rPh>
    <phoneticPr fontId="2"/>
  </si>
  <si>
    <t>工-</t>
    <rPh sb="0" eb="1">
      <t>コウ</t>
    </rPh>
    <phoneticPr fontId="2"/>
  </si>
  <si>
    <t>小　　　計</t>
    <rPh sb="0" eb="1">
      <t>ショウ</t>
    </rPh>
    <rPh sb="4" eb="5">
      <t>ケイ</t>
    </rPh>
    <phoneticPr fontId="2"/>
  </si>
  <si>
    <t>助成事業に要する経費
(税込)</t>
    <rPh sb="0" eb="2">
      <t>ジョセイ</t>
    </rPh>
    <rPh sb="2" eb="4">
      <t>ジギョウ</t>
    </rPh>
    <rPh sb="5" eb="6">
      <t>ヨウ</t>
    </rPh>
    <rPh sb="8" eb="10">
      <t>ケイヒ</t>
    </rPh>
    <phoneticPr fontId="2"/>
  </si>
  <si>
    <t>助成予定金額</t>
    <rPh sb="0" eb="2">
      <t>ジョセイ</t>
    </rPh>
    <rPh sb="2" eb="4">
      <t>ヨテイ</t>
    </rPh>
    <rPh sb="4" eb="6">
      <t>キンガク</t>
    </rPh>
    <phoneticPr fontId="2"/>
  </si>
  <si>
    <t>　</t>
    <phoneticPr fontId="2"/>
  </si>
  <si>
    <t xml:space="preserve">若手・女性リーダー応援プログラム助成事業  </t>
  </si>
  <si>
    <t xml:space="preserve">         </t>
    <phoneticPr fontId="2"/>
  </si>
  <si>
    <t>単価
（税抜）</t>
    <rPh sb="0" eb="2">
      <t>タンカ</t>
    </rPh>
    <rPh sb="4" eb="5">
      <t>ゼイ</t>
    </rPh>
    <rPh sb="5" eb="6">
      <t>ヌ</t>
    </rPh>
    <phoneticPr fontId="2"/>
  </si>
  <si>
    <t>理　　事　　長　　　様</t>
    <rPh sb="0" eb="1">
      <t>リ</t>
    </rPh>
    <rPh sb="3" eb="4">
      <t>コト</t>
    </rPh>
    <rPh sb="6" eb="7">
      <t>チョウ</t>
    </rPh>
    <rPh sb="10" eb="11">
      <t>サマ</t>
    </rPh>
    <phoneticPr fontId="2"/>
  </si>
  <si>
    <t>費用番号</t>
    <rPh sb="0" eb="2">
      <t>ヒヨウ</t>
    </rPh>
    <rPh sb="2" eb="3">
      <t>バン</t>
    </rPh>
    <rPh sb="3" eb="4">
      <t>ゴウ</t>
    </rPh>
    <phoneticPr fontId="2"/>
  </si>
  <si>
    <t>企 業 名</t>
    <rPh sb="0" eb="1">
      <t>キ</t>
    </rPh>
    <rPh sb="2" eb="3">
      <t>ギョウ</t>
    </rPh>
    <rPh sb="4" eb="5">
      <t>メイ</t>
    </rPh>
    <phoneticPr fontId="2"/>
  </si>
  <si>
    <t>　　年　　月　　日</t>
    <rPh sb="2" eb="3">
      <t>ネン</t>
    </rPh>
    <rPh sb="5" eb="6">
      <t>ガツ</t>
    </rPh>
    <rPh sb="8" eb="9">
      <t>ニチ</t>
    </rPh>
    <phoneticPr fontId="2"/>
  </si>
  <si>
    <t>上記契約先は、申請者又は申請した法人と資本関係、役員や従業員の兼務はなく、申請者又は法人役員の３親等以内の親族による経営ではない。</t>
    <rPh sb="0" eb="2">
      <t>ジョウキ</t>
    </rPh>
    <rPh sb="2" eb="5">
      <t>ケイヤクサキ</t>
    </rPh>
    <rPh sb="7" eb="10">
      <t>シンセイシャ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7" eb="40">
      <t>シンセイシャ</t>
    </rPh>
    <rPh sb="40" eb="41">
      <t>マタ</t>
    </rPh>
    <rPh sb="42" eb="44">
      <t>ホウジン</t>
    </rPh>
    <rPh sb="44" eb="46">
      <t>ヤクイン</t>
    </rPh>
    <rPh sb="48" eb="50">
      <t>シントウ</t>
    </rPh>
    <rPh sb="50" eb="52">
      <t>イナイ</t>
    </rPh>
    <rPh sb="53" eb="55">
      <t>シンゾク</t>
    </rPh>
    <rPh sb="58" eb="60">
      <t>ケイエイ</t>
    </rPh>
    <phoneticPr fontId="2"/>
  </si>
  <si>
    <t>店舗新装・
改装工事費</t>
    <rPh sb="0" eb="4">
      <t>テンポシンソウ</t>
    </rPh>
    <rPh sb="6" eb="8">
      <t>カイソウ</t>
    </rPh>
    <rPh sb="8" eb="11">
      <t>コウジヒ</t>
    </rPh>
    <phoneticPr fontId="2"/>
  </si>
  <si>
    <t>設備・備品
購入費</t>
    <rPh sb="0" eb="2">
      <t>セツビ</t>
    </rPh>
    <rPh sb="3" eb="5">
      <t>ビヒン</t>
    </rPh>
    <rPh sb="6" eb="9">
      <t>コウニュウヒ</t>
    </rPh>
    <phoneticPr fontId="2"/>
  </si>
  <si>
    <r>
      <t>１　事 業 区 分</t>
    </r>
    <r>
      <rPr>
        <sz val="10"/>
        <rFont val="游ゴシック"/>
        <family val="3"/>
        <charset val="128"/>
      </rPr>
      <t>（商店街起業・承継事業のみ）</t>
    </r>
    <rPh sb="2" eb="3">
      <t>コト</t>
    </rPh>
    <rPh sb="4" eb="5">
      <t>ギョウ</t>
    </rPh>
    <rPh sb="6" eb="7">
      <t>ク</t>
    </rPh>
    <rPh sb="8" eb="9">
      <t>ブン</t>
    </rPh>
    <phoneticPr fontId="2"/>
  </si>
  <si>
    <t>□</t>
  </si>
  <si>
    <t>開業</t>
    <rPh sb="0" eb="2">
      <t>カイギョウ</t>
    </rPh>
    <phoneticPr fontId="13"/>
  </si>
  <si>
    <t>多角化</t>
    <rPh sb="0" eb="3">
      <t>タカクカ</t>
    </rPh>
    <phoneticPr fontId="13"/>
  </si>
  <si>
    <t>事業承継</t>
    <phoneticPr fontId="13"/>
  </si>
  <si>
    <t>有</t>
    <rPh sb="0" eb="1">
      <t>ア</t>
    </rPh>
    <phoneticPr fontId="13"/>
  </si>
  <si>
    <t>無</t>
    <rPh sb="0" eb="1">
      <t>ナ</t>
    </rPh>
    <phoneticPr fontId="13"/>
  </si>
  <si>
    <t>月額
（税抜）</t>
    <rPh sb="0" eb="2">
      <t>ゲツガク</t>
    </rPh>
    <rPh sb="4" eb="5">
      <t>ゼイ</t>
    </rPh>
    <rPh sb="5" eb="6">
      <t>ヌ</t>
    </rPh>
    <phoneticPr fontId="2"/>
  </si>
  <si>
    <t>３年目</t>
    <rPh sb="1" eb="3">
      <t>ネンメ</t>
    </rPh>
    <phoneticPr fontId="2"/>
  </si>
  <si>
    <t>（２）　店舗賃借料</t>
    <phoneticPr fontId="2"/>
  </si>
  <si>
    <t>　　年　　月　　日</t>
    <phoneticPr fontId="2"/>
  </si>
  <si>
    <t>※生業が確認できるもの（発注先業者のＷＥＢサイトのコピー等）を添付してください。</t>
    <rPh sb="1" eb="3">
      <t>セイギョウ</t>
    </rPh>
    <rPh sb="4" eb="6">
      <t>カクニン</t>
    </rPh>
    <rPh sb="12" eb="14">
      <t>ハッチュウ</t>
    </rPh>
    <rPh sb="14" eb="15">
      <t>サキ</t>
    </rPh>
    <rPh sb="15" eb="17">
      <t>ギョウシャ</t>
    </rPh>
    <rPh sb="28" eb="29">
      <t>トウ</t>
    </rPh>
    <rPh sb="31" eb="33">
      <t>テンプ</t>
    </rPh>
    <phoneticPr fontId="2"/>
  </si>
  <si>
    <t>変更承認申請書</t>
    <phoneticPr fontId="2"/>
  </si>
  <si>
    <t>経費区分別内訳</t>
    <rPh sb="0" eb="2">
      <t>ケイヒ</t>
    </rPh>
    <rPh sb="2" eb="4">
      <t>クブン</t>
    </rPh>
    <rPh sb="4" eb="5">
      <t>ベツ</t>
    </rPh>
    <rPh sb="5" eb="7">
      <t>ウチワケ</t>
    </rPh>
    <phoneticPr fontId="2"/>
  </si>
  <si>
    <t>※変更となる経費の、価格の根拠がわかる見積書やカタログ等を添付してください。</t>
    <rPh sb="1" eb="3">
      <t>ヘンコウ</t>
    </rPh>
    <rPh sb="6" eb="8">
      <t>ケイヒ</t>
    </rPh>
    <rPh sb="10" eb="12">
      <t>カカク</t>
    </rPh>
    <rPh sb="13" eb="15">
      <t>コンキョ</t>
    </rPh>
    <rPh sb="19" eb="21">
      <t>ミツモリ</t>
    </rPh>
    <rPh sb="21" eb="22">
      <t>ショ</t>
    </rPh>
    <rPh sb="27" eb="28">
      <t>トウ</t>
    </rPh>
    <rPh sb="29" eb="31">
      <t>テンプ</t>
    </rPh>
    <phoneticPr fontId="2"/>
  </si>
  <si>
    <t>【若手・女性リーダー応援プログラム助成事業】</t>
    <rPh sb="1" eb="21">
      <t>ワ</t>
    </rPh>
    <phoneticPr fontId="2"/>
  </si>
  <si>
    <t>※若手・女性リーダー
　助成率3/4、400万円限度</t>
    <rPh sb="1" eb="3">
      <t>ワカテ</t>
    </rPh>
    <rPh sb="4" eb="6">
      <t>ジョセイ</t>
    </rPh>
    <rPh sb="12" eb="14">
      <t>ジョセイ</t>
    </rPh>
    <rPh sb="14" eb="15">
      <t>リツ</t>
    </rPh>
    <rPh sb="22" eb="24">
      <t>マンエン</t>
    </rPh>
    <rPh sb="24" eb="26">
      <t>ゲンド</t>
    </rPh>
    <phoneticPr fontId="2"/>
  </si>
  <si>
    <t>月15万円、180万円限度
※若手・女性リーダー
　助成率3/4</t>
    <rPh sb="0" eb="1">
      <t>ツキ</t>
    </rPh>
    <rPh sb="3" eb="5">
      <t>マンエン</t>
    </rPh>
    <rPh sb="9" eb="11">
      <t>マンエン</t>
    </rPh>
    <rPh sb="11" eb="13">
      <t>ゲンド</t>
    </rPh>
    <phoneticPr fontId="2"/>
  </si>
  <si>
    <t>月12万円、144万円限度
※若手・女性リーダー
　助成率3/4</t>
    <phoneticPr fontId="2"/>
  </si>
  <si>
    <t>月10万円、120万円限度
※若手・女性リーダー
　助成率3/4</t>
    <phoneticPr fontId="2"/>
  </si>
  <si>
    <t>HP制作費50万円限度
※若手・女性リーダー
　150万円限度</t>
    <rPh sb="9" eb="11">
      <t>ゲンド</t>
    </rPh>
    <rPh sb="30" eb="32">
      <t>ゲンド</t>
    </rPh>
    <phoneticPr fontId="2"/>
  </si>
  <si>
    <t>事業所整備費計</t>
    <rPh sb="6" eb="7">
      <t>ケイ</t>
    </rPh>
    <phoneticPr fontId="2"/>
  </si>
  <si>
    <t>店舗賃借料計</t>
    <rPh sb="0" eb="2">
      <t>テンポ</t>
    </rPh>
    <rPh sb="2" eb="5">
      <t>チンシャクリョウ</t>
    </rPh>
    <rPh sb="5" eb="6">
      <t>ケイ</t>
    </rPh>
    <phoneticPr fontId="2"/>
  </si>
  <si>
    <t>（確認用合計）</t>
    <rPh sb="1" eb="4">
      <t>カクニンヨウ</t>
    </rPh>
    <rPh sb="4" eb="6">
      <t>ゴウケイ</t>
    </rPh>
    <phoneticPr fontId="2"/>
  </si>
  <si>
    <r>
      <t xml:space="preserve">　　   </t>
    </r>
    <r>
      <rPr>
        <sz val="11"/>
        <rFont val="游ゴシック"/>
        <family val="3"/>
        <charset val="128"/>
      </rPr>
      <t>　　年　　月　　日付　　東中企助第　　　号をもって交付決定の通知があった助成事業について下記のとおり変更したいので、申請いたします。</t>
    </r>
    <rPh sb="7" eb="8">
      <t>ネン</t>
    </rPh>
    <rPh sb="10" eb="11">
      <t>ガツ</t>
    </rPh>
    <rPh sb="13" eb="14">
      <t>ヒ</t>
    </rPh>
    <rPh sb="14" eb="15">
      <t>ヅケ</t>
    </rPh>
    <rPh sb="17" eb="18">
      <t>ヒガシ</t>
    </rPh>
    <rPh sb="18" eb="19">
      <t>ナカ</t>
    </rPh>
    <rPh sb="19" eb="20">
      <t>クワダ</t>
    </rPh>
    <rPh sb="20" eb="21">
      <t>ジョ</t>
    </rPh>
    <rPh sb="21" eb="22">
      <t>ダイ</t>
    </rPh>
    <rPh sb="25" eb="26">
      <t>ゴウ</t>
    </rPh>
    <rPh sb="30" eb="32">
      <t>コウフ</t>
    </rPh>
    <rPh sb="32" eb="34">
      <t>ケッテイ</t>
    </rPh>
    <rPh sb="35" eb="37">
      <t>ツウチ</t>
    </rPh>
    <rPh sb="41" eb="43">
      <t>ジョセイ</t>
    </rPh>
    <rPh sb="43" eb="45">
      <t>ジギョウ</t>
    </rPh>
    <rPh sb="49" eb="51">
      <t>カキ</t>
    </rPh>
    <rPh sb="55" eb="57">
      <t>ヘンコウ</t>
    </rPh>
    <rPh sb="63" eb="65">
      <t>シンセイ</t>
    </rPh>
    <phoneticPr fontId="2"/>
  </si>
  <si>
    <t xml:space="preserve">年度 </t>
    <phoneticPr fontId="2"/>
  </si>
  <si>
    <r>
      <t>※変更予定額の内訳を記入してください。</t>
    </r>
    <r>
      <rPr>
        <sz val="12"/>
        <color rgb="FFFF0000"/>
        <rFont val="游ゴシック"/>
        <family val="3"/>
        <charset val="128"/>
      </rPr>
      <t>（変更のない費目も含め、変更後の全額を記入してください）</t>
    </r>
    <rPh sb="20" eb="22">
      <t>ヘンコウ</t>
    </rPh>
    <rPh sb="25" eb="27">
      <t>ヒモク</t>
    </rPh>
    <rPh sb="28" eb="29">
      <t>フク</t>
    </rPh>
    <rPh sb="31" eb="33">
      <t>ヘンコウ</t>
    </rPh>
    <rPh sb="33" eb="34">
      <t>ゴ</t>
    </rPh>
    <rPh sb="35" eb="37">
      <t>ゼンガク</t>
    </rPh>
    <rPh sb="38" eb="40">
      <t>キニュウ</t>
    </rPh>
    <phoneticPr fontId="2"/>
  </si>
  <si>
    <t>(〇)</t>
  </si>
  <si>
    <r>
      <t xml:space="preserve">小計 </t>
    </r>
    <r>
      <rPr>
        <sz val="11"/>
        <color rgb="FFFF0000"/>
        <rFont val="游ゴシック"/>
        <family val="3"/>
        <charset val="128"/>
      </rPr>
      <t>※助成対象経費上限150万円</t>
    </r>
    <rPh sb="0" eb="1">
      <t>ショウ</t>
    </rPh>
    <rPh sb="1" eb="2">
      <t>ケイ</t>
    </rPh>
    <rPh sb="4" eb="6">
      <t>ジョセイ</t>
    </rPh>
    <rPh sb="6" eb="10">
      <t>タイショウケイヒ</t>
    </rPh>
    <rPh sb="10" eb="12">
      <t>ジョウゲン</t>
    </rPh>
    <rPh sb="16" eb="17">
      <t>エン</t>
    </rPh>
    <phoneticPr fontId="2"/>
  </si>
  <si>
    <t>「変更希望額」の合計が「交付予定額」の合計を上回る場合は、「交付予定額」が上限</t>
    <rPh sb="1" eb="6">
      <t>ヘンコウキボウガク</t>
    </rPh>
    <rPh sb="8" eb="10">
      <t>ゴウケイ</t>
    </rPh>
    <rPh sb="12" eb="17">
      <t>コウフヨテイガク</t>
    </rPh>
    <rPh sb="19" eb="21">
      <t>ゴウケイ</t>
    </rPh>
    <rPh sb="22" eb="24">
      <t>ウワマワ</t>
    </rPh>
    <rPh sb="25" eb="27">
      <t>バアイ</t>
    </rPh>
    <rPh sb="37" eb="39">
      <t>ジョウゲン</t>
    </rPh>
    <phoneticPr fontId="2"/>
  </si>
  <si>
    <t>令和●年●月●●日</t>
    <rPh sb="0" eb="2">
      <t>レイワ</t>
    </rPh>
    <rPh sb="3" eb="4">
      <t>ネン</t>
    </rPh>
    <rPh sb="5" eb="6">
      <t>ツキ</t>
    </rPh>
    <rPh sb="8" eb="9">
      <t>ヒ</t>
    </rPh>
    <phoneticPr fontId="2"/>
  </si>
  <si>
    <t>東京都□□区△△町×ー×ー×</t>
    <rPh sb="0" eb="3">
      <t>トウキョウト</t>
    </rPh>
    <rPh sb="5" eb="6">
      <t>ク</t>
    </rPh>
    <rPh sb="8" eb="9">
      <t>マチ</t>
    </rPh>
    <phoneticPr fontId="2"/>
  </si>
  <si>
    <t>東京　太郎</t>
    <rPh sb="0" eb="2">
      <t>トウキョウ</t>
    </rPh>
    <rPh sb="3" eb="5">
      <t>タロウ</t>
    </rPh>
    <phoneticPr fontId="2"/>
  </si>
  <si>
    <t>XX-XXXX-XXXX</t>
    <phoneticPr fontId="2"/>
  </si>
  <si>
    <t>(　)</t>
  </si>
  <si>
    <t>商店街起業・承継支援事業　(いずれかに〇）</t>
    <phoneticPr fontId="2"/>
  </si>
  <si>
    <r>
      <t>1　事 業 区 分</t>
    </r>
    <r>
      <rPr>
        <sz val="10"/>
        <rFont val="游ゴシック"/>
        <family val="3"/>
        <charset val="128"/>
      </rPr>
      <t>（商店街起業・承継事業のみ）</t>
    </r>
    <rPh sb="2" eb="3">
      <t>コト</t>
    </rPh>
    <rPh sb="4" eb="5">
      <t>ギョウ</t>
    </rPh>
    <rPh sb="6" eb="7">
      <t>ク</t>
    </rPh>
    <rPh sb="8" eb="9">
      <t>ブン</t>
    </rPh>
    <phoneticPr fontId="2"/>
  </si>
  <si>
    <t>■</t>
  </si>
  <si>
    <t>　相見積もりの結果、○○工務店よりも××工業（株）のほうが費用が安かったため</t>
    <rPh sb="1" eb="4">
      <t>アイミツ</t>
    </rPh>
    <rPh sb="7" eb="9">
      <t>ケッカ</t>
    </rPh>
    <rPh sb="12" eb="15">
      <t>コウムテン</t>
    </rPh>
    <rPh sb="20" eb="22">
      <t>コウギョウ</t>
    </rPh>
    <rPh sb="23" eb="24">
      <t>カブ</t>
    </rPh>
    <rPh sb="29" eb="31">
      <t>ヒヨウ</t>
    </rPh>
    <rPh sb="32" eb="33">
      <t>ヤス</t>
    </rPh>
    <phoneticPr fontId="2"/>
  </si>
  <si>
    <t>　予定した物件を契約できなかったが、同じ商店街内で物件を見つけることができたため、</t>
    <rPh sb="1" eb="3">
      <t>ヨテイ</t>
    </rPh>
    <rPh sb="5" eb="7">
      <t>ブッケン</t>
    </rPh>
    <rPh sb="8" eb="10">
      <t>ケイヤク</t>
    </rPh>
    <rPh sb="18" eb="19">
      <t>オナ</t>
    </rPh>
    <rPh sb="20" eb="23">
      <t>ショウテンガイ</t>
    </rPh>
    <rPh sb="23" eb="24">
      <t>ナイ</t>
    </rPh>
    <rPh sb="25" eb="27">
      <t>ブッケン</t>
    </rPh>
    <rPh sb="28" eb="29">
      <t>ミ</t>
    </rPh>
    <phoneticPr fontId="2"/>
  </si>
  <si>
    <t>　変更したい。　新物件の住所：東京都□□区△△町×ー×ー×－×</t>
    <rPh sb="1" eb="3">
      <t>ヘンコウ</t>
    </rPh>
    <rPh sb="8" eb="9">
      <t>シン</t>
    </rPh>
    <rPh sb="9" eb="11">
      <t>ブッケン</t>
    </rPh>
    <rPh sb="12" eb="14">
      <t>ジュウショ</t>
    </rPh>
    <rPh sb="15" eb="18">
      <t>トウキョウト</t>
    </rPh>
    <rPh sb="20" eb="21">
      <t>ク</t>
    </rPh>
    <rPh sb="23" eb="24">
      <t>マチ</t>
    </rPh>
    <phoneticPr fontId="2"/>
  </si>
  <si>
    <r>
      <t>〒　</t>
    </r>
    <r>
      <rPr>
        <b/>
        <sz val="11"/>
        <color rgb="FFFFFF00"/>
        <rFont val="游ゴシック"/>
        <family val="3"/>
        <charset val="128"/>
      </rPr>
      <t>〇〇〇－〇〇〇〇</t>
    </r>
    <phoneticPr fontId="2"/>
  </si>
  <si>
    <t>記入例</t>
    <rPh sb="0" eb="3">
      <t>キニュウレイ</t>
    </rPh>
    <phoneticPr fontId="2"/>
  </si>
  <si>
    <r>
      <t>令和</t>
    </r>
    <r>
      <rPr>
        <sz val="12"/>
        <color rgb="FFFFFF00"/>
        <rFont val="游ゴシック"/>
        <family val="3"/>
        <charset val="128"/>
      </rPr>
      <t>●</t>
    </r>
    <r>
      <rPr>
        <sz val="12"/>
        <rFont val="游ゴシック"/>
        <family val="3"/>
        <charset val="128"/>
      </rPr>
      <t xml:space="preserve">年度 </t>
    </r>
    <rPh sb="0" eb="2">
      <t>レイワ</t>
    </rPh>
    <phoneticPr fontId="2"/>
  </si>
  <si>
    <r>
      <t>　　</t>
    </r>
    <r>
      <rPr>
        <b/>
        <sz val="11"/>
        <color rgb="FFFFFF00"/>
        <rFont val="游ゴシック"/>
        <family val="3"/>
        <charset val="128"/>
      </rPr>
      <t>令和●年●月●●日付　▲東中企助第▲▲▲号</t>
    </r>
    <r>
      <rPr>
        <sz val="11"/>
        <rFont val="游ゴシック"/>
        <family val="3"/>
        <charset val="128"/>
      </rPr>
      <t>をもって交付決定の通知があった助成事業について下記のとおり変更したいので、申請いたします。</t>
    </r>
    <rPh sb="2" eb="4">
      <t>レイワ</t>
    </rPh>
    <rPh sb="5" eb="6">
      <t>ネン</t>
    </rPh>
    <rPh sb="7" eb="8">
      <t>ガツ</t>
    </rPh>
    <rPh sb="10" eb="11">
      <t>ヒ</t>
    </rPh>
    <rPh sb="11" eb="12">
      <t>ヅケ</t>
    </rPh>
    <rPh sb="14" eb="15">
      <t>ヒガシ</t>
    </rPh>
    <rPh sb="15" eb="16">
      <t>ナカ</t>
    </rPh>
    <rPh sb="16" eb="17">
      <t>クワダ</t>
    </rPh>
    <rPh sb="17" eb="18">
      <t>ジョ</t>
    </rPh>
    <rPh sb="18" eb="19">
      <t>ダイ</t>
    </rPh>
    <rPh sb="22" eb="23">
      <t>ゴウ</t>
    </rPh>
    <rPh sb="27" eb="29">
      <t>コウフ</t>
    </rPh>
    <rPh sb="29" eb="31">
      <t>ケッテイ</t>
    </rPh>
    <rPh sb="32" eb="34">
      <t>ツウチ</t>
    </rPh>
    <rPh sb="38" eb="40">
      <t>ジョセイ</t>
    </rPh>
    <rPh sb="40" eb="42">
      <t>ジギョウ</t>
    </rPh>
    <rPh sb="46" eb="48">
      <t>カキ</t>
    </rPh>
    <rPh sb="52" eb="54">
      <t>ヘンコウ</t>
    </rPh>
    <rPh sb="60" eb="62">
      <t>シンセイ</t>
    </rPh>
    <phoneticPr fontId="2"/>
  </si>
  <si>
    <t>××工業（株）</t>
    <rPh sb="2" eb="4">
      <t>コウギョウ</t>
    </rPh>
    <phoneticPr fontId="2"/>
  </si>
  <si>
    <t>山田　工事</t>
    <rPh sb="0" eb="2">
      <t>ヤマダ</t>
    </rPh>
    <rPh sb="3" eb="5">
      <t>コウジ</t>
    </rPh>
    <phoneticPr fontId="2"/>
  </si>
  <si>
    <t>〇〇－〇〇〇〇－〇〇〇〇</t>
    <phoneticPr fontId="2"/>
  </si>
  <si>
    <t>東京都〇〇区〇〇　〇－〇ー〇</t>
    <rPh sb="0" eb="3">
      <t>トウキョウト</t>
    </rPh>
    <rPh sb="5" eb="6">
      <t>ク</t>
    </rPh>
    <phoneticPr fontId="2"/>
  </si>
  <si>
    <t>営業部</t>
    <rPh sb="0" eb="3">
      <t>エイギョウブ</t>
    </rPh>
    <phoneticPr fontId="2"/>
  </si>
  <si>
    <t>〇〇〇　〇〇〇</t>
    <phoneticPr fontId="2"/>
  </si>
  <si>
    <t>建築工事、内装工事</t>
    <rPh sb="0" eb="4">
      <t>ケンチクコウジ</t>
    </rPh>
    <rPh sb="5" eb="9">
      <t>ナイソウコウジ</t>
    </rPh>
    <phoneticPr fontId="2"/>
  </si>
  <si>
    <t>店舗内装工事</t>
    <rPh sb="0" eb="2">
      <t>テンポ</t>
    </rPh>
    <rPh sb="2" eb="4">
      <t>ナイソウ</t>
    </rPh>
    <rPh sb="4" eb="6">
      <t>コウジ</t>
    </rPh>
    <phoneticPr fontId="2"/>
  </si>
  <si>
    <t>見積りを依頼したところ、
当初予定していた工事業者よりも安価であり、実績も豊富であったため。</t>
    <rPh sb="0" eb="2">
      <t>ミツモ</t>
    </rPh>
    <rPh sb="4" eb="6">
      <t>イライ</t>
    </rPh>
    <rPh sb="13" eb="15">
      <t>トウショ</t>
    </rPh>
    <rPh sb="15" eb="17">
      <t>ヨテイ</t>
    </rPh>
    <rPh sb="21" eb="23">
      <t>コウジ</t>
    </rPh>
    <rPh sb="23" eb="25">
      <t>ギョウシャ</t>
    </rPh>
    <rPh sb="28" eb="30">
      <t>アンカ</t>
    </rPh>
    <rPh sb="34" eb="36">
      <t>ジッセキ</t>
    </rPh>
    <rPh sb="37" eb="39">
      <t>ホウフ</t>
    </rPh>
    <phoneticPr fontId="2"/>
  </si>
  <si>
    <t>関連なし</t>
  </si>
  <si>
    <r>
      <t>　</t>
    </r>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1" eb="3">
      <t>レイワ</t>
    </rPh>
    <rPh sb="4" eb="5">
      <t>ネン</t>
    </rPh>
    <rPh sb="7" eb="8">
      <t>ガツ</t>
    </rPh>
    <rPh sb="10" eb="11">
      <t>ニチ</t>
    </rPh>
    <phoneticPr fontId="2"/>
  </si>
  <si>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0" eb="1">
      <t>レイワ</t>
    </rPh>
    <phoneticPr fontId="2"/>
  </si>
  <si>
    <r>
      <rPr>
        <b/>
        <sz val="11"/>
        <color rgb="FFFFFF00"/>
        <rFont val="游ゴシック"/>
        <family val="3"/>
        <charset val="128"/>
      </rPr>
      <t>令和〇</t>
    </r>
    <r>
      <rPr>
        <sz val="11"/>
        <color theme="1"/>
        <rFont val="游ゴシック"/>
        <family val="3"/>
        <charset val="128"/>
      </rPr>
      <t>年　</t>
    </r>
    <r>
      <rPr>
        <b/>
        <sz val="11"/>
        <color rgb="FFFFFF00"/>
        <rFont val="游ゴシック"/>
        <family val="3"/>
        <charset val="128"/>
      </rPr>
      <t>〇</t>
    </r>
    <r>
      <rPr>
        <sz val="11"/>
        <color theme="1"/>
        <rFont val="游ゴシック"/>
        <family val="3"/>
        <charset val="128"/>
      </rPr>
      <t>月　</t>
    </r>
    <r>
      <rPr>
        <b/>
        <sz val="11"/>
        <color rgb="FFFFFF00"/>
        <rFont val="游ゴシック"/>
        <family val="3"/>
        <charset val="128"/>
      </rPr>
      <t>〇</t>
    </r>
    <r>
      <rPr>
        <sz val="11"/>
        <color theme="1"/>
        <rFont val="游ゴシック"/>
        <family val="3"/>
        <charset val="128"/>
      </rPr>
      <t>日</t>
    </r>
    <rPh sb="1" eb="2">
      <t>ネン</t>
    </rPh>
    <rPh sb="4" eb="5">
      <t>ガツ</t>
    </rPh>
    <rPh sb="7" eb="8">
      <t>ニチ</t>
    </rPh>
    <phoneticPr fontId="2"/>
  </si>
  <si>
    <t>※変更予定額の内訳を記入してください。</t>
    <phoneticPr fontId="2"/>
  </si>
  <si>
    <t>内装工事費</t>
    <rPh sb="0" eb="5">
      <t>ナイソウコウジヒ</t>
    </rPh>
    <phoneticPr fontId="2"/>
  </si>
  <si>
    <t>〇〇（設備）</t>
    <rPh sb="3" eb="5">
      <t>セツビ</t>
    </rPh>
    <phoneticPr fontId="2"/>
  </si>
  <si>
    <t>□□（備品）</t>
    <rPh sb="3" eb="5">
      <t>ビヒン</t>
    </rPh>
    <phoneticPr fontId="2"/>
  </si>
  <si>
    <t>開店チラシ作成</t>
    <rPh sb="0" eb="2">
      <t>カイテン</t>
    </rPh>
    <rPh sb="5" eb="7">
      <t>サクセイ</t>
    </rPh>
    <phoneticPr fontId="2"/>
  </si>
  <si>
    <t>(例１)改装工事費の発注先の変更</t>
    <rPh sb="1" eb="2">
      <t>レイ</t>
    </rPh>
    <rPh sb="4" eb="9">
      <t>カイソウコウジヒ</t>
    </rPh>
    <rPh sb="10" eb="13">
      <t>ハッチュウサキ</t>
    </rPh>
    <rPh sb="14" eb="16">
      <t>ヘンコウ</t>
    </rPh>
    <phoneticPr fontId="2"/>
  </si>
  <si>
    <t>(例２)物件の変更</t>
    <rPh sb="1" eb="2">
      <t>レイ</t>
    </rPh>
    <rPh sb="4" eb="6">
      <t>ブッケン</t>
    </rPh>
    <rPh sb="7" eb="9">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</si>
</sst>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99999]####\-####;\(00\)\ ####\-####"/>
    <numFmt numFmtId="177"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family val="3"/>
      <charset val="128"/>
    </font>
    <font>
      <sz val="12"/>
      <name val="游ゴシック"/>
      <family val="3"/>
      <charset val="128"/>
    </font>
    <font>
      <sz val="10"/>
      <name val="游ゴシック"/>
      <family val="3"/>
      <charset val="128"/>
    </font>
    <font>
      <sz val="14"/>
      <name val="游ゴシック"/>
      <family val="3"/>
      <charset val="128"/>
    </font>
    <font>
      <b/>
      <sz val="14"/>
      <name val="游ゴシック"/>
      <family val="3"/>
      <charset val="128"/>
    </font>
    <font>
      <b/>
      <sz val="16"/>
      <name val="游ゴシック"/>
      <family val="3"/>
      <charset val="128"/>
    </font>
    <font>
      <sz val="16"/>
      <name val="游ゴシック"/>
      <family val="3"/>
      <charset val="128"/>
    </font>
    <font>
      <sz val="8"/>
      <name val="游ゴシック"/>
      <family val="3"/>
      <charset val="128"/>
    </font>
    <font>
      <sz val="9"/>
      <name val="游ゴシック"/>
      <family val="3"/>
      <charset val="128"/>
    </font>
    <font>
      <sz val="6"/>
      <name val="ＭＳ Ｐゴシック"/>
      <family val="2"/>
      <charset val="128"/>
      <scheme val="minor"/>
    </font>
    <font>
      <sz val="11"/>
      <color theme="1"/>
      <name val="游ゴシック"/>
      <family val="3"/>
      <charset val="128"/>
    </font>
    <font>
      <b/>
      <sz val="12"/>
      <color theme="1"/>
      <name val="游ゴシック"/>
      <family val="3"/>
      <charset val="128"/>
    </font>
    <font>
      <sz val="12"/>
      <color theme="1"/>
      <name val="游ゴシック"/>
      <family val="3"/>
      <charset val="128"/>
    </font>
    <font>
      <sz val="10"/>
      <color theme="1"/>
      <name val="游ゴシック"/>
      <family val="3"/>
      <charset val="128"/>
    </font>
    <font>
      <b/>
      <sz val="12"/>
      <name val="游ゴシック"/>
      <family val="3"/>
      <charset val="128"/>
    </font>
    <font>
      <b/>
      <sz val="11"/>
      <name val="游ゴシック"/>
      <family val="3"/>
      <charset val="128"/>
    </font>
    <font>
      <b/>
      <sz val="8"/>
      <name val="游ゴシック"/>
      <family val="3"/>
      <charset val="128"/>
    </font>
    <font>
      <b/>
      <sz val="11"/>
      <color theme="1"/>
      <name val="游ゴシック"/>
      <family val="3"/>
      <charset val="128"/>
    </font>
    <font>
      <sz val="12"/>
      <color rgb="FFFF0000"/>
      <name val="游ゴシック"/>
      <family val="3"/>
      <charset val="128"/>
    </font>
    <font>
      <sz val="11"/>
      <color rgb="FFFF0000"/>
      <name val="游ゴシック"/>
      <family val="3"/>
      <charset val="128"/>
    </font>
    <font>
      <b/>
      <sz val="11"/>
      <color rgb="FFFFFF00"/>
      <name val="游ゴシック"/>
      <family val="3"/>
      <charset val="128"/>
    </font>
    <font>
      <sz val="11"/>
      <color rgb="FFFFFF00"/>
      <name val="游ゴシック"/>
      <family val="3"/>
      <charset val="128"/>
    </font>
    <font>
      <b/>
      <sz val="12"/>
      <color rgb="FFFFFF00"/>
      <name val="游ゴシック"/>
      <family val="3"/>
      <charset val="128"/>
    </font>
    <font>
      <sz val="12"/>
      <color rgb="FFFFFF00"/>
      <name val="游ゴシック"/>
      <family val="3"/>
      <charset val="128"/>
    </font>
    <font>
      <b/>
      <sz val="14"/>
      <color rgb="FFFFFF00"/>
      <name val="游ゴシック"/>
      <family val="3"/>
      <charset val="128"/>
    </font>
    <font>
      <b/>
      <sz val="11"/>
      <color rgb="FF0070C0"/>
      <name val="游ゴシック"/>
      <family val="3"/>
      <charset val="128"/>
    </font>
    <font>
      <b/>
      <sz val="12"/>
      <color rgb="FF0070C0"/>
      <name val="游ゴシック"/>
      <family val="3"/>
      <charset val="128"/>
    </font>
    <font>
      <sz val="12"/>
      <color rgb="FF0070C0"/>
      <name val="游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FFFFCC"/>
        <bgColor indexed="64"/>
      </patternFill>
    </fill>
  </fills>
  <borders count="50">
    <border>
      <left/>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xf numFmtId="38" fontId="1"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cellStyleXfs>
  <cellXfs count="288">
    <xf numFmtId="0" fontId="0" fillId="0" borderId="0" xfId="0"/>
    <xf numFmtId="0" fontId="4" fillId="0" borderId="0" xfId="0" applyFont="1" applyAlignment="1"/>
    <xf numFmtId="0" fontId="4" fillId="0" borderId="0" xfId="0" applyFont="1"/>
    <xf numFmtId="0" fontId="5" fillId="0" borderId="0" xfId="0" applyFont="1" applyAlignment="1">
      <alignment vertical="center"/>
    </xf>
    <xf numFmtId="0" fontId="7" fillId="0" borderId="0" xfId="0" applyFont="1"/>
    <xf numFmtId="0" fontId="10"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right"/>
    </xf>
    <xf numFmtId="0" fontId="7" fillId="0" borderId="0" xfId="0" applyFont="1" applyBorder="1" applyAlignment="1">
      <alignment vertical="center"/>
    </xf>
    <xf numFmtId="0" fontId="4" fillId="0" borderId="0" xfId="0" applyFont="1" applyBorder="1"/>
    <xf numFmtId="0" fontId="4" fillId="0" borderId="0" xfId="0" applyFont="1" applyAlignment="1">
      <alignment vertical="center"/>
    </xf>
    <xf numFmtId="38" fontId="7" fillId="0" borderId="0" xfId="1" applyFont="1" applyBorder="1" applyAlignment="1">
      <alignment vertical="center"/>
    </xf>
    <xf numFmtId="0" fontId="7" fillId="0" borderId="6" xfId="0" applyFont="1" applyBorder="1" applyAlignment="1">
      <alignment horizontal="center" vertical="center" wrapText="1"/>
    </xf>
    <xf numFmtId="38" fontId="7" fillId="0" borderId="18" xfId="1" applyFont="1" applyBorder="1" applyAlignment="1">
      <alignment horizontal="right" vertical="center" wrapText="1"/>
    </xf>
    <xf numFmtId="0" fontId="7" fillId="0" borderId="0" xfId="0" applyFont="1" applyAlignment="1">
      <alignment horizontal="center" vertical="top"/>
    </xf>
    <xf numFmtId="0" fontId="7" fillId="0" borderId="0" xfId="0" applyFont="1" applyAlignment="1">
      <alignment horizontal="center"/>
    </xf>
    <xf numFmtId="0" fontId="5" fillId="0" borderId="0" xfId="0" applyFont="1" applyAlignment="1">
      <alignment horizontal="center"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5" fillId="0" borderId="0" xfId="0" applyFont="1" applyAlignment="1">
      <alignment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4" fillId="0" borderId="0" xfId="0" applyFont="1" applyAlignment="1">
      <alignment horizontal="left"/>
    </xf>
    <xf numFmtId="0" fontId="12" fillId="0" borderId="0" xfId="0" applyFont="1" applyAlignment="1">
      <alignment horizontal="left"/>
    </xf>
    <xf numFmtId="0" fontId="4" fillId="0" borderId="1" xfId="0" applyFont="1" applyBorder="1" applyAlignment="1">
      <alignment horizontal="left"/>
    </xf>
    <xf numFmtId="0" fontId="4" fillId="0" borderId="0" xfId="0" applyFont="1" applyAlignment="1">
      <alignment horizontal="right" vertical="center"/>
    </xf>
    <xf numFmtId="0" fontId="4" fillId="0" borderId="0" xfId="0" applyFont="1" applyAlignment="1"/>
    <xf numFmtId="0" fontId="4" fillId="0" borderId="0" xfId="0" applyFont="1" applyAlignment="1">
      <alignment horizontal="left" vertical="center" wrapText="1"/>
    </xf>
    <xf numFmtId="0" fontId="4" fillId="0" borderId="0" xfId="0" applyFont="1" applyAlignment="1">
      <alignment horizontal="left"/>
    </xf>
    <xf numFmtId="0" fontId="4" fillId="0" borderId="1" xfId="0" applyFont="1" applyBorder="1" applyAlignment="1">
      <alignment horizontal="left"/>
    </xf>
    <xf numFmtId="0" fontId="3" fillId="0" borderId="0" xfId="0" applyFont="1" applyAlignment="1">
      <alignment vertical="center"/>
    </xf>
    <xf numFmtId="0" fontId="4" fillId="0" borderId="0" xfId="0" applyFont="1" applyAlignment="1">
      <alignment horizontal="left" vertical="center" indent="1"/>
    </xf>
    <xf numFmtId="0" fontId="14" fillId="0" borderId="0" xfId="0" applyFont="1" applyAlignment="1">
      <alignment vertical="center"/>
    </xf>
    <xf numFmtId="0" fontId="14" fillId="0" borderId="0" xfId="0" applyFont="1" applyAlignment="1">
      <alignment horizontal="right" vertical="center"/>
    </xf>
    <xf numFmtId="0" fontId="7" fillId="0" borderId="6" xfId="0" applyFont="1" applyBorder="1" applyAlignment="1">
      <alignment horizontal="center" vertical="center"/>
    </xf>
    <xf numFmtId="0" fontId="9" fillId="0" borderId="0" xfId="0" applyFont="1" applyAlignment="1">
      <alignment horizontal="center" vertical="center"/>
    </xf>
    <xf numFmtId="0" fontId="7" fillId="0" borderId="18" xfId="0" applyFont="1" applyBorder="1" applyAlignment="1">
      <alignment horizontal="center" vertical="center"/>
    </xf>
    <xf numFmtId="0" fontId="7" fillId="0" borderId="18" xfId="0" applyFont="1" applyBorder="1" applyAlignment="1">
      <alignment vertical="center"/>
    </xf>
    <xf numFmtId="38" fontId="7" fillId="0" borderId="18" xfId="1" applyFont="1" applyBorder="1" applyAlignment="1">
      <alignment horizontal="center" vertical="center"/>
    </xf>
    <xf numFmtId="0" fontId="7" fillId="0" borderId="4"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11" fillId="0" borderId="15" xfId="0" applyFont="1" applyFill="1" applyBorder="1" applyAlignment="1">
      <alignment horizontal="center" vertical="center" wrapText="1"/>
    </xf>
    <xf numFmtId="38" fontId="4" fillId="0" borderId="0" xfId="1" applyFont="1"/>
    <xf numFmtId="38" fontId="5" fillId="0" borderId="0" xfId="1" applyFont="1" applyAlignment="1">
      <alignment vertical="center"/>
    </xf>
    <xf numFmtId="38" fontId="9" fillId="0" borderId="0" xfId="1" applyFont="1" applyAlignment="1">
      <alignment horizontal="center" vertical="center"/>
    </xf>
    <xf numFmtId="38" fontId="4" fillId="0" borderId="0" xfId="1" applyFont="1" applyAlignment="1">
      <alignment horizontal="right"/>
    </xf>
    <xf numFmtId="38" fontId="5" fillId="0" borderId="17" xfId="1" applyFont="1" applyBorder="1" applyAlignment="1">
      <alignment horizontal="center" vertical="center" wrapText="1"/>
    </xf>
    <xf numFmtId="38" fontId="4" fillId="0" borderId="0" xfId="1" applyFont="1" applyBorder="1" applyAlignment="1">
      <alignment vertical="center"/>
    </xf>
    <xf numFmtId="38" fontId="7" fillId="0" borderId="6" xfId="1" applyFont="1" applyBorder="1" applyAlignment="1">
      <alignment horizontal="center" vertical="center" wrapText="1"/>
    </xf>
    <xf numFmtId="38" fontId="4" fillId="0" borderId="0" xfId="1" applyFont="1" applyAlignment="1"/>
    <xf numFmtId="38" fontId="4" fillId="0" borderId="0" xfId="1" applyFont="1" applyBorder="1" applyAlignment="1">
      <alignment vertical="center" wrapText="1"/>
    </xf>
    <xf numFmtId="38" fontId="7" fillId="0" borderId="0" xfId="1" applyFont="1"/>
    <xf numFmtId="0" fontId="15" fillId="0" borderId="0" xfId="3" applyFont="1" applyProtection="1">
      <alignment vertical="center"/>
    </xf>
    <xf numFmtId="0" fontId="14" fillId="0" borderId="0" xfId="3" applyFont="1" applyProtection="1">
      <alignment vertical="center"/>
    </xf>
    <xf numFmtId="0" fontId="16" fillId="0" borderId="0" xfId="3" applyFont="1" applyFill="1" applyBorder="1" applyAlignment="1" applyProtection="1">
      <alignment vertical="center"/>
      <protection locked="0"/>
    </xf>
    <xf numFmtId="0" fontId="14" fillId="0" borderId="0" xfId="3" applyFont="1" applyAlignment="1" applyProtection="1">
      <alignment horizontal="left" vertical="center" wrapText="1"/>
    </xf>
    <xf numFmtId="0" fontId="14" fillId="2" borderId="30" xfId="3" applyFont="1" applyFill="1" applyBorder="1" applyAlignment="1" applyProtection="1">
      <alignment horizontal="center" vertical="center"/>
      <protection locked="0"/>
    </xf>
    <xf numFmtId="0" fontId="14" fillId="0" borderId="0" xfId="3" applyFont="1" applyProtection="1">
      <alignment vertical="center"/>
      <protection locked="0"/>
    </xf>
    <xf numFmtId="0" fontId="14" fillId="0" borderId="10" xfId="3" applyFont="1" applyBorder="1" applyAlignment="1" applyProtection="1">
      <alignment horizontal="center" vertical="center"/>
      <protection locked="0"/>
    </xf>
    <xf numFmtId="0" fontId="17" fillId="0" borderId="0" xfId="3" applyFont="1" applyProtection="1">
      <alignment vertical="center"/>
      <protection locked="0"/>
    </xf>
    <xf numFmtId="0" fontId="14" fillId="0" borderId="0" xfId="3" applyFont="1" applyFill="1" applyBorder="1" applyAlignment="1" applyProtection="1">
      <alignment horizontal="center" vertical="center" wrapText="1" shrinkToFit="1"/>
      <protection locked="0"/>
    </xf>
    <xf numFmtId="0" fontId="14" fillId="0" borderId="0" xfId="3" applyFont="1" applyBorder="1" applyAlignment="1" applyProtection="1">
      <alignment horizontal="center" vertical="center"/>
      <protection locked="0"/>
    </xf>
    <xf numFmtId="0" fontId="14" fillId="0" borderId="0" xfId="3" applyFont="1" applyAlignment="1" applyProtection="1">
      <alignment horizontal="center" vertical="center"/>
      <protection locked="0"/>
    </xf>
    <xf numFmtId="0" fontId="14" fillId="0" borderId="24" xfId="3" applyFont="1" applyBorder="1" applyProtection="1">
      <alignment vertical="center"/>
      <protection locked="0"/>
    </xf>
    <xf numFmtId="31" fontId="14" fillId="0" borderId="42" xfId="3" quotePrefix="1" applyNumberFormat="1" applyFont="1" applyBorder="1" applyAlignment="1" applyProtection="1">
      <alignment horizontal="right" vertical="center"/>
      <protection locked="0"/>
    </xf>
    <xf numFmtId="0" fontId="14" fillId="0" borderId="5" xfId="3" applyFont="1" applyBorder="1" applyProtection="1">
      <alignment vertical="center"/>
      <protection locked="0"/>
    </xf>
    <xf numFmtId="0" fontId="14" fillId="0" borderId="30" xfId="3" quotePrefix="1" applyFont="1" applyFill="1" applyBorder="1" applyAlignment="1" applyProtection="1">
      <alignment horizontal="right" vertical="center"/>
      <protection locked="0"/>
    </xf>
    <xf numFmtId="0" fontId="14" fillId="2" borderId="25" xfId="3" applyFont="1" applyFill="1" applyBorder="1" applyAlignment="1" applyProtection="1">
      <alignment horizontal="center" vertical="center"/>
      <protection locked="0"/>
    </xf>
    <xf numFmtId="176" fontId="14" fillId="2" borderId="22" xfId="3" applyNumberFormat="1" applyFont="1" applyFill="1" applyBorder="1" applyAlignment="1" applyProtection="1">
      <alignment horizontal="center" vertical="center"/>
      <protection locked="0"/>
    </xf>
    <xf numFmtId="0" fontId="14" fillId="2" borderId="22" xfId="3" applyFont="1" applyFill="1" applyBorder="1" applyAlignment="1" applyProtection="1">
      <alignment horizontal="center" vertical="center"/>
      <protection locked="0"/>
    </xf>
    <xf numFmtId="0" fontId="14" fillId="2" borderId="32" xfId="3" applyFont="1" applyFill="1" applyBorder="1" applyAlignment="1" applyProtection="1">
      <alignment horizontal="center" vertical="center" wrapText="1" shrinkToFit="1"/>
      <protection locked="0"/>
    </xf>
    <xf numFmtId="0" fontId="14" fillId="2" borderId="22" xfId="3" applyFont="1" applyFill="1" applyBorder="1" applyAlignment="1" applyProtection="1">
      <alignment horizontal="center" vertical="center" wrapText="1"/>
      <protection locked="0"/>
    </xf>
    <xf numFmtId="176" fontId="14" fillId="2" borderId="6" xfId="3" applyNumberFormat="1" applyFont="1" applyFill="1" applyBorder="1" applyAlignment="1" applyProtection="1">
      <alignment horizontal="center" vertical="center"/>
      <protection locked="0"/>
    </xf>
    <xf numFmtId="176" fontId="14" fillId="2" borderId="18" xfId="3" applyNumberFormat="1" applyFont="1" applyFill="1" applyBorder="1" applyAlignment="1" applyProtection="1">
      <alignment horizontal="center" vertical="center"/>
      <protection locked="0"/>
    </xf>
    <xf numFmtId="0" fontId="14" fillId="2" borderId="18" xfId="3" applyFont="1" applyFill="1" applyBorder="1" applyAlignment="1" applyProtection="1">
      <alignment horizontal="center" vertical="center" shrinkToFit="1"/>
      <protection locked="0"/>
    </xf>
    <xf numFmtId="0" fontId="14" fillId="0" borderId="0" xfId="3" applyFont="1" applyAlignment="1" applyProtection="1">
      <alignment horizontal="center" vertical="center"/>
    </xf>
    <xf numFmtId="0" fontId="16" fillId="0" borderId="40" xfId="3" applyFont="1" applyFill="1" applyBorder="1" applyAlignment="1" applyProtection="1">
      <alignment horizontal="center" vertical="center"/>
      <protection locked="0"/>
    </xf>
    <xf numFmtId="177" fontId="7" fillId="0" borderId="15" xfId="1" applyNumberFormat="1" applyFont="1" applyFill="1" applyBorder="1"/>
    <xf numFmtId="177" fontId="7" fillId="0" borderId="18" xfId="1" applyNumberFormat="1" applyFont="1" applyBorder="1" applyAlignment="1">
      <alignment horizontal="right" vertical="center"/>
    </xf>
    <xf numFmtId="177" fontId="7" fillId="0" borderId="23" xfId="1" applyNumberFormat="1" applyFont="1" applyBorder="1" applyAlignment="1">
      <alignment horizontal="right" vertical="center"/>
    </xf>
    <xf numFmtId="177" fontId="7" fillId="0" borderId="20" xfId="1" applyNumberFormat="1" applyFont="1" applyBorder="1" applyAlignment="1">
      <alignment vertical="center"/>
    </xf>
    <xf numFmtId="177" fontId="7" fillId="0" borderId="21" xfId="1" applyNumberFormat="1" applyFont="1" applyBorder="1" applyAlignment="1">
      <alignment vertical="center"/>
    </xf>
    <xf numFmtId="177" fontId="7" fillId="0" borderId="6" xfId="1" applyNumberFormat="1" applyFont="1" applyBorder="1" applyAlignment="1">
      <alignment horizontal="right" vertical="center"/>
    </xf>
    <xf numFmtId="177" fontId="7" fillId="0" borderId="17" xfId="1" applyNumberFormat="1" applyFont="1" applyBorder="1" applyAlignment="1">
      <alignment horizontal="right" vertical="center"/>
    </xf>
    <xf numFmtId="177" fontId="7" fillId="0" borderId="36" xfId="1" applyNumberFormat="1" applyFont="1" applyBorder="1" applyAlignment="1">
      <alignment vertical="center"/>
    </xf>
    <xf numFmtId="177" fontId="7" fillId="0" borderId="37" xfId="1" applyNumberFormat="1" applyFont="1" applyBorder="1" applyAlignment="1">
      <alignment vertical="center"/>
    </xf>
    <xf numFmtId="177" fontId="7" fillId="0" borderId="4" xfId="1" applyNumberFormat="1" applyFont="1" applyBorder="1" applyAlignment="1">
      <alignment horizontal="right" vertical="center"/>
    </xf>
    <xf numFmtId="177" fontId="7" fillId="0" borderId="19" xfId="1" applyNumberFormat="1" applyFont="1" applyBorder="1" applyAlignment="1">
      <alignment horizontal="right"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xf numFmtId="0" fontId="4" fillId="0" borderId="0" xfId="0" applyFont="1" applyAlignment="1"/>
    <xf numFmtId="0" fontId="9" fillId="0" borderId="0" xfId="0" applyFont="1" applyAlignment="1">
      <alignment horizontal="center" vertical="center"/>
    </xf>
    <xf numFmtId="0" fontId="20" fillId="0" borderId="3" xfId="0" applyFont="1" applyFill="1" applyBorder="1" applyAlignment="1">
      <alignment horizontal="center" vertical="center" wrapText="1"/>
    </xf>
    <xf numFmtId="177" fontId="8" fillId="0" borderId="3" xfId="1" applyNumberFormat="1" applyFont="1" applyFill="1" applyBorder="1"/>
    <xf numFmtId="0" fontId="8" fillId="0" borderId="0" xfId="0" applyFont="1"/>
    <xf numFmtId="0" fontId="4" fillId="0" borderId="0" xfId="0" applyFont="1" applyAlignment="1"/>
    <xf numFmtId="0" fontId="15" fillId="0" borderId="0" xfId="3" applyFont="1" applyFill="1" applyProtection="1">
      <alignment vertical="center"/>
    </xf>
    <xf numFmtId="0" fontId="14" fillId="0" borderId="0" xfId="3" applyFont="1" applyFill="1" applyAlignment="1" applyProtection="1">
      <alignment horizontal="center" vertical="center"/>
    </xf>
    <xf numFmtId="0" fontId="14" fillId="0" borderId="0" xfId="3" applyFont="1" applyFill="1" applyProtection="1">
      <alignment vertical="center"/>
    </xf>
    <xf numFmtId="0" fontId="21" fillId="0" borderId="45" xfId="3" applyFont="1" applyFill="1" applyBorder="1" applyAlignment="1" applyProtection="1">
      <alignment horizontal="center" vertical="center" wrapText="1"/>
      <protection locked="0"/>
    </xf>
    <xf numFmtId="0" fontId="4" fillId="0" borderId="0" xfId="0" applyFont="1" applyFill="1"/>
    <xf numFmtId="38" fontId="7" fillId="0" borderId="0" xfId="1" applyFont="1" applyFill="1" applyAlignment="1">
      <alignment horizontal="left" vertical="center"/>
    </xf>
    <xf numFmtId="0" fontId="7" fillId="0" borderId="0" xfId="0" applyFont="1" applyFill="1" applyAlignment="1">
      <alignment horizontal="left" vertical="center"/>
    </xf>
    <xf numFmtId="38" fontId="4" fillId="0" borderId="0" xfId="1" applyFont="1" applyFill="1"/>
    <xf numFmtId="38" fontId="9" fillId="0" borderId="0" xfId="1" applyFont="1" applyFill="1" applyAlignment="1">
      <alignment horizontal="center" vertical="center"/>
    </xf>
    <xf numFmtId="0" fontId="4" fillId="0" borderId="0" xfId="0" applyFont="1" applyFill="1" applyAlignment="1">
      <alignment horizontal="center" vertical="top"/>
    </xf>
    <xf numFmtId="177" fontId="7" fillId="0" borderId="34" xfId="1" applyNumberFormat="1" applyFont="1" applyFill="1" applyBorder="1" applyAlignment="1">
      <alignment vertical="center"/>
    </xf>
    <xf numFmtId="177" fontId="7" fillId="0" borderId="14" xfId="1" applyNumberFormat="1" applyFont="1" applyFill="1" applyBorder="1" applyAlignment="1">
      <alignment vertical="center"/>
    </xf>
    <xf numFmtId="0" fontId="7" fillId="0" borderId="0" xfId="0" applyFont="1" applyFill="1" applyBorder="1" applyAlignment="1">
      <alignment horizontal="center" vertical="center" textRotation="255"/>
    </xf>
    <xf numFmtId="0" fontId="7" fillId="0" borderId="0" xfId="0" applyFont="1" applyFill="1" applyBorder="1" applyAlignment="1">
      <alignment horizontal="center" vertical="center"/>
    </xf>
    <xf numFmtId="38" fontId="7" fillId="0" borderId="0" xfId="1" applyFont="1" applyFill="1" applyBorder="1" applyAlignment="1">
      <alignment horizontal="center" vertical="center"/>
    </xf>
    <xf numFmtId="177" fontId="7" fillId="0" borderId="0" xfId="1" applyNumberFormat="1" applyFont="1" applyFill="1" applyBorder="1" applyAlignment="1">
      <alignment vertical="center"/>
    </xf>
    <xf numFmtId="0" fontId="10" fillId="0" borderId="0" xfId="0" applyFont="1" applyFill="1" applyBorder="1" applyAlignment="1">
      <alignment horizontal="left" vertical="center"/>
    </xf>
    <xf numFmtId="177" fontId="4" fillId="0" borderId="0" xfId="1" applyNumberFormat="1" applyFont="1" applyFill="1"/>
    <xf numFmtId="38" fontId="7" fillId="0" borderId="6" xfId="1" applyFont="1" applyFill="1" applyBorder="1" applyAlignment="1">
      <alignment horizontal="center" vertical="center" wrapText="1"/>
    </xf>
    <xf numFmtId="38" fontId="7" fillId="0" borderId="6" xfId="1" applyFont="1" applyFill="1" applyBorder="1" applyAlignment="1">
      <alignment horizontal="center" vertical="center"/>
    </xf>
    <xf numFmtId="177" fontId="7" fillId="0" borderId="16" xfId="1" applyNumberFormat="1" applyFont="1" applyFill="1" applyBorder="1" applyAlignment="1">
      <alignment horizontal="center" vertical="center" wrapText="1"/>
    </xf>
    <xf numFmtId="177" fontId="5" fillId="0" borderId="17" xfId="1" applyNumberFormat="1" applyFont="1" applyFill="1" applyBorder="1" applyAlignment="1">
      <alignment horizontal="center" vertical="center" wrapText="1"/>
    </xf>
    <xf numFmtId="177" fontId="7" fillId="0" borderId="18" xfId="1" applyNumberFormat="1" applyFont="1" applyFill="1" applyBorder="1" applyAlignment="1">
      <alignment horizontal="right" vertical="center" wrapText="1"/>
    </xf>
    <xf numFmtId="177" fontId="7" fillId="0" borderId="23" xfId="1" applyNumberFormat="1" applyFont="1" applyFill="1" applyBorder="1" applyAlignment="1">
      <alignment horizontal="right" vertical="center" wrapText="1"/>
    </xf>
    <xf numFmtId="177" fontId="7" fillId="0" borderId="18" xfId="1" applyNumberFormat="1" applyFont="1" applyFill="1" applyBorder="1" applyAlignment="1">
      <alignment horizontal="right" vertical="center"/>
    </xf>
    <xf numFmtId="177" fontId="7" fillId="0" borderId="23" xfId="1" applyNumberFormat="1" applyFont="1" applyFill="1" applyBorder="1" applyAlignment="1">
      <alignment horizontal="right" vertical="center"/>
    </xf>
    <xf numFmtId="177" fontId="7" fillId="0" borderId="2" xfId="1" applyNumberFormat="1" applyFont="1" applyFill="1" applyBorder="1" applyAlignment="1">
      <alignment horizontal="right" vertical="center"/>
    </xf>
    <xf numFmtId="177" fontId="7" fillId="0" borderId="9" xfId="1" applyNumberFormat="1" applyFont="1" applyFill="1" applyBorder="1" applyAlignment="1">
      <alignment horizontal="right" vertical="center"/>
    </xf>
    <xf numFmtId="0" fontId="4" fillId="0" borderId="0" xfId="0" applyFont="1" applyFill="1" applyAlignment="1"/>
    <xf numFmtId="0" fontId="19" fillId="0" borderId="0" xfId="0" applyFont="1" applyFill="1" applyAlignment="1">
      <alignment horizontal="right"/>
    </xf>
    <xf numFmtId="0" fontId="5" fillId="0" borderId="0" xfId="0" applyFont="1" applyFill="1" applyAlignment="1">
      <alignment vertical="center"/>
    </xf>
    <xf numFmtId="38" fontId="5" fillId="0" borderId="0" xfId="1" applyFont="1" applyFill="1" applyAlignment="1">
      <alignment vertical="center"/>
    </xf>
    <xf numFmtId="0" fontId="9" fillId="0" borderId="0" xfId="0" applyFont="1" applyFill="1" applyAlignment="1">
      <alignment horizontal="center" vertical="center"/>
    </xf>
    <xf numFmtId="0" fontId="4" fillId="0" borderId="0" xfId="0" applyFont="1" applyFill="1" applyAlignment="1">
      <alignment horizontal="right"/>
    </xf>
    <xf numFmtId="0" fontId="4" fillId="0" borderId="1" xfId="0" applyFont="1" applyBorder="1" applyAlignment="1">
      <alignment horizontal="left"/>
    </xf>
    <xf numFmtId="0" fontId="4" fillId="0" borderId="0" xfId="0" applyFont="1" applyAlignment="1"/>
    <xf numFmtId="0" fontId="4" fillId="0" borderId="0" xfId="0" applyFont="1" applyAlignment="1">
      <alignment horizontal="left"/>
    </xf>
    <xf numFmtId="0" fontId="4" fillId="0" borderId="0" xfId="0" applyFont="1" applyAlignment="1">
      <alignment horizontal="left" vertical="center" indent="1"/>
    </xf>
    <xf numFmtId="0" fontId="4" fillId="0" borderId="0" xfId="0" applyFont="1" applyAlignment="1">
      <alignment horizontal="distributed" vertical="center"/>
    </xf>
    <xf numFmtId="0" fontId="18"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xf numFmtId="0" fontId="18" fillId="0" borderId="0" xfId="0" applyFont="1" applyAlignment="1">
      <alignment horizontal="center" vertical="center"/>
    </xf>
    <xf numFmtId="0" fontId="7" fillId="0" borderId="6" xfId="0" applyFont="1" applyBorder="1" applyAlignment="1">
      <alignment horizontal="center" vertical="center"/>
    </xf>
    <xf numFmtId="0" fontId="9" fillId="0" borderId="0" xfId="0" applyFont="1" applyFill="1" applyAlignment="1">
      <alignment horizontal="center" vertical="center"/>
    </xf>
    <xf numFmtId="0" fontId="26" fillId="0" borderId="0" xfId="0" applyFont="1" applyAlignment="1">
      <alignment horizontal="center"/>
    </xf>
    <xf numFmtId="0" fontId="27" fillId="3" borderId="0" xfId="0" applyFont="1" applyFill="1" applyAlignment="1">
      <alignment horizontal="center" vertical="center"/>
    </xf>
    <xf numFmtId="0" fontId="25" fillId="0" borderId="0" xfId="0" applyFont="1" applyAlignment="1">
      <alignment horizontal="right" vertical="center"/>
    </xf>
    <xf numFmtId="0" fontId="24" fillId="0" borderId="24" xfId="3" applyFont="1" applyBorder="1" applyProtection="1">
      <alignment vertical="center"/>
      <protection locked="0"/>
    </xf>
    <xf numFmtId="0" fontId="24" fillId="0" borderId="45" xfId="3" applyFont="1" applyFill="1" applyBorder="1" applyAlignment="1" applyProtection="1">
      <alignment horizontal="center" vertical="center" wrapText="1"/>
      <protection locked="0"/>
    </xf>
    <xf numFmtId="0" fontId="7" fillId="4" borderId="18" xfId="0" applyFont="1" applyFill="1" applyBorder="1" applyAlignment="1">
      <alignment vertical="center"/>
    </xf>
    <xf numFmtId="38" fontId="7" fillId="4" borderId="18" xfId="1" applyFont="1" applyFill="1" applyBorder="1" applyAlignment="1">
      <alignment horizontal="right" vertical="center" wrapText="1"/>
    </xf>
    <xf numFmtId="38" fontId="7" fillId="4" borderId="18" xfId="1" applyFont="1" applyFill="1" applyBorder="1" applyAlignment="1">
      <alignment horizontal="center" vertical="center"/>
    </xf>
    <xf numFmtId="0" fontId="7" fillId="4" borderId="6" xfId="0" applyFont="1" applyFill="1" applyBorder="1" applyAlignment="1">
      <alignment vertical="center"/>
    </xf>
    <xf numFmtId="38" fontId="7" fillId="4" borderId="6" xfId="1" applyFont="1" applyFill="1" applyBorder="1" applyAlignment="1">
      <alignment horizontal="right" vertical="center" wrapText="1"/>
    </xf>
    <xf numFmtId="38" fontId="7" fillId="4" borderId="6" xfId="1" applyFont="1" applyFill="1" applyBorder="1" applyAlignment="1">
      <alignment horizontal="center" vertical="center"/>
    </xf>
    <xf numFmtId="0" fontId="7" fillId="4" borderId="4" xfId="0" applyFont="1" applyFill="1" applyBorder="1" applyAlignment="1">
      <alignment vertical="center"/>
    </xf>
    <xf numFmtId="38" fontId="7" fillId="4" borderId="4" xfId="1" applyFont="1" applyFill="1" applyBorder="1" applyAlignment="1">
      <alignment horizontal="right" vertical="center" wrapText="1"/>
    </xf>
    <xf numFmtId="38" fontId="7" fillId="4" borderId="4" xfId="1" applyFont="1" applyFill="1" applyBorder="1" applyAlignment="1">
      <alignment horizontal="center" vertical="center"/>
    </xf>
    <xf numFmtId="38" fontId="28" fillId="0" borderId="4" xfId="1" applyFont="1" applyFill="1" applyBorder="1" applyAlignment="1">
      <alignment horizontal="right" vertical="center" wrapText="1"/>
    </xf>
    <xf numFmtId="38" fontId="28" fillId="0" borderId="4" xfId="1" applyFont="1" applyFill="1" applyBorder="1" applyAlignment="1">
      <alignment horizontal="center" vertical="center"/>
    </xf>
    <xf numFmtId="0" fontId="28" fillId="0" borderId="4" xfId="0" applyFont="1" applyBorder="1" applyAlignment="1">
      <alignment vertical="center"/>
    </xf>
    <xf numFmtId="38" fontId="28" fillId="0" borderId="4" xfId="1" applyFont="1" applyBorder="1" applyAlignment="1">
      <alignment horizontal="right" vertical="center" wrapText="1"/>
    </xf>
    <xf numFmtId="38" fontId="28" fillId="0" borderId="4" xfId="1" applyFont="1" applyBorder="1" applyAlignment="1">
      <alignment horizontal="center" vertical="center"/>
    </xf>
    <xf numFmtId="0" fontId="28" fillId="0" borderId="6" xfId="0" applyFont="1" applyBorder="1" applyAlignment="1">
      <alignment vertical="center"/>
    </xf>
    <xf numFmtId="38" fontId="28" fillId="0" borderId="6" xfId="1" applyFont="1" applyBorder="1" applyAlignment="1">
      <alignment horizontal="right" vertical="center" wrapText="1"/>
    </xf>
    <xf numFmtId="38" fontId="28" fillId="0" borderId="6" xfId="1" applyFont="1" applyBorder="1" applyAlignment="1">
      <alignment horizontal="center" vertical="center"/>
    </xf>
    <xf numFmtId="0" fontId="28" fillId="0" borderId="18" xfId="0" applyFont="1" applyBorder="1" applyAlignment="1">
      <alignment vertical="center"/>
    </xf>
    <xf numFmtId="38" fontId="28" fillId="0" borderId="18" xfId="1" applyFont="1" applyBorder="1" applyAlignment="1">
      <alignment horizontal="right" vertical="center" wrapText="1"/>
    </xf>
    <xf numFmtId="38" fontId="28" fillId="0" borderId="18" xfId="1" applyFont="1" applyBorder="1" applyAlignment="1">
      <alignment horizontal="center" vertical="center"/>
    </xf>
    <xf numFmtId="38" fontId="24" fillId="0" borderId="0" xfId="1" applyFont="1" applyAlignment="1">
      <alignment horizontal="center"/>
    </xf>
    <xf numFmtId="177" fontId="28" fillId="0" borderId="15" xfId="1" applyNumberFormat="1" applyFont="1" applyFill="1" applyBorder="1"/>
    <xf numFmtId="0" fontId="26" fillId="0" borderId="0" xfId="0" applyFont="1" applyFill="1"/>
    <xf numFmtId="0" fontId="29" fillId="3" borderId="10" xfId="0" applyFont="1" applyFill="1" applyBorder="1" applyAlignment="1">
      <alignment horizontal="left"/>
    </xf>
    <xf numFmtId="0" fontId="4" fillId="0" borderId="0" xfId="0" applyFont="1" applyAlignment="1">
      <alignment horizontal="center"/>
    </xf>
    <xf numFmtId="0" fontId="4" fillId="0" borderId="0" xfId="0" applyFont="1" applyAlignment="1">
      <alignment horizontal="left"/>
    </xf>
    <xf numFmtId="0" fontId="4" fillId="0" borderId="0" xfId="0" applyFont="1" applyAlignment="1"/>
    <xf numFmtId="177" fontId="7" fillId="0" borderId="1" xfId="1" applyNumberFormat="1" applyFont="1" applyBorder="1" applyAlignment="1">
      <alignment horizontal="right"/>
    </xf>
    <xf numFmtId="0" fontId="29" fillId="3" borderId="1" xfId="0" applyFont="1" applyFill="1" applyBorder="1" applyAlignment="1">
      <alignment horizontal="left"/>
    </xf>
    <xf numFmtId="0" fontId="18" fillId="0" borderId="0" xfId="0" applyFont="1" applyAlignment="1">
      <alignment horizontal="center" vertical="center"/>
    </xf>
    <xf numFmtId="0" fontId="4" fillId="3" borderId="0" xfId="0" applyFont="1" applyFill="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distributed" vertical="center"/>
    </xf>
    <xf numFmtId="0" fontId="4" fillId="0" borderId="0" xfId="0" applyFont="1" applyAlignment="1">
      <alignment horizontal="left" vertical="center" wrapText="1" indent="1"/>
    </xf>
    <xf numFmtId="0" fontId="24" fillId="0" borderId="0" xfId="0" applyFont="1" applyAlignment="1">
      <alignment horizontal="left" vertical="center" indent="1"/>
    </xf>
    <xf numFmtId="0" fontId="25" fillId="0" borderId="0" xfId="0" applyFont="1" applyAlignment="1">
      <alignment horizontal="left" vertical="center" indent="1"/>
    </xf>
    <xf numFmtId="0" fontId="5" fillId="3" borderId="0" xfId="0" applyFont="1" applyFill="1" applyAlignment="1">
      <alignment horizontal="right" vertical="center"/>
    </xf>
    <xf numFmtId="0" fontId="24" fillId="0" borderId="0" xfId="0" applyFont="1" applyAlignment="1">
      <alignment horizontal="right" vertical="center"/>
    </xf>
    <xf numFmtId="0" fontId="4" fillId="0" borderId="0" xfId="0" applyFont="1" applyAlignment="1">
      <alignment horizontal="left" vertical="top"/>
    </xf>
    <xf numFmtId="0" fontId="4" fillId="3" borderId="0" xfId="0" applyFont="1" applyFill="1" applyAlignment="1"/>
    <xf numFmtId="0" fontId="24" fillId="3" borderId="0" xfId="0" applyFont="1" applyFill="1" applyAlignment="1">
      <alignment horizontal="left" vertical="center" wrapText="1" indent="1"/>
    </xf>
    <xf numFmtId="0" fontId="4" fillId="3" borderId="0" xfId="0" applyFont="1" applyFill="1" applyAlignment="1">
      <alignment horizontal="left" vertical="center" wrapText="1" indent="1"/>
    </xf>
    <xf numFmtId="0" fontId="4" fillId="0" borderId="1" xfId="0" applyFont="1" applyBorder="1" applyAlignment="1">
      <alignment horizontal="left"/>
    </xf>
    <xf numFmtId="0" fontId="4" fillId="0" borderId="10" xfId="0" applyFont="1" applyBorder="1" applyAlignment="1">
      <alignment horizontal="left"/>
    </xf>
    <xf numFmtId="0" fontId="4" fillId="0" borderId="10" xfId="0" applyFont="1" applyBorder="1" applyAlignment="1">
      <alignment horizont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vertical="center" indent="1"/>
    </xf>
    <xf numFmtId="0" fontId="5" fillId="0" borderId="0" xfId="0" applyFont="1" applyAlignment="1">
      <alignment horizontal="right" vertical="center"/>
    </xf>
    <xf numFmtId="176" fontId="16" fillId="0" borderId="10" xfId="3" applyNumberFormat="1" applyFont="1" applyFill="1" applyBorder="1" applyAlignment="1" applyProtection="1">
      <alignment horizontal="center" vertical="center"/>
      <protection locked="0"/>
    </xf>
    <xf numFmtId="176" fontId="16" fillId="0" borderId="29" xfId="3" applyNumberFormat="1" applyFont="1" applyFill="1" applyBorder="1" applyAlignment="1" applyProtection="1">
      <alignment horizontal="center" vertical="center"/>
      <protection locked="0"/>
    </xf>
    <xf numFmtId="176" fontId="16" fillId="0" borderId="10" xfId="3" applyNumberFormat="1" applyFont="1" applyBorder="1" applyAlignment="1" applyProtection="1">
      <alignment horizontal="center" vertical="center"/>
      <protection locked="0"/>
    </xf>
    <xf numFmtId="176" fontId="16" fillId="0" borderId="42" xfId="3" applyNumberFormat="1" applyFont="1" applyBorder="1" applyAlignment="1" applyProtection="1">
      <alignment horizontal="center" vertical="center"/>
      <protection locked="0"/>
    </xf>
    <xf numFmtId="38" fontId="16" fillId="0" borderId="10" xfId="2" applyFont="1" applyBorder="1" applyAlignment="1" applyProtection="1">
      <alignment horizontal="right" vertical="center"/>
      <protection locked="0"/>
    </xf>
    <xf numFmtId="0" fontId="16" fillId="0" borderId="10" xfId="3" applyFont="1" applyBorder="1" applyAlignment="1" applyProtection="1">
      <alignment horizontal="left" vertical="center" wrapText="1"/>
      <protection locked="0"/>
    </xf>
    <xf numFmtId="0" fontId="16" fillId="0" borderId="42" xfId="3" applyFont="1" applyBorder="1" applyAlignment="1" applyProtection="1">
      <alignment horizontal="left" vertical="center" wrapText="1"/>
      <protection locked="0"/>
    </xf>
    <xf numFmtId="0" fontId="16" fillId="0" borderId="10" xfId="3" applyFont="1" applyFill="1" applyBorder="1" applyAlignment="1" applyProtection="1">
      <alignment horizontal="center" vertical="center" wrapText="1" shrinkToFit="1"/>
      <protection locked="0"/>
    </xf>
    <xf numFmtId="0" fontId="16" fillId="0" borderId="42" xfId="3" applyFont="1" applyFill="1" applyBorder="1" applyAlignment="1" applyProtection="1">
      <alignment horizontal="center" vertical="center" wrapText="1" shrinkToFit="1"/>
      <protection locked="0"/>
    </xf>
    <xf numFmtId="31" fontId="14" fillId="0" borderId="10" xfId="3" quotePrefix="1" applyNumberFormat="1" applyFont="1" applyBorder="1" applyAlignment="1" applyProtection="1">
      <alignment horizontal="right" vertical="center"/>
      <protection locked="0"/>
    </xf>
    <xf numFmtId="31" fontId="14" fillId="0" borderId="29" xfId="3" quotePrefix="1" applyNumberFormat="1" applyFont="1" applyBorder="1" applyAlignment="1" applyProtection="1">
      <alignment horizontal="right" vertical="center"/>
      <protection locked="0"/>
    </xf>
    <xf numFmtId="0" fontId="14" fillId="2" borderId="43" xfId="3" applyFont="1" applyFill="1" applyBorder="1" applyAlignment="1" applyProtection="1">
      <alignment horizontal="left" vertical="center" wrapText="1"/>
      <protection locked="0"/>
    </xf>
    <xf numFmtId="0" fontId="14" fillId="2" borderId="44" xfId="3" applyFont="1" applyFill="1" applyBorder="1" applyAlignment="1" applyProtection="1">
      <alignment horizontal="left" vertical="center" wrapText="1"/>
      <protection locked="0"/>
    </xf>
    <xf numFmtId="0" fontId="14" fillId="2" borderId="46" xfId="3" applyFont="1" applyFill="1" applyBorder="1" applyAlignment="1" applyProtection="1">
      <alignment horizontal="left" vertical="center" wrapText="1"/>
      <protection locked="0"/>
    </xf>
    <xf numFmtId="0" fontId="14" fillId="0" borderId="40" xfId="3" applyFont="1" applyBorder="1" applyAlignment="1" applyProtection="1">
      <alignment horizontal="center" vertical="center"/>
      <protection locked="0"/>
    </xf>
    <xf numFmtId="0" fontId="14" fillId="0" borderId="41" xfId="3" applyFont="1" applyBorder="1" applyAlignment="1" applyProtection="1">
      <alignment horizontal="center" vertical="center"/>
      <protection locked="0"/>
    </xf>
    <xf numFmtId="176" fontId="16" fillId="0" borderId="42" xfId="3" applyNumberFormat="1" applyFont="1" applyFill="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42" xfId="3" applyFont="1" applyBorder="1" applyAlignment="1" applyProtection="1">
      <alignment horizontal="center" vertical="center"/>
      <protection locked="0"/>
    </xf>
    <xf numFmtId="0" fontId="24" fillId="0" borderId="40" xfId="3" applyFont="1" applyBorder="1" applyAlignment="1" applyProtection="1">
      <alignment horizontal="center" vertical="center"/>
      <protection locked="0"/>
    </xf>
    <xf numFmtId="0" fontId="25" fillId="0" borderId="40" xfId="3" applyFont="1" applyBorder="1" applyAlignment="1" applyProtection="1">
      <alignment horizontal="center" vertical="center"/>
      <protection locked="0"/>
    </xf>
    <xf numFmtId="0" fontId="25" fillId="0" borderId="41" xfId="3" applyFont="1" applyBorder="1" applyAlignment="1" applyProtection="1">
      <alignment horizontal="center" vertical="center"/>
      <protection locked="0"/>
    </xf>
    <xf numFmtId="176" fontId="26" fillId="0" borderId="10" xfId="3" applyNumberFormat="1" applyFont="1" applyFill="1" applyBorder="1" applyAlignment="1" applyProtection="1">
      <alignment horizontal="center" vertical="center"/>
      <protection locked="0"/>
    </xf>
    <xf numFmtId="176" fontId="27" fillId="0" borderId="10" xfId="3" applyNumberFormat="1" applyFont="1" applyFill="1" applyBorder="1" applyAlignment="1" applyProtection="1">
      <alignment horizontal="center" vertical="center"/>
      <protection locked="0"/>
    </xf>
    <xf numFmtId="176" fontId="27" fillId="0" borderId="29" xfId="3" applyNumberFormat="1" applyFont="1" applyFill="1" applyBorder="1" applyAlignment="1" applyProtection="1">
      <alignment horizontal="center" vertical="center"/>
      <protection locked="0"/>
    </xf>
    <xf numFmtId="176" fontId="26" fillId="0" borderId="10" xfId="3" applyNumberFormat="1" applyFont="1" applyBorder="1" applyAlignment="1" applyProtection="1">
      <alignment horizontal="center" vertical="center"/>
      <protection locked="0"/>
    </xf>
    <xf numFmtId="176" fontId="27" fillId="0" borderId="42" xfId="3" applyNumberFormat="1" applyFont="1" applyBorder="1" applyAlignment="1" applyProtection="1">
      <alignment horizontal="center" vertical="center"/>
      <protection locked="0"/>
    </xf>
    <xf numFmtId="176" fontId="27" fillId="0" borderId="42" xfId="3" applyNumberFormat="1" applyFont="1" applyFill="1" applyBorder="1" applyAlignment="1" applyProtection="1">
      <alignment horizontal="center" vertical="center"/>
      <protection locked="0"/>
    </xf>
    <xf numFmtId="176" fontId="26" fillId="0" borderId="29" xfId="3" applyNumberFormat="1" applyFont="1" applyFill="1" applyBorder="1" applyAlignment="1" applyProtection="1">
      <alignment horizontal="center" vertical="center"/>
      <protection locked="0"/>
    </xf>
    <xf numFmtId="0" fontId="26" fillId="0" borderId="10" xfId="3" applyFont="1" applyBorder="1" applyAlignment="1" applyProtection="1">
      <alignment horizontal="center" vertical="center"/>
      <protection locked="0"/>
    </xf>
    <xf numFmtId="0" fontId="26" fillId="0" borderId="42" xfId="3" applyFont="1" applyBorder="1" applyAlignment="1" applyProtection="1">
      <alignment horizontal="center" vertical="center"/>
      <protection locked="0"/>
    </xf>
    <xf numFmtId="0" fontId="26" fillId="0" borderId="10" xfId="3" applyFont="1" applyFill="1" applyBorder="1" applyAlignment="1" applyProtection="1">
      <alignment horizontal="center" vertical="center" wrapText="1" shrinkToFit="1"/>
      <protection locked="0"/>
    </xf>
    <xf numFmtId="0" fontId="27" fillId="0" borderId="10" xfId="3" applyFont="1" applyFill="1" applyBorder="1" applyAlignment="1" applyProtection="1">
      <alignment horizontal="center" vertical="center" wrapText="1" shrinkToFit="1"/>
      <protection locked="0"/>
    </xf>
    <xf numFmtId="0" fontId="27" fillId="0" borderId="42" xfId="3" applyFont="1" applyFill="1" applyBorder="1" applyAlignment="1" applyProtection="1">
      <alignment horizontal="center" vertical="center" wrapText="1" shrinkToFit="1"/>
      <protection locked="0"/>
    </xf>
    <xf numFmtId="38" fontId="26" fillId="0" borderId="10" xfId="2" applyFont="1" applyBorder="1" applyAlignment="1" applyProtection="1">
      <alignment horizontal="right" vertical="center"/>
      <protection locked="0"/>
    </xf>
    <xf numFmtId="0" fontId="30" fillId="0" borderId="10" xfId="3" applyFont="1" applyBorder="1" applyAlignment="1" applyProtection="1">
      <alignment horizontal="left" vertical="center" wrapText="1"/>
      <protection locked="0"/>
    </xf>
    <xf numFmtId="0" fontId="30" fillId="0" borderId="42" xfId="3" applyFont="1" applyBorder="1" applyAlignment="1" applyProtection="1">
      <alignment horizontal="left" vertical="center" wrapText="1"/>
      <protection locked="0"/>
    </xf>
    <xf numFmtId="0" fontId="31" fillId="0" borderId="10" xfId="3" applyFont="1" applyBorder="1" applyAlignment="1" applyProtection="1">
      <alignment horizontal="left" vertical="center" wrapText="1"/>
      <protection locked="0"/>
    </xf>
    <xf numFmtId="0" fontId="31" fillId="0" borderId="42" xfId="3" applyFont="1" applyBorder="1" applyAlignment="1" applyProtection="1">
      <alignment horizontal="left" vertical="center" wrapText="1"/>
      <protection locked="0"/>
    </xf>
    <xf numFmtId="0" fontId="7" fillId="0" borderId="26"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22"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13"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0" xfId="0" applyFont="1"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0" fontId="7" fillId="0" borderId="22" xfId="0" applyFont="1" applyBorder="1" applyAlignment="1">
      <alignment horizontal="center" vertical="center" textRotation="255" wrapText="1"/>
    </xf>
    <xf numFmtId="0" fontId="7" fillId="0" borderId="18"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35" xfId="0" applyFont="1" applyBorder="1" applyAlignment="1">
      <alignment horizontal="center" vertical="center" textRotation="255" wrapText="1"/>
    </xf>
    <xf numFmtId="0" fontId="7" fillId="0" borderId="36" xfId="0" applyFont="1" applyBorder="1" applyAlignment="1">
      <alignment horizontal="center" vertical="center" textRotation="255" wrapText="1"/>
    </xf>
    <xf numFmtId="0" fontId="7" fillId="0" borderId="36" xfId="0" applyFont="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8"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center" vertical="center"/>
    </xf>
    <xf numFmtId="0" fontId="5" fillId="0" borderId="18" xfId="0" applyFont="1" applyFill="1" applyBorder="1" applyAlignment="1">
      <alignment horizontal="center" vertical="center"/>
    </xf>
    <xf numFmtId="0" fontId="6" fillId="0" borderId="18" xfId="0" applyFont="1" applyFill="1" applyBorder="1" applyAlignment="1">
      <alignment horizontal="left" vertical="center" wrapText="1"/>
    </xf>
    <xf numFmtId="0" fontId="6" fillId="0" borderId="18" xfId="0" applyFont="1" applyFill="1" applyBorder="1" applyAlignment="1">
      <alignment horizontal="left" vertical="center"/>
    </xf>
    <xf numFmtId="0" fontId="5" fillId="0" borderId="29" xfId="0" applyFont="1" applyFill="1" applyBorder="1" applyAlignment="1">
      <alignment horizontal="center" vertical="center"/>
    </xf>
    <xf numFmtId="0" fontId="7" fillId="0" borderId="20" xfId="0" applyFont="1" applyFill="1" applyBorder="1" applyAlignment="1">
      <alignment horizontal="center" vertical="center" textRotation="255"/>
    </xf>
    <xf numFmtId="0" fontId="7" fillId="0" borderId="7" xfId="0" applyFont="1" applyFill="1" applyBorder="1" applyAlignment="1">
      <alignment horizontal="center" vertical="center" textRotation="255"/>
    </xf>
    <xf numFmtId="0" fontId="7" fillId="0" borderId="39" xfId="0" applyFont="1" applyFill="1" applyBorder="1" applyAlignment="1">
      <alignment horizontal="center" vertical="center" textRotation="255"/>
    </xf>
    <xf numFmtId="0" fontId="7" fillId="0" borderId="31" xfId="0" applyFont="1" applyFill="1" applyBorder="1" applyAlignment="1">
      <alignment horizontal="center" vertical="center" textRotation="255"/>
    </xf>
    <xf numFmtId="177" fontId="7" fillId="0" borderId="38" xfId="1" applyNumberFormat="1" applyFont="1" applyFill="1" applyBorder="1" applyAlignment="1">
      <alignment horizontal="center"/>
    </xf>
    <xf numFmtId="0" fontId="9" fillId="0" borderId="0" xfId="0" applyFont="1" applyFill="1" applyAlignment="1">
      <alignment horizontal="center" vertical="center"/>
    </xf>
    <xf numFmtId="0" fontId="4" fillId="0" borderId="18" xfId="0" applyFont="1" applyFill="1" applyBorder="1" applyAlignment="1">
      <alignment horizontal="center" vertical="center"/>
    </xf>
    <xf numFmtId="38" fontId="4" fillId="0" borderId="18" xfId="1" applyFont="1" applyFill="1" applyBorder="1" applyAlignment="1">
      <alignment horizontal="center" vertical="center" wrapText="1"/>
    </xf>
    <xf numFmtId="38" fontId="4" fillId="0" borderId="18" xfId="1" applyFont="1" applyFill="1" applyBorder="1" applyAlignment="1">
      <alignment horizontal="center"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xf>
    <xf numFmtId="177" fontId="7" fillId="0" borderId="47" xfId="1" applyNumberFormat="1" applyFont="1" applyFill="1" applyBorder="1" applyAlignment="1">
      <alignment horizontal="center"/>
    </xf>
    <xf numFmtId="177" fontId="7" fillId="0" borderId="48" xfId="1" applyNumberFormat="1" applyFont="1" applyFill="1" applyBorder="1" applyAlignment="1">
      <alignment horizontal="center"/>
    </xf>
    <xf numFmtId="177" fontId="7" fillId="0" borderId="49" xfId="1" applyNumberFormat="1" applyFont="1" applyFill="1" applyBorder="1" applyAlignment="1">
      <alignment horizontal="center"/>
    </xf>
    <xf numFmtId="0" fontId="6" fillId="0" borderId="4" xfId="0" applyFont="1" applyFill="1" applyBorder="1" applyAlignment="1">
      <alignment horizontal="left" vertical="center" wrapText="1"/>
    </xf>
  </cellXfs>
  <cellStyles count="4">
    <cellStyle name="桁区切り" xfId="1" builtinId="6"/>
    <cellStyle name="桁区切り 2" xfId="2" xr:uid="{00000000-0005-0000-0000-000001000000}"/>
    <cellStyle name="標準" xfId="0" builtinId="0"/>
    <cellStyle name="標準 2" xfId="3" xr:uid="{00000000-0005-0000-0000-000003000000}"/>
  </cellStyles>
  <dxfs count="5">
    <dxf>
      <font>
        <color rgb="FF9C0006"/>
      </font>
      <fill>
        <patternFill>
          <bgColor rgb="FFFFC7CE"/>
        </patternFill>
      </fill>
    </dxf>
    <dxf>
      <fill>
        <patternFill>
          <bgColor theme="5" tint="0.59996337778862885"/>
        </patternFill>
      </fill>
      <border>
        <vertical/>
        <horizontal/>
      </border>
    </dxf>
    <dxf>
      <font>
        <color rgb="FFFF0000"/>
      </font>
      <fill>
        <patternFill>
          <bgColor theme="5" tint="0.7999816888943144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12</xdr:col>
      <xdr:colOff>46990</xdr:colOff>
      <xdr:row>1</xdr:row>
      <xdr:rowOff>22860</xdr:rowOff>
    </xdr:from>
    <xdr:to>
      <xdr:col>21</xdr:col>
      <xdr:colOff>198120</xdr:colOff>
      <xdr:row>2</xdr:row>
      <xdr:rowOff>105410</xdr:rowOff>
    </xdr:to>
    <xdr:sp macro="" textlink="">
      <xdr:nvSpPr>
        <xdr:cNvPr id="11" name="四角形吹き出し 10">
          <a:extLst>
            <a:ext uri="{FF2B5EF4-FFF2-40B4-BE49-F238E27FC236}">
              <a16:creationId xmlns:a16="http://schemas.microsoft.com/office/drawing/2014/main" id="{00000000-0008-0000-0000-00000B000000}"/>
            </a:ext>
          </a:extLst>
        </xdr:cNvPr>
        <xdr:cNvSpPr>
          <a:spLocks noChangeArrowheads="1"/>
        </xdr:cNvSpPr>
      </xdr:nvSpPr>
      <xdr:spPr bwMode="auto">
        <a:xfrm>
          <a:off x="6005830" y="274320"/>
          <a:ext cx="4784090" cy="320040"/>
        </a:xfrm>
        <a:prstGeom prst="wedgeRectCallout">
          <a:avLst>
            <a:gd name="adj1" fmla="val -49557"/>
            <a:gd name="adj2" fmla="val -17960"/>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100" b="1" kern="100">
              <a:solidFill>
                <a:srgbClr val="FF3399"/>
              </a:solidFill>
              <a:effectLst/>
              <a:latin typeface="+mn-ea"/>
              <a:ea typeface="+mn-ea"/>
              <a:cs typeface="Times New Roman" panose="02020603050405020304" pitchFamily="18" charset="0"/>
            </a:rPr>
            <a:t>先に「経費区分別内訳」シートから入力してください（自動計算が反映されます）</a:t>
          </a:r>
          <a:endParaRPr lang="ja-JP" sz="1100" b="1" kern="100">
            <a:solidFill>
              <a:srgbClr val="FF3399"/>
            </a:solidFill>
            <a:effectLst/>
            <a:latin typeface="+mn-ea"/>
            <a:ea typeface="+mn-ea"/>
            <a:cs typeface="Times New Roman" panose="02020603050405020304" pitchFamily="18" charset="0"/>
          </a:endParaRPr>
        </a:p>
      </xdr:txBody>
    </xdr:sp>
    <xdr:clientData fPrintsWithSheet="0"/>
  </xdr:twoCellAnchor>
  <xdr:oneCellAnchor>
    <xdr:from>
      <xdr:col>19</xdr:col>
      <xdr:colOff>146051</xdr:colOff>
      <xdr:row>19</xdr:row>
      <xdr:rowOff>425450</xdr:rowOff>
    </xdr:from>
    <xdr:ext cx="4235450" cy="698500"/>
    <xdr:sp macro="" textlink="">
      <xdr:nvSpPr>
        <xdr:cNvPr id="14" name="四角形吹き出し 13">
          <a:extLst>
            <a:ext uri="{FF2B5EF4-FFF2-40B4-BE49-F238E27FC236}">
              <a16:creationId xmlns:a16="http://schemas.microsoft.com/office/drawing/2014/main" id="{00000000-0008-0000-0000-00000E000000}"/>
            </a:ext>
          </a:extLst>
        </xdr:cNvPr>
        <xdr:cNvSpPr>
          <a:spLocks noChangeArrowheads="1"/>
        </xdr:cNvSpPr>
      </xdr:nvSpPr>
      <xdr:spPr bwMode="auto">
        <a:xfrm>
          <a:off x="10401301" y="5010150"/>
          <a:ext cx="4235450" cy="698500"/>
        </a:xfrm>
        <a:prstGeom prst="wedgeRectCallout">
          <a:avLst>
            <a:gd name="adj1" fmla="val -26334"/>
            <a:gd name="adj2" fmla="val 7274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「商店街起業・承継支援事業」の方のみ、□を■にしてください</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（「若手・女性リーダー応援プログラム」の方は記入不要）</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oneCellAnchor>
  <xdr:twoCellAnchor>
    <xdr:from>
      <xdr:col>9</xdr:col>
      <xdr:colOff>12700</xdr:colOff>
      <xdr:row>10</xdr:row>
      <xdr:rowOff>44450</xdr:rowOff>
    </xdr:from>
    <xdr:to>
      <xdr:col>10</xdr:col>
      <xdr:colOff>469900</xdr:colOff>
      <xdr:row>12</xdr:row>
      <xdr:rowOff>152400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5130800" y="227965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20</xdr:col>
      <xdr:colOff>584200</xdr:colOff>
      <xdr:row>9</xdr:row>
      <xdr:rowOff>215900</xdr:rowOff>
    </xdr:from>
    <xdr:to>
      <xdr:col>22</xdr:col>
      <xdr:colOff>412750</xdr:colOff>
      <xdr:row>12</xdr:row>
      <xdr:rowOff>95250</xdr:rowOff>
    </xdr:to>
    <xdr:sp macro="" textlink="">
      <xdr:nvSpPr>
        <xdr:cNvPr id="9" name="楕円 8">
          <a:extLst>
            <a:ext uri="{FF2B5EF4-FFF2-40B4-BE49-F238E27FC236}">
              <a16:creationId xmlns:a16="http://schemas.microsoft.com/office/drawing/2014/main" id="{00000000-0008-0000-0000-000009000000}"/>
            </a:ext>
          </a:extLst>
        </xdr:cNvPr>
        <xdr:cNvSpPr/>
      </xdr:nvSpPr>
      <xdr:spPr>
        <a:xfrm>
          <a:off x="11468100" y="2222500"/>
          <a:ext cx="1085850" cy="615950"/>
        </a:xfrm>
        <a:prstGeom prst="ellipse">
          <a:avLst/>
        </a:prstGeom>
        <a:noFill/>
        <a:ln>
          <a:solidFill>
            <a:srgbClr val="FFFF00"/>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FF00"/>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13</xdr:col>
      <xdr:colOff>7180</xdr:colOff>
      <xdr:row>6</xdr:row>
      <xdr:rowOff>30432</xdr:rowOff>
    </xdr:from>
    <xdr:to>
      <xdr:col>16</xdr:col>
      <xdr:colOff>191330</xdr:colOff>
      <xdr:row>11</xdr:row>
      <xdr:rowOff>257810</xdr:rowOff>
    </xdr:to>
    <xdr:sp macro="" textlink="">
      <xdr:nvSpPr>
        <xdr:cNvPr id="13" name="四角形吹き出し 12">
          <a:extLst>
            <a:ext uri="{FF2B5EF4-FFF2-40B4-BE49-F238E27FC236}">
              <a16:creationId xmlns:a16="http://schemas.microsoft.com/office/drawing/2014/main" id="{00000000-0008-0000-0000-00000D000000}"/>
            </a:ext>
          </a:extLst>
        </xdr:cNvPr>
        <xdr:cNvSpPr>
          <a:spLocks noChangeArrowheads="1"/>
        </xdr:cNvSpPr>
      </xdr:nvSpPr>
      <xdr:spPr bwMode="auto">
        <a:xfrm>
          <a:off x="6187000" y="1371552"/>
          <a:ext cx="1959610" cy="1339898"/>
        </a:xfrm>
        <a:prstGeom prst="wedgeRectCallout">
          <a:avLst>
            <a:gd name="adj1" fmla="val 55245"/>
            <a:gd name="adj2" fmla="val -19257"/>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u="none"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200" b="1" u="sng"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所在地」欄は印鑑登録の住所を記入して下さい。</a:t>
          </a:r>
          <a:endParaRPr lang="en-US" altLang="ja-JP" sz="105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（個人事業主）</a:t>
          </a:r>
        </a:p>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住民票</a:t>
          </a: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記載の</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現住所</a:t>
          </a: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（法人）</a:t>
          </a:r>
        </a:p>
        <a:p>
          <a:pPr indent="66675" algn="just">
            <a:lnSpc>
              <a:spcPts val="1300"/>
            </a:lnSpc>
            <a:spcAft>
              <a:spcPts val="0"/>
            </a:spcAft>
          </a:pPr>
          <a:r>
            <a:rPr lang="ja-JP"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登記上</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の本店又は支店所在地</a:t>
          </a:r>
        </a:p>
      </xdr:txBody>
    </xdr:sp>
    <xdr:clientData fPrintsWithSheet="0"/>
  </xdr:twoCellAnchor>
  <xdr:twoCellAnchor>
    <xdr:from>
      <xdr:col>13</xdr:col>
      <xdr:colOff>497840</xdr:colOff>
      <xdr:row>13</xdr:row>
      <xdr:rowOff>38100</xdr:rowOff>
    </xdr:from>
    <xdr:to>
      <xdr:col>16</xdr:col>
      <xdr:colOff>21590</xdr:colOff>
      <xdr:row>14</xdr:row>
      <xdr:rowOff>165100</xdr:rowOff>
    </xdr:to>
    <xdr:sp macro="" textlink="">
      <xdr:nvSpPr>
        <xdr:cNvPr id="15" name="四角形吹き出し 14">
          <a:extLst>
            <a:ext uri="{FF2B5EF4-FFF2-40B4-BE49-F238E27FC236}">
              <a16:creationId xmlns:a16="http://schemas.microsoft.com/office/drawing/2014/main" id="{00000000-0008-0000-0000-00000F000000}"/>
            </a:ext>
          </a:extLst>
        </xdr:cNvPr>
        <xdr:cNvSpPr/>
      </xdr:nvSpPr>
      <xdr:spPr>
        <a:xfrm>
          <a:off x="6677660" y="3070860"/>
          <a:ext cx="1299210" cy="355600"/>
        </a:xfrm>
        <a:prstGeom prst="wedgeRectCallout">
          <a:avLst>
            <a:gd name="adj1" fmla="val 12200"/>
            <a:gd name="adj2" fmla="val 80844"/>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採択年度</a:t>
          </a:r>
          <a:r>
            <a:rPr lang="ja-JP" altLang="en-US" sz="100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を記入</a:t>
          </a:r>
          <a:endParaRPr lang="ja-JP" sz="1000" b="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13</xdr:col>
      <xdr:colOff>74735</xdr:colOff>
      <xdr:row>16</xdr:row>
      <xdr:rowOff>256442</xdr:rowOff>
    </xdr:from>
    <xdr:to>
      <xdr:col>16</xdr:col>
      <xdr:colOff>142387</xdr:colOff>
      <xdr:row>18</xdr:row>
      <xdr:rowOff>128221</xdr:rowOff>
    </xdr:to>
    <xdr:sp macro="" textlink="">
      <xdr:nvSpPr>
        <xdr:cNvPr id="16" name="四角形吹き出し 15">
          <a:extLst>
            <a:ext uri="{FF2B5EF4-FFF2-40B4-BE49-F238E27FC236}">
              <a16:creationId xmlns:a16="http://schemas.microsoft.com/office/drawing/2014/main" id="{00000000-0008-0000-0000-000010000000}"/>
            </a:ext>
          </a:extLst>
        </xdr:cNvPr>
        <xdr:cNvSpPr/>
      </xdr:nvSpPr>
      <xdr:spPr>
        <a:xfrm>
          <a:off x="703385" y="4009292"/>
          <a:ext cx="1877402" cy="443279"/>
        </a:xfrm>
        <a:prstGeom prst="wedgeRectCallout">
          <a:avLst>
            <a:gd name="adj1" fmla="val 15578"/>
            <a:gd name="adj2" fmla="val 84415"/>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交付決定通知書</a:t>
          </a:r>
          <a:r>
            <a:rPr lang="ja-JP" altLang="en-US" sz="1000"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に記載された日付・文書番号を記入</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19</xdr:col>
      <xdr:colOff>101844</xdr:colOff>
      <xdr:row>30</xdr:row>
      <xdr:rowOff>4396</xdr:rowOff>
    </xdr:from>
    <xdr:to>
      <xdr:col>24</xdr:col>
      <xdr:colOff>61059</xdr:colOff>
      <xdr:row>32</xdr:row>
      <xdr:rowOff>128221</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4318244" y="7516446"/>
          <a:ext cx="2365865" cy="581025"/>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50" b="0">
              <a:solidFill>
                <a:srgbClr val="FF3399"/>
              </a:solidFill>
              <a:latin typeface="游ゴシック" panose="020B0400000000000000" pitchFamily="50" charset="-128"/>
              <a:ea typeface="游ゴシック" panose="020B0400000000000000" pitchFamily="50" charset="-128"/>
            </a:rPr>
            <a:t>2</a:t>
          </a:r>
          <a:r>
            <a:rPr kumimoji="1" lang="ja-JP" altLang="en-US" sz="1050" b="0">
              <a:solidFill>
                <a:srgbClr val="FF3399"/>
              </a:solidFill>
              <a:latin typeface="游ゴシック" panose="020B0400000000000000" pitchFamily="50" charset="-128"/>
              <a:ea typeface="游ゴシック" panose="020B0400000000000000" pitchFamily="50" charset="-128"/>
            </a:rPr>
            <a:t>、</a:t>
          </a:r>
          <a:r>
            <a:rPr kumimoji="1" lang="en-US" altLang="ja-JP" sz="1050" b="0">
              <a:solidFill>
                <a:srgbClr val="FF3399"/>
              </a:solidFill>
              <a:latin typeface="游ゴシック" panose="020B0400000000000000" pitchFamily="50" charset="-128"/>
              <a:ea typeface="游ゴシック" panose="020B0400000000000000" pitchFamily="50" charset="-128"/>
            </a:rPr>
            <a:t>4</a:t>
          </a:r>
          <a:r>
            <a:rPr kumimoji="1" lang="ja-JP" altLang="en-US" sz="1050" b="0">
              <a:solidFill>
                <a:srgbClr val="FF3399"/>
              </a:solidFill>
              <a:latin typeface="游ゴシック" panose="020B0400000000000000" pitchFamily="50" charset="-128"/>
              <a:ea typeface="游ゴシック" panose="020B0400000000000000" pitchFamily="50" charset="-128"/>
            </a:rPr>
            <a:t>は「助成事業変更内容」</a:t>
          </a:r>
          <a:endParaRPr kumimoji="1" lang="en-US" altLang="ja-JP" sz="105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050" b="0">
              <a:solidFill>
                <a:srgbClr val="FF3399"/>
              </a:solidFill>
              <a:latin typeface="游ゴシック" panose="020B0400000000000000" pitchFamily="50" charset="-128"/>
              <a:ea typeface="游ゴシック" panose="020B0400000000000000" pitchFamily="50" charset="-128"/>
            </a:rPr>
            <a:t>を入力すると</a:t>
          </a:r>
          <a:r>
            <a:rPr kumimoji="1" lang="ja-JP" altLang="en-US" sz="1050" b="1">
              <a:solidFill>
                <a:srgbClr val="FF3399"/>
              </a:solidFill>
              <a:latin typeface="游ゴシック" panose="020B0400000000000000" pitchFamily="50" charset="-128"/>
              <a:ea typeface="游ゴシック" panose="020B0400000000000000" pitchFamily="50" charset="-128"/>
            </a:rPr>
            <a:t>自動的に反映</a:t>
          </a:r>
          <a:r>
            <a:rPr kumimoji="1" lang="ja-JP" altLang="en-US" sz="1050" b="0">
              <a:solidFill>
                <a:srgbClr val="FF3399"/>
              </a:solidFill>
              <a:latin typeface="游ゴシック" panose="020B0400000000000000" pitchFamily="50" charset="-128"/>
              <a:ea typeface="游ゴシック" panose="020B0400000000000000" pitchFamily="50" charset="-128"/>
            </a:rPr>
            <a:t>されます</a:t>
          </a:r>
        </a:p>
      </xdr:txBody>
    </xdr:sp>
    <xdr:clientData/>
  </xdr:twoCellAnchor>
  <xdr:twoCellAnchor>
    <xdr:from>
      <xdr:col>21</xdr:col>
      <xdr:colOff>81573</xdr:colOff>
      <xdr:row>25</xdr:row>
      <xdr:rowOff>271584</xdr:rowOff>
    </xdr:from>
    <xdr:to>
      <xdr:col>21</xdr:col>
      <xdr:colOff>377582</xdr:colOff>
      <xdr:row>30</xdr:row>
      <xdr:rowOff>4396</xdr:rowOff>
    </xdr:to>
    <xdr:cxnSp macro="">
      <xdr:nvCxnSpPr>
        <xdr:cNvPr id="18" name="直線矢印コネクタ 17">
          <a:extLst>
            <a:ext uri="{FF2B5EF4-FFF2-40B4-BE49-F238E27FC236}">
              <a16:creationId xmlns:a16="http://schemas.microsoft.com/office/drawing/2014/main" id="{00000000-0008-0000-0000-000012000000}"/>
            </a:ext>
          </a:extLst>
        </xdr:cNvPr>
        <xdr:cNvCxnSpPr>
          <a:stCxn id="17" idx="0"/>
        </xdr:cNvCxnSpPr>
      </xdr:nvCxnSpPr>
      <xdr:spPr>
        <a:xfrm flipH="1" flipV="1">
          <a:off x="5206023" y="6564434"/>
          <a:ext cx="296009" cy="9520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30531</xdr:colOff>
      <xdr:row>29</xdr:row>
      <xdr:rowOff>140434</xdr:rowOff>
    </xdr:from>
    <xdr:to>
      <xdr:col>21</xdr:col>
      <xdr:colOff>377582</xdr:colOff>
      <xdr:row>30</xdr:row>
      <xdr:rowOff>4396</xdr:rowOff>
    </xdr:to>
    <xdr:cxnSp macro="">
      <xdr:nvCxnSpPr>
        <xdr:cNvPr id="19" name="直線矢印コネクタ 18">
          <a:extLst>
            <a:ext uri="{FF2B5EF4-FFF2-40B4-BE49-F238E27FC236}">
              <a16:creationId xmlns:a16="http://schemas.microsoft.com/office/drawing/2014/main" id="{00000000-0008-0000-0000-000013000000}"/>
            </a:ext>
          </a:extLst>
        </xdr:cNvPr>
        <xdr:cNvCxnSpPr>
          <a:stCxn id="17" idx="0"/>
        </xdr:cNvCxnSpPr>
      </xdr:nvCxnSpPr>
      <xdr:spPr>
        <a:xfrm flipH="1" flipV="1">
          <a:off x="5154981" y="7347684"/>
          <a:ext cx="347051" cy="1687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608330</xdr:colOff>
      <xdr:row>2</xdr:row>
      <xdr:rowOff>101600</xdr:rowOff>
    </xdr:from>
    <xdr:to>
      <xdr:col>25</xdr:col>
      <xdr:colOff>83820</xdr:colOff>
      <xdr:row>4</xdr:row>
      <xdr:rowOff>69850</xdr:rowOff>
    </xdr:to>
    <xdr:sp macro="" textlink="">
      <xdr:nvSpPr>
        <xdr:cNvPr id="20" name="四角形吹き出し 19">
          <a:extLst>
            <a:ext uri="{FF2B5EF4-FFF2-40B4-BE49-F238E27FC236}">
              <a16:creationId xmlns:a16="http://schemas.microsoft.com/office/drawing/2014/main" id="{00000000-0008-0000-0000-000014000000}"/>
            </a:ext>
          </a:extLst>
        </xdr:cNvPr>
        <xdr:cNvSpPr/>
      </xdr:nvSpPr>
      <xdr:spPr>
        <a:xfrm>
          <a:off x="11200130" y="596900"/>
          <a:ext cx="1022350" cy="356870"/>
        </a:xfrm>
        <a:prstGeom prst="wedgeRectCallout">
          <a:avLst>
            <a:gd name="adj1" fmla="val 11248"/>
            <a:gd name="adj2" fmla="val -79870"/>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提出日を記入</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21</xdr:col>
      <xdr:colOff>121920</xdr:colOff>
      <xdr:row>12</xdr:row>
      <xdr:rowOff>190500</xdr:rowOff>
    </xdr:from>
    <xdr:to>
      <xdr:col>26</xdr:col>
      <xdr:colOff>342899</xdr:colOff>
      <xdr:row>14</xdr:row>
      <xdr:rowOff>223032</xdr:rowOff>
    </xdr:to>
    <xdr:sp macro="" textlink="">
      <xdr:nvSpPr>
        <xdr:cNvPr id="21" name="四角形吹き出し 20">
          <a:extLst>
            <a:ext uri="{FF2B5EF4-FFF2-40B4-BE49-F238E27FC236}">
              <a16:creationId xmlns:a16="http://schemas.microsoft.com/office/drawing/2014/main" id="{00000000-0008-0000-0000-000015000000}"/>
            </a:ext>
          </a:extLst>
        </xdr:cNvPr>
        <xdr:cNvSpPr/>
      </xdr:nvSpPr>
      <xdr:spPr>
        <a:xfrm>
          <a:off x="10713720" y="2956560"/>
          <a:ext cx="2385059" cy="527832"/>
        </a:xfrm>
        <a:prstGeom prst="wedgeRectCallout">
          <a:avLst>
            <a:gd name="adj1" fmla="val -37299"/>
            <a:gd name="adj2" fmla="val -110726"/>
          </a:avLst>
        </a:prstGeom>
        <a:ln w="19050">
          <a:solidFill>
            <a:schemeClr val="tx1"/>
          </a:solidFill>
          <a:prstDash val="sysDot"/>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印鑑登録している実印</a:t>
          </a:r>
          <a:endParaRPr lang="en-US" alt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ctr">
            <a:spcAft>
              <a:spcPts val="0"/>
            </a:spcAft>
          </a:pPr>
          <a:r>
            <a:rPr lang="en-US" alt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電子の場合、実印省略可</a:t>
          </a:r>
          <a:endParaRPr lang="ja-JP" sz="10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240926</xdr:colOff>
      <xdr:row>2</xdr:row>
      <xdr:rowOff>253999</xdr:rowOff>
    </xdr:from>
    <xdr:to>
      <xdr:col>19</xdr:col>
      <xdr:colOff>276412</xdr:colOff>
      <xdr:row>5</xdr:row>
      <xdr:rowOff>313765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0684808" y="620058"/>
          <a:ext cx="4756898" cy="874060"/>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b="0">
              <a:solidFill>
                <a:srgbClr val="FF0000"/>
              </a:solidFill>
              <a:latin typeface="游ゴシック" panose="020B0400000000000000" pitchFamily="50" charset="-128"/>
              <a:ea typeface="游ゴシック" panose="020B0400000000000000" pitchFamily="50" charset="-128"/>
            </a:rPr>
            <a:t>こ</a:t>
          </a:r>
          <a:r>
            <a:rPr kumimoji="1" lang="ja-JP" altLang="en-US" sz="1200" b="0">
              <a:solidFill>
                <a:srgbClr val="FF3399"/>
              </a:solidFill>
              <a:latin typeface="游ゴシック" panose="020B0400000000000000" pitchFamily="50" charset="-128"/>
              <a:ea typeface="游ゴシック" panose="020B0400000000000000" pitchFamily="50" charset="-128"/>
            </a:rPr>
            <a:t>の例では、経費の変更は工事費と賃料になりますが、</a:t>
          </a:r>
          <a:endParaRPr kumimoji="1" lang="en-US" altLang="ja-JP" sz="120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200" b="0">
              <a:solidFill>
                <a:srgbClr val="FF3399"/>
              </a:solidFill>
              <a:latin typeface="游ゴシック" panose="020B0400000000000000" pitchFamily="50" charset="-128"/>
              <a:ea typeface="游ゴシック" panose="020B0400000000000000" pitchFamily="50" charset="-128"/>
            </a:rPr>
            <a:t>経費変更後の総額を申請いただく必要があるため、</a:t>
          </a:r>
          <a:endParaRPr kumimoji="1" lang="en-US" altLang="ja-JP" sz="1200" b="0">
            <a:solidFill>
              <a:srgbClr val="FF3399"/>
            </a:solidFill>
            <a:latin typeface="游ゴシック" panose="020B0400000000000000" pitchFamily="50" charset="-128"/>
            <a:ea typeface="游ゴシック" panose="020B0400000000000000" pitchFamily="50" charset="-128"/>
          </a:endParaRPr>
        </a:p>
        <a:p>
          <a:pPr algn="l"/>
          <a:r>
            <a:rPr kumimoji="1" lang="ja-JP" altLang="en-US" sz="1200" b="1" u="sng">
              <a:solidFill>
                <a:srgbClr val="FF3399"/>
              </a:solidFill>
              <a:latin typeface="游ゴシック" panose="020B0400000000000000" pitchFamily="50" charset="-128"/>
              <a:ea typeface="游ゴシック" panose="020B0400000000000000" pitchFamily="50" charset="-128"/>
            </a:rPr>
            <a:t>変更のない経費</a:t>
          </a:r>
          <a:r>
            <a:rPr kumimoji="1" lang="ja-JP" altLang="en-US" sz="1200" b="0">
              <a:solidFill>
                <a:srgbClr val="FF3399"/>
              </a:solidFill>
              <a:latin typeface="游ゴシック" panose="020B0400000000000000" pitchFamily="50" charset="-128"/>
              <a:ea typeface="游ゴシック" panose="020B0400000000000000" pitchFamily="50" charset="-128"/>
            </a:rPr>
            <a:t>（この例では備品、宣伝費）</a:t>
          </a:r>
          <a:r>
            <a:rPr kumimoji="1" lang="ja-JP" altLang="en-US" sz="1200" b="1" u="sng">
              <a:solidFill>
                <a:srgbClr val="FF3399"/>
              </a:solidFill>
              <a:latin typeface="游ゴシック" panose="020B0400000000000000" pitchFamily="50" charset="-128"/>
              <a:ea typeface="游ゴシック" panose="020B0400000000000000" pitchFamily="50" charset="-128"/>
            </a:rPr>
            <a:t>も記入してください</a:t>
          </a:r>
          <a:r>
            <a:rPr kumimoji="1" lang="ja-JP" altLang="en-US" sz="1200" b="0">
              <a:solidFill>
                <a:srgbClr val="FF3399"/>
              </a:solidFill>
              <a:latin typeface="游ゴシック" panose="020B0400000000000000" pitchFamily="50" charset="-128"/>
              <a:ea typeface="游ゴシック" panose="020B0400000000000000" pitchFamily="50" charset="-128"/>
            </a:rPr>
            <a:t>。</a:t>
          </a:r>
        </a:p>
      </xdr:txBody>
    </xdr:sp>
    <xdr:clientData/>
  </xdr:twoCellAnchor>
  <xdr:twoCellAnchor>
    <xdr:from>
      <xdr:col>1</xdr:col>
      <xdr:colOff>179297</xdr:colOff>
      <xdr:row>32</xdr:row>
      <xdr:rowOff>97117</xdr:rowOff>
    </xdr:from>
    <xdr:to>
      <xdr:col>8</xdr:col>
      <xdr:colOff>1404471</xdr:colOff>
      <xdr:row>33</xdr:row>
      <xdr:rowOff>224117</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231591" y="14545235"/>
          <a:ext cx="7851586" cy="358588"/>
        </a:xfrm>
        <a:prstGeom prst="rect">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b="1">
              <a:solidFill>
                <a:srgbClr val="FF3399"/>
              </a:solidFill>
              <a:latin typeface="游ゴシック" panose="020B0400000000000000" pitchFamily="50" charset="-128"/>
              <a:ea typeface="游ゴシック" panose="020B0400000000000000" pitchFamily="50" charset="-128"/>
            </a:rPr>
            <a:t>小計・合計欄（黒字欄）には自動計算式を組み込んであるので、黄色のセルに記入してください。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155513</xdr:colOff>
      <xdr:row>9</xdr:row>
      <xdr:rowOff>277283</xdr:rowOff>
    </xdr:from>
    <xdr:to>
      <xdr:col>25</xdr:col>
      <xdr:colOff>603250</xdr:colOff>
      <xdr:row>10</xdr:row>
      <xdr:rowOff>361336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916213" y="2125133"/>
          <a:ext cx="4219637" cy="592053"/>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変更希望額</a:t>
          </a:r>
          <a:r>
            <a:rPr kumimoji="1" lang="ja-JP" altLang="en-US" sz="1400">
              <a:latin typeface="游ゴシック" panose="020B0400000000000000" pitchFamily="50" charset="-128"/>
              <a:ea typeface="游ゴシック" panose="020B0400000000000000" pitchFamily="50" charset="-128"/>
            </a:rPr>
            <a:t>”は別シートの「経費区分別内訳」を</a:t>
          </a: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入力すると反映されます</a:t>
          </a:r>
        </a:p>
      </xdr:txBody>
    </xdr:sp>
    <xdr:clientData fPrintsWithSheet="0"/>
  </xdr:twoCellAnchor>
  <xdr:twoCellAnchor editAs="oneCell">
    <xdr:from>
      <xdr:col>19</xdr:col>
      <xdr:colOff>129116</xdr:colOff>
      <xdr:row>0</xdr:row>
      <xdr:rowOff>65617</xdr:rowOff>
    </xdr:from>
    <xdr:to>
      <xdr:col>24</xdr:col>
      <xdr:colOff>273050</xdr:colOff>
      <xdr:row>6</xdr:row>
      <xdr:rowOff>95250</xdr:rowOff>
    </xdr:to>
    <xdr:sp macro="" textlink="">
      <xdr:nvSpPr>
        <xdr:cNvPr id="4" name="四角形吹き出し 3">
          <a:extLst>
            <a:ext uri="{FF2B5EF4-FFF2-40B4-BE49-F238E27FC236}">
              <a16:creationId xmlns:a16="http://schemas.microsoft.com/office/drawing/2014/main" id="{00000000-0008-0000-0300-000004000000}"/>
            </a:ext>
          </a:extLst>
        </xdr:cNvPr>
        <xdr:cNvSpPr>
          <a:spLocks noChangeArrowheads="1"/>
        </xdr:cNvSpPr>
      </xdr:nvSpPr>
      <xdr:spPr bwMode="auto">
        <a:xfrm>
          <a:off x="15826316" y="65617"/>
          <a:ext cx="3287184" cy="1128183"/>
        </a:xfrm>
        <a:prstGeom prst="wedgeRectCallout">
          <a:avLst>
            <a:gd name="adj1" fmla="val -49932"/>
            <a:gd name="adj2" fmla="val 38143"/>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先に</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「経費区分別内訳」シートから</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入力してください</a:t>
          </a:r>
          <a:endParaRPr 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19</xdr:col>
      <xdr:colOff>146050</xdr:colOff>
      <xdr:row>11</xdr:row>
      <xdr:rowOff>501650</xdr:rowOff>
    </xdr:from>
    <xdr:to>
      <xdr:col>27</xdr:col>
      <xdr:colOff>263587</xdr:colOff>
      <xdr:row>23</xdr:row>
      <xdr:rowOff>196850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5906750" y="3365500"/>
          <a:ext cx="5146737" cy="5791200"/>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en-US" altLang="ja-JP" sz="1400" b="1">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注意事項</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列（記入例では</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R</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列）”助成予定額”について</a:t>
          </a:r>
          <a:endParaRPr kumimoji="1" lang="en-US" altLang="ja-JP" sz="1400" b="1">
            <a:solidFill>
              <a:sysClr val="windowText" lastClr="000000"/>
            </a:solidFill>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列の</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助成予定額</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に</a:t>
          </a:r>
          <a:r>
            <a:rPr kumimoji="1" lang="ja-JP" altLang="en-US" sz="1400">
              <a:latin typeface="游ゴシック" panose="020B0400000000000000" pitchFamily="50" charset="-128"/>
              <a:ea typeface="游ゴシック" panose="020B0400000000000000" pitchFamily="50" charset="-128"/>
            </a:rPr>
            <a:t>は、</a:t>
          </a:r>
          <a:r>
            <a:rPr kumimoji="1" lang="en-US" altLang="ja-JP" sz="1400">
              <a:latin typeface="游ゴシック" panose="020B0400000000000000" pitchFamily="50" charset="-128"/>
              <a:ea typeface="游ゴシック" panose="020B0400000000000000" pitchFamily="50" charset="-128"/>
            </a:rPr>
            <a:t>G</a:t>
          </a:r>
          <a:r>
            <a:rPr kumimoji="1" lang="ja-JP" altLang="en-US" sz="1400">
              <a:latin typeface="游ゴシック" panose="020B0400000000000000" pitchFamily="50" charset="-128"/>
              <a:ea typeface="游ゴシック" panose="020B0400000000000000" pitchFamily="50" charset="-128"/>
            </a:rPr>
            <a:t>列の”</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助成対象経費</a:t>
          </a:r>
          <a:r>
            <a:rPr kumimoji="1" lang="ja-JP" altLang="en-US" sz="1400">
              <a:latin typeface="游ゴシック" panose="020B0400000000000000" pitchFamily="50" charset="-128"/>
              <a:ea typeface="游ゴシック" panose="020B0400000000000000" pitchFamily="50" charset="-128"/>
            </a:rPr>
            <a:t>”等をもとに自動計算されたものが表示されます。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rgbClr val="FF0000"/>
              </a:solidFill>
              <a:latin typeface="游ゴシック" panose="020B0400000000000000" pitchFamily="50" charset="-128"/>
              <a:ea typeface="游ゴシック" panose="020B0400000000000000" pitchFamily="50" charset="-128"/>
            </a:rPr>
            <a:t>H</a:t>
          </a:r>
          <a:r>
            <a:rPr kumimoji="1" lang="ja-JP" altLang="en-US" sz="1400">
              <a:solidFill>
                <a:srgbClr val="FF0000"/>
              </a:solidFill>
              <a:latin typeface="游ゴシック" panose="020B0400000000000000" pitchFamily="50" charset="-128"/>
              <a:ea typeface="游ゴシック" panose="020B0400000000000000" pitchFamily="50" charset="-128"/>
            </a:rPr>
            <a:t>列の自動計算は、参考値</a:t>
          </a:r>
          <a:r>
            <a:rPr kumimoji="1" lang="ja-JP" altLang="en-US" sz="1400">
              <a:latin typeface="游ゴシック" panose="020B0400000000000000" pitchFamily="50" charset="-128"/>
              <a:ea typeface="游ゴシック" panose="020B0400000000000000" pitchFamily="50" charset="-128"/>
            </a:rPr>
            <a:t>になりますので、正式には助成事業者ご自身で確認の上、必要に応じて修正いただくよう、お願いいたします。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・変更により、助成対象経費が申請時よりも上がった場合、”助成予定額”について、”変更希望額”が、”交付予定額”よりも高額の表示となる場合があります。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・その場合も、合計額は</a:t>
          </a:r>
          <a:r>
            <a:rPr kumimoji="1" lang="ja-JP" altLang="en-US" sz="1400">
              <a:solidFill>
                <a:srgbClr val="FF0000"/>
              </a:solidFill>
              <a:latin typeface="游ゴシック" panose="020B0400000000000000" pitchFamily="50" charset="-128"/>
              <a:ea typeface="游ゴシック" panose="020B0400000000000000" pitchFamily="50" charset="-128"/>
            </a:rPr>
            <a:t>交付予定額（「交付決定通知書」に記載の額）が上限</a:t>
          </a:r>
          <a:r>
            <a:rPr kumimoji="1" lang="ja-JP" altLang="en-US" sz="1400">
              <a:latin typeface="游ゴシック" panose="020B0400000000000000" pitchFamily="50" charset="-128"/>
              <a:ea typeface="游ゴシック" panose="020B0400000000000000" pitchFamily="50" charset="-128"/>
            </a:rPr>
            <a:t>となります。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列の各”交付予定額”は「交付決定通知書」に記載の額と同一であることをご確認ください。</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列の各”変更希望額”が</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列の各”交付予定額”を上回る場合等、記入額が不明な場合は、公社担当者にご相談下さい。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11</xdr:col>
      <xdr:colOff>12700</xdr:colOff>
      <xdr:row>5</xdr:row>
      <xdr:rowOff>12700</xdr:rowOff>
    </xdr:from>
    <xdr:to>
      <xdr:col>18</xdr:col>
      <xdr:colOff>431800</xdr:colOff>
      <xdr:row>9</xdr:row>
      <xdr:rowOff>88900</xdr:rowOff>
    </xdr:to>
    <xdr:sp macro="" textlink="">
      <xdr:nvSpPr>
        <xdr:cNvPr id="6" name="四角形吹き出し 4">
          <a:extLst>
            <a:ext uri="{FF2B5EF4-FFF2-40B4-BE49-F238E27FC236}">
              <a16:creationId xmlns:a16="http://schemas.microsoft.com/office/drawing/2014/main" id="{00000000-0008-0000-0300-000006000000}"/>
            </a:ext>
          </a:extLst>
        </xdr:cNvPr>
        <xdr:cNvSpPr/>
      </xdr:nvSpPr>
      <xdr:spPr>
        <a:xfrm>
          <a:off x="8813800" y="971550"/>
          <a:ext cx="6057900" cy="965200"/>
        </a:xfrm>
        <a:custGeom>
          <a:avLst/>
          <a:gdLst>
            <a:gd name="connsiteX0" fmla="*/ 0 w 6438900"/>
            <a:gd name="connsiteY0" fmla="*/ 0 h 349250"/>
            <a:gd name="connsiteX1" fmla="*/ 1073150 w 6438900"/>
            <a:gd name="connsiteY1" fmla="*/ 0 h 349250"/>
            <a:gd name="connsiteX2" fmla="*/ 1073150 w 6438900"/>
            <a:gd name="connsiteY2" fmla="*/ 0 h 349250"/>
            <a:gd name="connsiteX3" fmla="*/ 2682875 w 6438900"/>
            <a:gd name="connsiteY3" fmla="*/ 0 h 349250"/>
            <a:gd name="connsiteX4" fmla="*/ 6438900 w 6438900"/>
            <a:gd name="connsiteY4" fmla="*/ 0 h 349250"/>
            <a:gd name="connsiteX5" fmla="*/ 6438900 w 6438900"/>
            <a:gd name="connsiteY5" fmla="*/ 203729 h 349250"/>
            <a:gd name="connsiteX6" fmla="*/ 6438900 w 6438900"/>
            <a:gd name="connsiteY6" fmla="*/ 203729 h 349250"/>
            <a:gd name="connsiteX7" fmla="*/ 6438900 w 6438900"/>
            <a:gd name="connsiteY7" fmla="*/ 291042 h 349250"/>
            <a:gd name="connsiteX8" fmla="*/ 6438900 w 6438900"/>
            <a:gd name="connsiteY8" fmla="*/ 349250 h 349250"/>
            <a:gd name="connsiteX9" fmla="*/ 2682875 w 6438900"/>
            <a:gd name="connsiteY9" fmla="*/ 349250 h 349250"/>
            <a:gd name="connsiteX10" fmla="*/ 2138359 w 6438900"/>
            <a:gd name="connsiteY10" fmla="*/ 646905 h 349250"/>
            <a:gd name="connsiteX11" fmla="*/ 1073150 w 6438900"/>
            <a:gd name="connsiteY11" fmla="*/ 349250 h 349250"/>
            <a:gd name="connsiteX12" fmla="*/ 0 w 6438900"/>
            <a:gd name="connsiteY12" fmla="*/ 349250 h 349250"/>
            <a:gd name="connsiteX13" fmla="*/ 0 w 6438900"/>
            <a:gd name="connsiteY13" fmla="*/ 291042 h 349250"/>
            <a:gd name="connsiteX14" fmla="*/ 0 w 6438900"/>
            <a:gd name="connsiteY14" fmla="*/ 203729 h 349250"/>
            <a:gd name="connsiteX15" fmla="*/ 0 w 6438900"/>
            <a:gd name="connsiteY15" fmla="*/ 203729 h 349250"/>
            <a:gd name="connsiteX16" fmla="*/ 0 w 6438900"/>
            <a:gd name="connsiteY16" fmla="*/ 0 h 349250"/>
            <a:gd name="connsiteX0" fmla="*/ 0 w 6438900"/>
            <a:gd name="connsiteY0" fmla="*/ 0 h 646905"/>
            <a:gd name="connsiteX1" fmla="*/ 1073150 w 6438900"/>
            <a:gd name="connsiteY1" fmla="*/ 0 h 646905"/>
            <a:gd name="connsiteX2" fmla="*/ 1073150 w 6438900"/>
            <a:gd name="connsiteY2" fmla="*/ 0 h 646905"/>
            <a:gd name="connsiteX3" fmla="*/ 2682875 w 6438900"/>
            <a:gd name="connsiteY3" fmla="*/ 0 h 646905"/>
            <a:gd name="connsiteX4" fmla="*/ 6438900 w 6438900"/>
            <a:gd name="connsiteY4" fmla="*/ 0 h 646905"/>
            <a:gd name="connsiteX5" fmla="*/ 6438900 w 6438900"/>
            <a:gd name="connsiteY5" fmla="*/ 203729 h 646905"/>
            <a:gd name="connsiteX6" fmla="*/ 6438900 w 6438900"/>
            <a:gd name="connsiteY6" fmla="*/ 203729 h 646905"/>
            <a:gd name="connsiteX7" fmla="*/ 6438900 w 6438900"/>
            <a:gd name="connsiteY7" fmla="*/ 291042 h 646905"/>
            <a:gd name="connsiteX8" fmla="*/ 6438900 w 6438900"/>
            <a:gd name="connsiteY8" fmla="*/ 349250 h 646905"/>
            <a:gd name="connsiteX9" fmla="*/ 2682875 w 6438900"/>
            <a:gd name="connsiteY9" fmla="*/ 349250 h 646905"/>
            <a:gd name="connsiteX10" fmla="*/ 2138359 w 6438900"/>
            <a:gd name="connsiteY10" fmla="*/ 646905 h 646905"/>
            <a:gd name="connsiteX11" fmla="*/ 1987550 w 6438900"/>
            <a:gd name="connsiteY11" fmla="*/ 374650 h 646905"/>
            <a:gd name="connsiteX12" fmla="*/ 0 w 6438900"/>
            <a:gd name="connsiteY12" fmla="*/ 349250 h 646905"/>
            <a:gd name="connsiteX13" fmla="*/ 0 w 6438900"/>
            <a:gd name="connsiteY13" fmla="*/ 291042 h 646905"/>
            <a:gd name="connsiteX14" fmla="*/ 0 w 6438900"/>
            <a:gd name="connsiteY14" fmla="*/ 203729 h 646905"/>
            <a:gd name="connsiteX15" fmla="*/ 0 w 6438900"/>
            <a:gd name="connsiteY15" fmla="*/ 203729 h 646905"/>
            <a:gd name="connsiteX16" fmla="*/ 0 w 6438900"/>
            <a:gd name="connsiteY16" fmla="*/ 0 h 646905"/>
            <a:gd name="connsiteX0" fmla="*/ 0 w 6438900"/>
            <a:gd name="connsiteY0" fmla="*/ 0 h 850105"/>
            <a:gd name="connsiteX1" fmla="*/ 1073150 w 6438900"/>
            <a:gd name="connsiteY1" fmla="*/ 0 h 850105"/>
            <a:gd name="connsiteX2" fmla="*/ 1073150 w 6438900"/>
            <a:gd name="connsiteY2" fmla="*/ 0 h 850105"/>
            <a:gd name="connsiteX3" fmla="*/ 2682875 w 6438900"/>
            <a:gd name="connsiteY3" fmla="*/ 0 h 850105"/>
            <a:gd name="connsiteX4" fmla="*/ 6438900 w 6438900"/>
            <a:gd name="connsiteY4" fmla="*/ 0 h 850105"/>
            <a:gd name="connsiteX5" fmla="*/ 6438900 w 6438900"/>
            <a:gd name="connsiteY5" fmla="*/ 203729 h 850105"/>
            <a:gd name="connsiteX6" fmla="*/ 6438900 w 6438900"/>
            <a:gd name="connsiteY6" fmla="*/ 203729 h 850105"/>
            <a:gd name="connsiteX7" fmla="*/ 6438900 w 6438900"/>
            <a:gd name="connsiteY7" fmla="*/ 291042 h 850105"/>
            <a:gd name="connsiteX8" fmla="*/ 6438900 w 6438900"/>
            <a:gd name="connsiteY8" fmla="*/ 349250 h 850105"/>
            <a:gd name="connsiteX9" fmla="*/ 2682875 w 6438900"/>
            <a:gd name="connsiteY9" fmla="*/ 349250 h 850105"/>
            <a:gd name="connsiteX10" fmla="*/ 2284409 w 6438900"/>
            <a:gd name="connsiteY10" fmla="*/ 850105 h 850105"/>
            <a:gd name="connsiteX11" fmla="*/ 1987550 w 6438900"/>
            <a:gd name="connsiteY11" fmla="*/ 374650 h 850105"/>
            <a:gd name="connsiteX12" fmla="*/ 0 w 6438900"/>
            <a:gd name="connsiteY12" fmla="*/ 349250 h 850105"/>
            <a:gd name="connsiteX13" fmla="*/ 0 w 6438900"/>
            <a:gd name="connsiteY13" fmla="*/ 291042 h 850105"/>
            <a:gd name="connsiteX14" fmla="*/ 0 w 6438900"/>
            <a:gd name="connsiteY14" fmla="*/ 203729 h 850105"/>
            <a:gd name="connsiteX15" fmla="*/ 0 w 6438900"/>
            <a:gd name="connsiteY15" fmla="*/ 203729 h 850105"/>
            <a:gd name="connsiteX16" fmla="*/ 0 w 6438900"/>
            <a:gd name="connsiteY16" fmla="*/ 0 h 850105"/>
            <a:gd name="connsiteX0" fmla="*/ 0 w 6438900"/>
            <a:gd name="connsiteY0" fmla="*/ 0 h 850105"/>
            <a:gd name="connsiteX1" fmla="*/ 1073150 w 6438900"/>
            <a:gd name="connsiteY1" fmla="*/ 0 h 850105"/>
            <a:gd name="connsiteX2" fmla="*/ 1073150 w 6438900"/>
            <a:gd name="connsiteY2" fmla="*/ 0 h 850105"/>
            <a:gd name="connsiteX3" fmla="*/ 2682875 w 6438900"/>
            <a:gd name="connsiteY3" fmla="*/ 0 h 850105"/>
            <a:gd name="connsiteX4" fmla="*/ 6438900 w 6438900"/>
            <a:gd name="connsiteY4" fmla="*/ 0 h 850105"/>
            <a:gd name="connsiteX5" fmla="*/ 6438900 w 6438900"/>
            <a:gd name="connsiteY5" fmla="*/ 203729 h 850105"/>
            <a:gd name="connsiteX6" fmla="*/ 6438900 w 6438900"/>
            <a:gd name="connsiteY6" fmla="*/ 203729 h 850105"/>
            <a:gd name="connsiteX7" fmla="*/ 6438900 w 6438900"/>
            <a:gd name="connsiteY7" fmla="*/ 291042 h 850105"/>
            <a:gd name="connsiteX8" fmla="*/ 6438900 w 6438900"/>
            <a:gd name="connsiteY8" fmla="*/ 349250 h 850105"/>
            <a:gd name="connsiteX9" fmla="*/ 2365375 w 6438900"/>
            <a:gd name="connsiteY9" fmla="*/ 355600 h 850105"/>
            <a:gd name="connsiteX10" fmla="*/ 2284409 w 6438900"/>
            <a:gd name="connsiteY10" fmla="*/ 850105 h 850105"/>
            <a:gd name="connsiteX11" fmla="*/ 1987550 w 6438900"/>
            <a:gd name="connsiteY11" fmla="*/ 374650 h 850105"/>
            <a:gd name="connsiteX12" fmla="*/ 0 w 6438900"/>
            <a:gd name="connsiteY12" fmla="*/ 349250 h 850105"/>
            <a:gd name="connsiteX13" fmla="*/ 0 w 6438900"/>
            <a:gd name="connsiteY13" fmla="*/ 291042 h 850105"/>
            <a:gd name="connsiteX14" fmla="*/ 0 w 6438900"/>
            <a:gd name="connsiteY14" fmla="*/ 203729 h 850105"/>
            <a:gd name="connsiteX15" fmla="*/ 0 w 6438900"/>
            <a:gd name="connsiteY15" fmla="*/ 203729 h 850105"/>
            <a:gd name="connsiteX16" fmla="*/ 0 w 6438900"/>
            <a:gd name="connsiteY16" fmla="*/ 0 h 85010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Lst>
          <a:rect l="l" t="t" r="r" b="b"/>
          <a:pathLst>
            <a:path w="6438900" h="850105">
              <a:moveTo>
                <a:pt x="0" y="0"/>
              </a:moveTo>
              <a:lnTo>
                <a:pt x="1073150" y="0"/>
              </a:lnTo>
              <a:lnTo>
                <a:pt x="1073150" y="0"/>
              </a:lnTo>
              <a:lnTo>
                <a:pt x="2682875" y="0"/>
              </a:lnTo>
              <a:lnTo>
                <a:pt x="6438900" y="0"/>
              </a:lnTo>
              <a:lnTo>
                <a:pt x="6438900" y="203729"/>
              </a:lnTo>
              <a:lnTo>
                <a:pt x="6438900" y="203729"/>
              </a:lnTo>
              <a:lnTo>
                <a:pt x="6438900" y="291042"/>
              </a:lnTo>
              <a:lnTo>
                <a:pt x="6438900" y="349250"/>
              </a:lnTo>
              <a:lnTo>
                <a:pt x="2365375" y="355600"/>
              </a:lnTo>
              <a:lnTo>
                <a:pt x="2284409" y="850105"/>
              </a:lnTo>
              <a:lnTo>
                <a:pt x="1987550" y="374650"/>
              </a:lnTo>
              <a:lnTo>
                <a:pt x="0" y="349250"/>
              </a:lnTo>
              <a:lnTo>
                <a:pt x="0" y="291042"/>
              </a:lnTo>
              <a:lnTo>
                <a:pt x="0" y="203729"/>
              </a:lnTo>
              <a:lnTo>
                <a:pt x="0" y="203729"/>
              </a:lnTo>
              <a:lnTo>
                <a:pt x="0" y="0"/>
              </a:lnTo>
              <a:close/>
            </a:path>
          </a:pathLst>
        </a:cu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3399"/>
              </a:solidFill>
              <a:latin typeface="游ゴシック" panose="020B0400000000000000" pitchFamily="50" charset="-128"/>
              <a:ea typeface="游ゴシック" panose="020B0400000000000000" pitchFamily="50" charset="-128"/>
            </a:rPr>
            <a:t>”交付予定額”は「交付決定通知書」内の「別表 １　経費別助成予定額」をご記入ください。</a:t>
          </a:r>
        </a:p>
      </xdr:txBody>
    </xdr:sp>
    <xdr:clientData/>
  </xdr:twoCellAnchor>
  <xdr:twoCellAnchor>
    <xdr:from>
      <xdr:col>17</xdr:col>
      <xdr:colOff>0</xdr:colOff>
      <xdr:row>10</xdr:row>
      <xdr:rowOff>463550</xdr:rowOff>
    </xdr:from>
    <xdr:to>
      <xdr:col>19</xdr:col>
      <xdr:colOff>311150</xdr:colOff>
      <xdr:row>12</xdr:row>
      <xdr:rowOff>152400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13398500" y="2819400"/>
          <a:ext cx="2609850" cy="704850"/>
        </a:xfrm>
        <a:prstGeom prst="wedgeRectCallout">
          <a:avLst>
            <a:gd name="adj1" fmla="val -47996"/>
            <a:gd name="adj2" fmla="val 93750"/>
          </a:avLst>
        </a:prstGeom>
        <a:ln w="190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3399"/>
              </a:solidFill>
              <a:latin typeface="游ゴシック" panose="020B0400000000000000" pitchFamily="50" charset="-128"/>
              <a:ea typeface="游ゴシック" panose="020B0400000000000000" pitchFamily="50" charset="-128"/>
            </a:rPr>
            <a:t>”変更希望額”は別シートの「経費区分別内訳」を入力すると反映されます。</a:t>
          </a:r>
        </a:p>
      </xdr:txBody>
    </xdr:sp>
    <xdr:clientData/>
  </xdr:twoCellAnchor>
  <xdr:twoCellAnchor>
    <xdr:from>
      <xdr:col>14</xdr:col>
      <xdr:colOff>6350</xdr:colOff>
      <xdr:row>9</xdr:row>
      <xdr:rowOff>0</xdr:rowOff>
    </xdr:from>
    <xdr:to>
      <xdr:col>15</xdr:col>
      <xdr:colOff>0</xdr:colOff>
      <xdr:row>10</xdr:row>
      <xdr:rowOff>6350</xdr:rowOff>
    </xdr:to>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2311400" y="1847850"/>
          <a:ext cx="374650" cy="514350"/>
        </a:xfrm>
        <a:prstGeom prst="rect">
          <a:avLst/>
        </a:prstGeom>
        <a:noFill/>
        <a:ln w="28575">
          <a:solidFill>
            <a:srgbClr val="FF3399"/>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1454150</xdr:colOff>
      <xdr:row>12</xdr:row>
      <xdr:rowOff>6350</xdr:rowOff>
    </xdr:from>
    <xdr:to>
      <xdr:col>16</xdr:col>
      <xdr:colOff>1289050</xdr:colOff>
      <xdr:row>13</xdr:row>
      <xdr:rowOff>12700</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2298700" y="3378200"/>
          <a:ext cx="2978150" cy="514350"/>
        </a:xfrm>
        <a:prstGeom prst="rect">
          <a:avLst/>
        </a:prstGeom>
        <a:noFill/>
        <a:ln w="28575">
          <a:solidFill>
            <a:srgbClr val="FF3399"/>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9"/>
  <sheetViews>
    <sheetView tabSelected="1" view="pageBreakPreview" zoomScaleNormal="100" zoomScaleSheetLayoutView="100" workbookViewId="0">
      <selection activeCell="A2" sqref="A2:K2"/>
    </sheetView>
  </sheetViews>
  <sheetFormatPr defaultColWidth="9" defaultRowHeight="18" x14ac:dyDescent="0.55000000000000004"/>
  <cols>
    <col min="1" max="1" width="9" style="2"/>
    <col min="2" max="2" width="7.90625" style="2" customWidth="1"/>
    <col min="3" max="3" width="9" style="2"/>
    <col min="4" max="4" width="5.90625" style="2" customWidth="1"/>
    <col min="5" max="5" width="11.08984375" style="2" customWidth="1"/>
    <col min="6" max="6" width="9" style="2"/>
    <col min="7" max="7" width="9.81640625" style="2" bestFit="1" customWidth="1"/>
    <col min="8" max="8" width="3.1796875" style="2" bestFit="1" customWidth="1"/>
    <col min="9" max="9" width="8.90625" style="2" customWidth="1"/>
    <col min="10" max="10" width="3.1796875" style="2" bestFit="1" customWidth="1"/>
    <col min="11" max="11" width="9.1796875" style="2" bestFit="1" customWidth="1"/>
    <col min="12" max="12" width="1.1796875" style="2" customWidth="1"/>
    <col min="13" max="13" width="3.1796875" style="2" customWidth="1"/>
    <col min="14" max="14" width="9" style="2"/>
    <col min="15" max="15" width="7.90625" style="2" customWidth="1"/>
    <col min="16" max="16" width="9" style="2"/>
    <col min="17" max="17" width="5.36328125" style="2" customWidth="1"/>
    <col min="18" max="18" width="11.08984375" style="2" customWidth="1"/>
    <col min="19" max="19" width="9" style="2"/>
    <col min="20" max="20" width="9.81640625" style="2" bestFit="1" customWidth="1"/>
    <col min="21" max="21" width="3.1796875" style="2" bestFit="1" customWidth="1"/>
    <col min="22" max="22" width="8.90625" style="2" customWidth="1"/>
    <col min="23" max="23" width="3.1796875" style="2" bestFit="1" customWidth="1"/>
    <col min="24" max="24" width="9.1796875" style="2" bestFit="1" customWidth="1"/>
    <col min="25" max="25" width="1.1796875" style="2" customWidth="1"/>
    <col min="26" max="16384" width="9" style="2"/>
  </cols>
  <sheetData>
    <row r="1" spans="1:24" ht="20" x14ac:dyDescent="0.6">
      <c r="A1" s="2" t="s">
        <v>26</v>
      </c>
      <c r="N1" s="2" t="s">
        <v>26</v>
      </c>
      <c r="R1" s="145" t="s">
        <v>120</v>
      </c>
    </row>
    <row r="2" spans="1:24" ht="19.5" customHeight="1" x14ac:dyDescent="0.55000000000000004">
      <c r="A2" s="195" t="s">
        <v>32</v>
      </c>
      <c r="B2" s="195"/>
      <c r="C2" s="195"/>
      <c r="D2" s="195"/>
      <c r="E2" s="195"/>
      <c r="F2" s="195"/>
      <c r="G2" s="195"/>
      <c r="H2" s="195"/>
      <c r="I2" s="195"/>
      <c r="J2" s="195"/>
      <c r="K2" s="195"/>
      <c r="L2" s="25"/>
      <c r="N2" s="187" t="s">
        <v>108</v>
      </c>
      <c r="O2" s="187"/>
      <c r="P2" s="187"/>
      <c r="Q2" s="187"/>
      <c r="R2" s="187"/>
      <c r="S2" s="187"/>
      <c r="T2" s="187"/>
      <c r="U2" s="187"/>
      <c r="V2" s="187"/>
      <c r="W2" s="187"/>
      <c r="X2" s="187"/>
    </row>
    <row r="3" spans="1:24" ht="12.75" customHeight="1" x14ac:dyDescent="0.55000000000000004"/>
    <row r="4" spans="1:24" ht="18" customHeight="1" x14ac:dyDescent="0.55000000000000004">
      <c r="A4" s="1" t="s">
        <v>16</v>
      </c>
      <c r="B4" s="1"/>
      <c r="C4" s="1"/>
      <c r="D4" s="1"/>
      <c r="N4" s="135" t="s">
        <v>16</v>
      </c>
      <c r="O4" s="135"/>
      <c r="P4" s="135"/>
      <c r="Q4" s="135"/>
    </row>
    <row r="5" spans="1:24" x14ac:dyDescent="0.55000000000000004">
      <c r="B5" s="188" t="s">
        <v>71</v>
      </c>
      <c r="C5" s="188"/>
      <c r="D5" s="188"/>
      <c r="J5" s="10"/>
      <c r="O5" s="188" t="s">
        <v>71</v>
      </c>
      <c r="P5" s="188"/>
      <c r="Q5" s="188"/>
      <c r="W5" s="10"/>
    </row>
    <row r="7" spans="1:24" ht="18" customHeight="1" x14ac:dyDescent="0.55000000000000004">
      <c r="F7" s="176" t="s">
        <v>25</v>
      </c>
      <c r="G7" s="176"/>
      <c r="H7" s="176"/>
      <c r="I7" s="176"/>
      <c r="S7" s="189" t="s">
        <v>119</v>
      </c>
      <c r="T7" s="189"/>
      <c r="U7" s="189"/>
      <c r="V7" s="189"/>
    </row>
    <row r="8" spans="1:24" ht="18" customHeight="1" x14ac:dyDescent="0.55000000000000004">
      <c r="E8" s="182" t="s">
        <v>3</v>
      </c>
      <c r="F8" s="183"/>
      <c r="G8" s="183"/>
      <c r="H8" s="183"/>
      <c r="I8" s="183"/>
      <c r="J8" s="183"/>
      <c r="R8" s="182" t="s">
        <v>3</v>
      </c>
      <c r="S8" s="190" t="s">
        <v>109</v>
      </c>
      <c r="T8" s="191"/>
      <c r="U8" s="191"/>
      <c r="V8" s="191"/>
      <c r="W8" s="191"/>
    </row>
    <row r="9" spans="1:24" ht="18" customHeight="1" x14ac:dyDescent="0.55000000000000004">
      <c r="E9" s="182"/>
      <c r="F9" s="183"/>
      <c r="G9" s="183"/>
      <c r="H9" s="183"/>
      <c r="I9" s="183"/>
      <c r="J9" s="183"/>
      <c r="R9" s="182"/>
      <c r="S9" s="191"/>
      <c r="T9" s="191"/>
      <c r="U9" s="191"/>
      <c r="V9" s="191"/>
      <c r="W9" s="191"/>
    </row>
    <row r="10" spans="1:24" ht="18" customHeight="1" x14ac:dyDescent="0.55000000000000004">
      <c r="E10" s="182" t="s">
        <v>2</v>
      </c>
      <c r="F10" s="183"/>
      <c r="G10" s="183"/>
      <c r="H10" s="183"/>
      <c r="I10" s="183"/>
      <c r="J10" s="183"/>
      <c r="R10" s="182" t="s">
        <v>2</v>
      </c>
      <c r="S10" s="183"/>
      <c r="T10" s="183"/>
      <c r="U10" s="183"/>
      <c r="V10" s="183"/>
      <c r="W10" s="183"/>
    </row>
    <row r="11" spans="1:24" ht="15.75" customHeight="1" x14ac:dyDescent="0.55000000000000004">
      <c r="E11" s="182"/>
      <c r="F11" s="183"/>
      <c r="G11" s="183"/>
      <c r="H11" s="183"/>
      <c r="I11" s="183"/>
      <c r="J11" s="183"/>
      <c r="R11" s="182"/>
      <c r="S11" s="183"/>
      <c r="T11" s="183"/>
      <c r="U11" s="183"/>
      <c r="V11" s="183"/>
      <c r="W11" s="183"/>
    </row>
    <row r="12" spans="1:24" ht="24.75" customHeight="1" x14ac:dyDescent="0.55000000000000004">
      <c r="E12" s="17" t="s">
        <v>27</v>
      </c>
      <c r="F12" s="197"/>
      <c r="G12" s="197"/>
      <c r="H12" s="197"/>
      <c r="I12" s="197"/>
      <c r="J12" s="31"/>
      <c r="R12" s="17" t="s">
        <v>27</v>
      </c>
      <c r="S12" s="184" t="s">
        <v>110</v>
      </c>
      <c r="T12" s="185"/>
      <c r="U12" s="185"/>
      <c r="V12" s="185"/>
      <c r="W12" s="137"/>
    </row>
    <row r="13" spans="1:24" ht="21" customHeight="1" x14ac:dyDescent="0.55000000000000004">
      <c r="E13" s="18" t="s">
        <v>0</v>
      </c>
      <c r="F13" s="197"/>
      <c r="G13" s="197"/>
      <c r="H13" s="197"/>
      <c r="I13" s="197"/>
      <c r="J13" s="197"/>
      <c r="R13" s="138" t="s">
        <v>0</v>
      </c>
      <c r="S13" s="185" t="s">
        <v>111</v>
      </c>
      <c r="T13" s="185"/>
      <c r="U13" s="185"/>
      <c r="V13" s="185"/>
      <c r="W13" s="185"/>
    </row>
    <row r="15" spans="1:24" ht="21" customHeight="1" x14ac:dyDescent="0.55000000000000004"/>
    <row r="16" spans="1:24" ht="19.5" customHeight="1" x14ac:dyDescent="0.55000000000000004">
      <c r="A16" s="3" t="s">
        <v>67</v>
      </c>
      <c r="B16" s="198" t="s">
        <v>103</v>
      </c>
      <c r="C16" s="198"/>
      <c r="D16" s="16" t="s">
        <v>105</v>
      </c>
      <c r="E16" s="3" t="s">
        <v>68</v>
      </c>
      <c r="F16" s="3"/>
      <c r="G16" s="3"/>
      <c r="H16" s="3"/>
      <c r="I16" s="3"/>
      <c r="J16" s="3"/>
      <c r="N16" s="3" t="s">
        <v>67</v>
      </c>
      <c r="O16" s="186" t="s">
        <v>121</v>
      </c>
      <c r="P16" s="186"/>
      <c r="Q16" s="146" t="s">
        <v>105</v>
      </c>
      <c r="R16" s="3" t="s">
        <v>68</v>
      </c>
      <c r="S16" s="3"/>
      <c r="T16" s="3"/>
      <c r="U16" s="3"/>
      <c r="V16" s="3"/>
      <c r="W16" s="3"/>
    </row>
    <row r="17" spans="1:24" ht="22.5" customHeight="1" x14ac:dyDescent="0.55000000000000004">
      <c r="A17" s="19" t="s">
        <v>69</v>
      </c>
      <c r="B17" s="3"/>
      <c r="C17" s="3"/>
      <c r="D17" s="16"/>
      <c r="E17" s="3"/>
      <c r="F17" s="3"/>
      <c r="G17" s="3"/>
      <c r="H17" s="3"/>
      <c r="I17" s="3"/>
      <c r="J17" s="3"/>
      <c r="N17" s="19" t="s">
        <v>69</v>
      </c>
      <c r="O17" s="3"/>
      <c r="P17" s="3"/>
      <c r="Q17" s="142" t="s">
        <v>112</v>
      </c>
      <c r="R17" s="3" t="s">
        <v>113</v>
      </c>
      <c r="S17" s="3"/>
      <c r="T17" s="3"/>
      <c r="U17" s="3"/>
      <c r="V17" s="3"/>
      <c r="W17" s="3"/>
    </row>
    <row r="18" spans="1:24" s="93" customFormat="1" ht="22.5" customHeight="1" x14ac:dyDescent="0.55000000000000004">
      <c r="A18" s="91"/>
      <c r="B18" s="92"/>
      <c r="C18" s="92"/>
      <c r="D18" s="92"/>
      <c r="E18" s="179" t="s">
        <v>90</v>
      </c>
      <c r="F18" s="179"/>
      <c r="G18" s="92"/>
      <c r="H18" s="92"/>
      <c r="I18" s="92"/>
      <c r="J18" s="92"/>
      <c r="N18" s="91"/>
      <c r="O18" s="139"/>
      <c r="P18" s="139"/>
      <c r="Q18" s="139"/>
      <c r="R18" s="179" t="s">
        <v>90</v>
      </c>
      <c r="S18" s="179"/>
      <c r="T18" s="139"/>
      <c r="U18" s="139"/>
      <c r="V18" s="139"/>
      <c r="W18" s="139"/>
    </row>
    <row r="19" spans="1:24" ht="18.75" customHeight="1" x14ac:dyDescent="0.55000000000000004">
      <c r="A19" s="20"/>
      <c r="B19" s="21"/>
      <c r="C19" s="21"/>
      <c r="D19" s="21"/>
      <c r="E19" s="21"/>
      <c r="F19" s="21"/>
      <c r="G19" s="21"/>
      <c r="H19" s="21"/>
      <c r="I19" s="21"/>
      <c r="J19" s="21"/>
      <c r="N19" s="20"/>
      <c r="O19" s="21"/>
      <c r="P19" s="21"/>
      <c r="Q19" s="21"/>
      <c r="R19" s="21"/>
      <c r="S19" s="21"/>
      <c r="T19" s="21"/>
      <c r="U19" s="21"/>
      <c r="V19" s="21"/>
      <c r="W19" s="21"/>
    </row>
    <row r="20" spans="1:24" ht="40.5" customHeight="1" x14ac:dyDescent="0.55000000000000004">
      <c r="A20" s="196" t="s">
        <v>102</v>
      </c>
      <c r="B20" s="196"/>
      <c r="C20" s="196"/>
      <c r="D20" s="196"/>
      <c r="E20" s="196"/>
      <c r="F20" s="196"/>
      <c r="G20" s="196"/>
      <c r="H20" s="196"/>
      <c r="I20" s="196"/>
      <c r="J20" s="196"/>
      <c r="K20" s="196"/>
      <c r="L20" s="27"/>
      <c r="N20" s="180" t="s">
        <v>122</v>
      </c>
      <c r="O20" s="180"/>
      <c r="P20" s="180"/>
      <c r="Q20" s="180"/>
      <c r="R20" s="180"/>
      <c r="S20" s="180"/>
      <c r="T20" s="180"/>
      <c r="U20" s="180"/>
      <c r="V20" s="180"/>
      <c r="W20" s="180"/>
      <c r="X20" s="180"/>
    </row>
    <row r="21" spans="1:24" ht="21" customHeight="1" x14ac:dyDescent="0.55000000000000004"/>
    <row r="22" spans="1:24" x14ac:dyDescent="0.55000000000000004">
      <c r="A22" s="181" t="s">
        <v>1</v>
      </c>
      <c r="B22" s="181"/>
      <c r="C22" s="181"/>
      <c r="D22" s="181"/>
      <c r="E22" s="181"/>
      <c r="F22" s="181"/>
      <c r="G22" s="181"/>
      <c r="H22" s="181"/>
      <c r="I22" s="181"/>
      <c r="J22" s="181"/>
      <c r="N22" s="181" t="s">
        <v>1</v>
      </c>
      <c r="O22" s="181"/>
      <c r="P22" s="181"/>
      <c r="Q22" s="181"/>
      <c r="R22" s="181"/>
      <c r="S22" s="181"/>
      <c r="T22" s="181"/>
      <c r="U22" s="181"/>
      <c r="V22" s="181"/>
      <c r="W22" s="181"/>
    </row>
    <row r="23" spans="1:24" ht="21" customHeight="1" x14ac:dyDescent="0.55000000000000004">
      <c r="H23" s="32"/>
      <c r="K23" s="32"/>
      <c r="L23" s="30"/>
      <c r="U23" s="32"/>
      <c r="X23" s="32"/>
    </row>
    <row r="24" spans="1:24" ht="24" customHeight="1" x14ac:dyDescent="0.55000000000000004">
      <c r="A24" s="22" t="s">
        <v>78</v>
      </c>
      <c r="B24" s="22"/>
      <c r="C24" s="23"/>
      <c r="D24" s="22"/>
      <c r="E24" s="28"/>
      <c r="F24" s="33" t="s">
        <v>79</v>
      </c>
      <c r="G24" s="32" t="s">
        <v>80</v>
      </c>
      <c r="H24" s="33" t="s">
        <v>79</v>
      </c>
      <c r="I24" s="32" t="s">
        <v>81</v>
      </c>
      <c r="J24" s="33" t="s">
        <v>79</v>
      </c>
      <c r="K24" s="32" t="s">
        <v>82</v>
      </c>
      <c r="L24" s="30"/>
      <c r="N24" s="136" t="s">
        <v>114</v>
      </c>
      <c r="O24" s="136"/>
      <c r="P24" s="23"/>
      <c r="Q24" s="136"/>
      <c r="R24" s="136"/>
      <c r="S24" s="140" t="s">
        <v>79</v>
      </c>
      <c r="T24" s="32" t="s">
        <v>80</v>
      </c>
      <c r="U24" s="33" t="s">
        <v>79</v>
      </c>
      <c r="V24" s="32" t="s">
        <v>81</v>
      </c>
      <c r="W24" s="33" t="s">
        <v>79</v>
      </c>
      <c r="X24" s="32" t="s">
        <v>82</v>
      </c>
    </row>
    <row r="25" spans="1:24" ht="12" customHeight="1" x14ac:dyDescent="0.55000000000000004">
      <c r="B25" s="1"/>
      <c r="C25" s="1"/>
      <c r="D25" s="1"/>
      <c r="E25" s="26"/>
      <c r="F25" s="26"/>
      <c r="G25" s="26"/>
      <c r="H25" s="26"/>
      <c r="O25" s="135"/>
      <c r="P25" s="135"/>
      <c r="Q25" s="135"/>
      <c r="R25" s="135"/>
      <c r="S25" s="135"/>
      <c r="T25" s="135"/>
      <c r="U25" s="135"/>
    </row>
    <row r="26" spans="1:24" ht="24" customHeight="1" x14ac:dyDescent="0.65">
      <c r="A26" s="176" t="s">
        <v>28</v>
      </c>
      <c r="B26" s="176"/>
      <c r="C26" s="176"/>
      <c r="D26" s="1"/>
      <c r="E26" s="177">
        <f>助成事業変更内容【若女】!H26</f>
        <v>0</v>
      </c>
      <c r="F26" s="177"/>
      <c r="G26" s="177"/>
      <c r="H26" s="29" t="s">
        <v>13</v>
      </c>
      <c r="N26" s="176" t="s">
        <v>28</v>
      </c>
      <c r="O26" s="176"/>
      <c r="P26" s="176"/>
      <c r="Q26" s="135"/>
      <c r="R26" s="177">
        <f>助成事業変更内容【若女】!R26</f>
        <v>6465000</v>
      </c>
      <c r="S26" s="177"/>
      <c r="T26" s="177"/>
      <c r="U26" s="134" t="s">
        <v>13</v>
      </c>
    </row>
    <row r="27" spans="1:24" ht="12" customHeight="1" x14ac:dyDescent="0.55000000000000004">
      <c r="A27" s="1"/>
      <c r="B27" s="1"/>
      <c r="C27" s="1"/>
      <c r="D27" s="1"/>
      <c r="E27" s="26"/>
      <c r="F27" s="26"/>
      <c r="G27" s="26"/>
      <c r="H27" s="28"/>
      <c r="N27" s="135"/>
      <c r="O27" s="135"/>
      <c r="P27" s="135"/>
      <c r="Q27" s="135"/>
      <c r="R27" s="135"/>
      <c r="S27" s="135"/>
      <c r="T27" s="135"/>
      <c r="U27" s="136"/>
    </row>
    <row r="28" spans="1:24" ht="24" customHeight="1" x14ac:dyDescent="0.55000000000000004">
      <c r="A28" s="175" t="s">
        <v>29</v>
      </c>
      <c r="B28" s="175"/>
      <c r="C28" s="175"/>
      <c r="D28" s="175"/>
      <c r="E28" s="28"/>
      <c r="F28" s="33" t="s">
        <v>79</v>
      </c>
      <c r="G28" s="32" t="s">
        <v>83</v>
      </c>
      <c r="H28" s="33" t="s">
        <v>79</v>
      </c>
      <c r="I28" s="32" t="s">
        <v>84</v>
      </c>
      <c r="N28" s="175" t="s">
        <v>29</v>
      </c>
      <c r="O28" s="175"/>
      <c r="P28" s="175"/>
      <c r="Q28" s="175"/>
      <c r="R28" s="136"/>
      <c r="S28" s="147" t="s">
        <v>115</v>
      </c>
      <c r="T28" s="32" t="s">
        <v>83</v>
      </c>
      <c r="U28" s="33" t="s">
        <v>79</v>
      </c>
      <c r="V28" s="32" t="s">
        <v>84</v>
      </c>
    </row>
    <row r="29" spans="1:24" ht="12" customHeight="1" x14ac:dyDescent="0.55000000000000004">
      <c r="A29" s="1"/>
      <c r="B29" s="1"/>
      <c r="C29" s="1"/>
      <c r="D29" s="1"/>
      <c r="E29" s="26"/>
      <c r="F29" s="26"/>
      <c r="G29" s="26"/>
      <c r="H29" s="28"/>
      <c r="N29" s="135"/>
      <c r="O29" s="135"/>
      <c r="P29" s="135"/>
      <c r="Q29" s="135"/>
      <c r="R29" s="135"/>
      <c r="S29" s="135"/>
      <c r="T29" s="135"/>
      <c r="U29" s="136"/>
    </row>
    <row r="30" spans="1:24" ht="24" customHeight="1" x14ac:dyDescent="0.65">
      <c r="A30" s="176" t="s">
        <v>30</v>
      </c>
      <c r="B30" s="176"/>
      <c r="C30" s="176"/>
      <c r="D30" s="176"/>
      <c r="E30" s="177">
        <f>助成事業変更内容【若女】!H27</f>
        <v>0</v>
      </c>
      <c r="F30" s="177"/>
      <c r="G30" s="177"/>
      <c r="H30" s="24" t="s">
        <v>13</v>
      </c>
      <c r="N30" s="176" t="s">
        <v>30</v>
      </c>
      <c r="O30" s="176"/>
      <c r="P30" s="176"/>
      <c r="Q30" s="176"/>
      <c r="R30" s="177">
        <f>助成事業変更内容【若女】!R27</f>
        <v>6315000</v>
      </c>
      <c r="S30" s="177"/>
      <c r="T30" s="177"/>
      <c r="U30" s="134" t="s">
        <v>13</v>
      </c>
    </row>
    <row r="31" spans="1:24" ht="12" customHeight="1" x14ac:dyDescent="0.55000000000000004">
      <c r="A31" s="1"/>
      <c r="B31" s="1"/>
      <c r="C31" s="1"/>
      <c r="D31" s="1"/>
      <c r="E31" s="1"/>
      <c r="F31" s="1"/>
      <c r="G31" s="1"/>
      <c r="H31" s="1"/>
      <c r="N31" s="135"/>
      <c r="O31" s="135"/>
      <c r="P31" s="135"/>
      <c r="Q31" s="135"/>
      <c r="R31" s="135"/>
      <c r="S31" s="135"/>
      <c r="T31" s="135"/>
      <c r="U31" s="135"/>
    </row>
    <row r="32" spans="1:24" ht="24" customHeight="1" x14ac:dyDescent="0.55000000000000004">
      <c r="A32" s="1" t="s">
        <v>31</v>
      </c>
      <c r="B32" s="1"/>
      <c r="C32" s="1"/>
      <c r="D32" s="1"/>
      <c r="E32" s="1"/>
      <c r="F32" s="1"/>
      <c r="G32" s="1"/>
      <c r="H32" s="1"/>
      <c r="N32" s="135" t="s">
        <v>31</v>
      </c>
      <c r="O32" s="135"/>
      <c r="P32" s="135"/>
      <c r="Q32" s="135"/>
      <c r="R32" s="135"/>
      <c r="S32" s="135"/>
      <c r="T32" s="135"/>
      <c r="U32" s="135"/>
    </row>
    <row r="33" spans="1:24" ht="12" customHeight="1" x14ac:dyDescent="0.55000000000000004"/>
    <row r="34" spans="1:24" ht="24" customHeight="1" x14ac:dyDescent="0.55000000000000004">
      <c r="A34" s="192"/>
      <c r="B34" s="192"/>
      <c r="C34" s="192"/>
      <c r="D34" s="192"/>
      <c r="E34" s="192"/>
      <c r="F34" s="192"/>
      <c r="G34" s="192"/>
      <c r="H34" s="192"/>
      <c r="I34" s="192"/>
      <c r="J34" s="192"/>
      <c r="N34" s="178" t="s">
        <v>141</v>
      </c>
      <c r="O34" s="178"/>
      <c r="P34" s="178"/>
      <c r="Q34" s="178"/>
      <c r="R34" s="178"/>
      <c r="S34" s="178"/>
      <c r="T34" s="178"/>
      <c r="U34" s="178"/>
      <c r="V34" s="178"/>
      <c r="W34" s="178"/>
      <c r="X34" s="178"/>
    </row>
    <row r="35" spans="1:24" ht="24" customHeight="1" x14ac:dyDescent="0.55000000000000004">
      <c r="A35" s="193"/>
      <c r="B35" s="193"/>
      <c r="C35" s="193"/>
      <c r="D35" s="193"/>
      <c r="E35" s="193"/>
      <c r="F35" s="193"/>
      <c r="G35" s="193"/>
      <c r="H35" s="193"/>
      <c r="I35" s="193"/>
      <c r="J35" s="193"/>
      <c r="N35" s="173" t="s">
        <v>116</v>
      </c>
      <c r="O35" s="173"/>
      <c r="P35" s="173"/>
      <c r="Q35" s="173"/>
      <c r="R35" s="173"/>
      <c r="S35" s="173"/>
      <c r="T35" s="173"/>
      <c r="U35" s="173"/>
      <c r="V35" s="173"/>
      <c r="W35" s="173"/>
      <c r="X35" s="173"/>
    </row>
    <row r="36" spans="1:24" ht="24" customHeight="1" x14ac:dyDescent="0.55000000000000004">
      <c r="A36" s="193"/>
      <c r="B36" s="193"/>
      <c r="C36" s="193"/>
      <c r="D36" s="193"/>
      <c r="E36" s="193"/>
      <c r="F36" s="193"/>
      <c r="G36" s="193"/>
      <c r="H36" s="193"/>
      <c r="I36" s="193"/>
      <c r="J36" s="193"/>
      <c r="N36" s="173" t="s">
        <v>142</v>
      </c>
      <c r="O36" s="173"/>
      <c r="P36" s="173"/>
      <c r="Q36" s="173"/>
      <c r="R36" s="173"/>
      <c r="S36" s="173"/>
      <c r="T36" s="173"/>
      <c r="U36" s="173"/>
      <c r="V36" s="173"/>
      <c r="W36" s="173"/>
      <c r="X36" s="173"/>
    </row>
    <row r="37" spans="1:24" ht="24" customHeight="1" x14ac:dyDescent="0.55000000000000004">
      <c r="A37" s="193"/>
      <c r="B37" s="193"/>
      <c r="C37" s="193"/>
      <c r="D37" s="193"/>
      <c r="E37" s="193"/>
      <c r="F37" s="193"/>
      <c r="G37" s="193"/>
      <c r="H37" s="193"/>
      <c r="I37" s="193"/>
      <c r="J37" s="193"/>
      <c r="N37" s="173" t="s">
        <v>117</v>
      </c>
      <c r="O37" s="173"/>
      <c r="P37" s="173"/>
      <c r="Q37" s="173"/>
      <c r="R37" s="173"/>
      <c r="S37" s="173"/>
      <c r="T37" s="173"/>
      <c r="U37" s="173"/>
      <c r="V37" s="173"/>
      <c r="W37" s="173"/>
      <c r="X37" s="173"/>
    </row>
    <row r="38" spans="1:24" ht="24" customHeight="1" x14ac:dyDescent="0.55000000000000004">
      <c r="A38" s="194"/>
      <c r="B38" s="194"/>
      <c r="C38" s="194"/>
      <c r="D38" s="194"/>
      <c r="E38" s="194"/>
      <c r="F38" s="194"/>
      <c r="G38" s="194"/>
      <c r="H38" s="194"/>
      <c r="I38" s="194"/>
      <c r="J38" s="194"/>
      <c r="N38" s="173" t="s">
        <v>118</v>
      </c>
      <c r="O38" s="173"/>
      <c r="P38" s="173"/>
      <c r="Q38" s="173"/>
      <c r="R38" s="173"/>
      <c r="S38" s="173"/>
      <c r="T38" s="173"/>
      <c r="U38" s="173"/>
      <c r="V38" s="173"/>
      <c r="W38" s="173"/>
      <c r="X38" s="173"/>
    </row>
    <row r="39" spans="1:24" ht="21" customHeight="1" x14ac:dyDescent="0.55000000000000004">
      <c r="B39" s="174"/>
      <c r="C39" s="174"/>
      <c r="D39" s="174"/>
      <c r="E39" s="174"/>
      <c r="F39" s="174"/>
      <c r="G39" s="174"/>
      <c r="H39" s="174"/>
      <c r="I39" s="174"/>
      <c r="J39" s="174"/>
      <c r="O39" s="174"/>
      <c r="P39" s="174"/>
      <c r="Q39" s="174"/>
      <c r="R39" s="174"/>
      <c r="S39" s="174"/>
      <c r="T39" s="174"/>
      <c r="U39" s="174"/>
      <c r="V39" s="174"/>
      <c r="W39" s="174"/>
    </row>
  </sheetData>
  <mergeCells count="48">
    <mergeCell ref="A2:K2"/>
    <mergeCell ref="A20:K20"/>
    <mergeCell ref="F10:J11"/>
    <mergeCell ref="A28:D28"/>
    <mergeCell ref="E26:G26"/>
    <mergeCell ref="F12:I12"/>
    <mergeCell ref="A26:C26"/>
    <mergeCell ref="B5:D5"/>
    <mergeCell ref="A22:J22"/>
    <mergeCell ref="F13:J13"/>
    <mergeCell ref="E10:E11"/>
    <mergeCell ref="E8:E9"/>
    <mergeCell ref="B16:C16"/>
    <mergeCell ref="E18:F18"/>
    <mergeCell ref="F7:I7"/>
    <mergeCell ref="F8:J9"/>
    <mergeCell ref="A34:J34"/>
    <mergeCell ref="A30:D30"/>
    <mergeCell ref="E30:G30"/>
    <mergeCell ref="B39:J39"/>
    <mergeCell ref="A35:J35"/>
    <mergeCell ref="A36:J36"/>
    <mergeCell ref="A37:J37"/>
    <mergeCell ref="A38:J38"/>
    <mergeCell ref="N2:X2"/>
    <mergeCell ref="O5:Q5"/>
    <mergeCell ref="S7:V7"/>
    <mergeCell ref="R8:R9"/>
    <mergeCell ref="S8:W9"/>
    <mergeCell ref="R10:R11"/>
    <mergeCell ref="S10:W11"/>
    <mergeCell ref="S12:V12"/>
    <mergeCell ref="S13:W13"/>
    <mergeCell ref="O16:P16"/>
    <mergeCell ref="R18:S18"/>
    <mergeCell ref="N20:X20"/>
    <mergeCell ref="N22:W22"/>
    <mergeCell ref="N26:P26"/>
    <mergeCell ref="R26:T26"/>
    <mergeCell ref="N36:X36"/>
    <mergeCell ref="N37:X37"/>
    <mergeCell ref="N38:X38"/>
    <mergeCell ref="O39:W39"/>
    <mergeCell ref="N28:Q28"/>
    <mergeCell ref="N30:Q30"/>
    <mergeCell ref="R30:T30"/>
    <mergeCell ref="N34:X34"/>
    <mergeCell ref="N35:X35"/>
  </mergeCells>
  <phoneticPr fontId="2"/>
  <dataValidations count="4">
    <dataValidation allowBlank="1" showInputMessage="1" showErrorMessage="1" prompt="別シートの”経費区分別内訳”を入力すると自動的に反映されます" sqref="E30:G30 R30:T30" xr:uid="{00000000-0002-0000-0000-000000000000}"/>
    <dataValidation allowBlank="1" showInputMessage="1" showErrorMessage="1" prompt="別シートの”助成事業変更内容”の交付予定額を入力すると自動的に反映されます" sqref="E26:G26 R26:T26" xr:uid="{00000000-0002-0000-0000-000001000000}"/>
    <dataValidation type="list" allowBlank="1" showInputMessage="1" showErrorMessage="1" sqref="D16:D17 Q16:Q17" xr:uid="{00000000-0002-0000-0000-000002000000}">
      <formula1>"(〇),(　)"</formula1>
    </dataValidation>
    <dataValidation type="list" allowBlank="1" showInputMessage="1" showErrorMessage="1" sqref="F24 H24 J24 F28 H28 S24 U24 W24 S28 U28" xr:uid="{00000000-0002-0000-0000-000003000000}">
      <formula1>"□,■"</formula1>
    </dataValidation>
  </dataValidations>
  <printOptions horizontalCentered="1" verticalCentered="1"/>
  <pageMargins left="0.7" right="0.7" top="0.75" bottom="0.75" header="0.3" footer="0.3"/>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4"/>
  <sheetViews>
    <sheetView view="pageBreakPreview" zoomScaleNormal="80" zoomScaleSheetLayoutView="100" workbookViewId="0">
      <selection activeCell="C4" sqref="C4"/>
    </sheetView>
  </sheetViews>
  <sheetFormatPr defaultColWidth="1.90625" defaultRowHeight="18" x14ac:dyDescent="0.2"/>
  <cols>
    <col min="1" max="1" width="17.90625" style="60" bestFit="1" customWidth="1"/>
    <col min="2" max="2" width="5.453125" style="65" customWidth="1"/>
    <col min="3" max="3" width="19.08984375" style="60" customWidth="1"/>
    <col min="4" max="4" width="17.1796875" style="60" bestFit="1" customWidth="1"/>
    <col min="5" max="5" width="24.54296875" style="60" customWidth="1"/>
    <col min="6" max="6" width="7.54296875" style="60" customWidth="1"/>
    <col min="7" max="7" width="24.54296875" style="60" customWidth="1"/>
    <col min="8" max="8" width="1.1796875" style="60" customWidth="1"/>
    <col min="9" max="9" width="2.36328125" style="60" customWidth="1"/>
    <col min="10" max="10" width="18.453125" style="60" customWidth="1"/>
    <col min="11" max="11" width="4.453125" style="60" customWidth="1"/>
    <col min="12" max="12" width="17.81640625" style="60" customWidth="1"/>
    <col min="13" max="13" width="11.81640625" style="60" customWidth="1"/>
    <col min="14" max="14" width="21.1796875" style="60" customWidth="1"/>
    <col min="15" max="15" width="5.81640625" style="60" customWidth="1"/>
    <col min="16" max="16" width="21.54296875" style="60" customWidth="1"/>
    <col min="17" max="168" width="2.453125" style="60" customWidth="1"/>
    <col min="169" max="16384" width="1.90625" style="60"/>
  </cols>
  <sheetData>
    <row r="1" spans="1:16" s="56" customFormat="1" ht="30" customHeight="1" x14ac:dyDescent="0.2">
      <c r="A1" s="55" t="s">
        <v>39</v>
      </c>
      <c r="B1" s="78"/>
      <c r="C1" s="56" t="s">
        <v>52</v>
      </c>
      <c r="D1" s="55"/>
      <c r="J1" s="55" t="s">
        <v>39</v>
      </c>
      <c r="K1" s="78"/>
      <c r="L1" s="56" t="s">
        <v>52</v>
      </c>
      <c r="M1" s="55"/>
    </row>
    <row r="2" spans="1:16" s="102" customFormat="1" ht="20" x14ac:dyDescent="0.6">
      <c r="A2" s="100"/>
      <c r="B2" s="101"/>
      <c r="C2" s="102" t="s">
        <v>89</v>
      </c>
      <c r="D2" s="100"/>
      <c r="J2" s="145" t="s">
        <v>120</v>
      </c>
      <c r="K2" s="101"/>
      <c r="L2" s="102" t="s">
        <v>89</v>
      </c>
      <c r="M2" s="100"/>
    </row>
    <row r="3" spans="1:16" s="56" customFormat="1" ht="20.5" thickBot="1" x14ac:dyDescent="0.25">
      <c r="B3" s="78"/>
      <c r="C3" s="57"/>
      <c r="E3" s="57"/>
      <c r="F3" s="58"/>
      <c r="G3" s="58"/>
      <c r="K3" s="78"/>
      <c r="L3" s="57"/>
      <c r="N3" s="57"/>
      <c r="O3" s="58"/>
      <c r="P3" s="58"/>
    </row>
    <row r="4" spans="1:16" ht="37.5" customHeight="1" x14ac:dyDescent="0.2">
      <c r="A4" s="70" t="s">
        <v>72</v>
      </c>
      <c r="B4" s="79" t="s">
        <v>63</v>
      </c>
      <c r="C4" s="66"/>
      <c r="D4" s="75" t="s">
        <v>73</v>
      </c>
      <c r="E4" s="213"/>
      <c r="F4" s="213"/>
      <c r="G4" s="214"/>
      <c r="J4" s="70" t="s">
        <v>72</v>
      </c>
      <c r="K4" s="79" t="s">
        <v>63</v>
      </c>
      <c r="L4" s="148">
        <v>1</v>
      </c>
      <c r="M4" s="75" t="s">
        <v>73</v>
      </c>
      <c r="N4" s="218" t="s">
        <v>123</v>
      </c>
      <c r="O4" s="219"/>
      <c r="P4" s="220"/>
    </row>
    <row r="5" spans="1:16" ht="37.5" customHeight="1" x14ac:dyDescent="0.2">
      <c r="A5" s="71" t="s">
        <v>40</v>
      </c>
      <c r="B5" s="199"/>
      <c r="C5" s="199"/>
      <c r="D5" s="200"/>
      <c r="E5" s="76" t="s">
        <v>41</v>
      </c>
      <c r="F5" s="201"/>
      <c r="G5" s="202"/>
      <c r="J5" s="71" t="s">
        <v>40</v>
      </c>
      <c r="K5" s="221" t="s">
        <v>124</v>
      </c>
      <c r="L5" s="222"/>
      <c r="M5" s="223"/>
      <c r="N5" s="76" t="s">
        <v>41</v>
      </c>
      <c r="O5" s="224" t="s">
        <v>125</v>
      </c>
      <c r="P5" s="225"/>
    </row>
    <row r="6" spans="1:16" ht="37.5" customHeight="1" x14ac:dyDescent="0.2">
      <c r="A6" s="71" t="s">
        <v>42</v>
      </c>
      <c r="B6" s="199"/>
      <c r="C6" s="199"/>
      <c r="D6" s="199"/>
      <c r="E6" s="199"/>
      <c r="F6" s="199"/>
      <c r="G6" s="215"/>
      <c r="J6" s="71" t="s">
        <v>42</v>
      </c>
      <c r="K6" s="221" t="s">
        <v>126</v>
      </c>
      <c r="L6" s="222"/>
      <c r="M6" s="222"/>
      <c r="N6" s="222"/>
      <c r="O6" s="222"/>
      <c r="P6" s="226"/>
    </row>
    <row r="7" spans="1:16" ht="37.5" customHeight="1" x14ac:dyDescent="0.2">
      <c r="A7" s="72" t="s">
        <v>43</v>
      </c>
      <c r="B7" s="199"/>
      <c r="C7" s="199"/>
      <c r="D7" s="200"/>
      <c r="E7" s="77" t="s">
        <v>44</v>
      </c>
      <c r="F7" s="216"/>
      <c r="G7" s="217"/>
      <c r="J7" s="72" t="s">
        <v>43</v>
      </c>
      <c r="K7" s="221" t="s">
        <v>127</v>
      </c>
      <c r="L7" s="221"/>
      <c r="M7" s="227"/>
      <c r="N7" s="77" t="s">
        <v>44</v>
      </c>
      <c r="O7" s="228" t="s">
        <v>128</v>
      </c>
      <c r="P7" s="229"/>
    </row>
    <row r="8" spans="1:16" ht="63" customHeight="1" x14ac:dyDescent="0.2">
      <c r="A8" s="73" t="s">
        <v>45</v>
      </c>
      <c r="B8" s="206"/>
      <c r="C8" s="206"/>
      <c r="D8" s="206"/>
      <c r="E8" s="206"/>
      <c r="F8" s="206"/>
      <c r="G8" s="207"/>
      <c r="J8" s="73" t="s">
        <v>45</v>
      </c>
      <c r="K8" s="230" t="s">
        <v>129</v>
      </c>
      <c r="L8" s="231"/>
      <c r="M8" s="231"/>
      <c r="N8" s="231"/>
      <c r="O8" s="231"/>
      <c r="P8" s="232"/>
    </row>
    <row r="9" spans="1:16" ht="37.5" customHeight="1" x14ac:dyDescent="0.2">
      <c r="A9" s="72" t="s">
        <v>46</v>
      </c>
      <c r="B9" s="208" t="s">
        <v>74</v>
      </c>
      <c r="C9" s="209"/>
      <c r="D9" s="59" t="s">
        <v>47</v>
      </c>
      <c r="E9" s="69" t="s">
        <v>88</v>
      </c>
      <c r="F9" s="61" t="s">
        <v>51</v>
      </c>
      <c r="G9" s="67" t="s">
        <v>74</v>
      </c>
      <c r="J9" s="72" t="s">
        <v>46</v>
      </c>
      <c r="K9" s="208" t="s">
        <v>133</v>
      </c>
      <c r="L9" s="209"/>
      <c r="M9" s="59" t="s">
        <v>47</v>
      </c>
      <c r="N9" s="69" t="s">
        <v>134</v>
      </c>
      <c r="O9" s="61" t="s">
        <v>51</v>
      </c>
      <c r="P9" s="67" t="s">
        <v>135</v>
      </c>
    </row>
    <row r="10" spans="1:16" ht="37.5" customHeight="1" x14ac:dyDescent="0.2">
      <c r="A10" s="72" t="s">
        <v>48</v>
      </c>
      <c r="B10" s="203"/>
      <c r="C10" s="203"/>
      <c r="D10" s="203"/>
      <c r="E10" s="203"/>
      <c r="F10" s="64" t="s">
        <v>13</v>
      </c>
      <c r="G10" s="68"/>
      <c r="J10" s="72" t="s">
        <v>48</v>
      </c>
      <c r="K10" s="233">
        <v>1980000</v>
      </c>
      <c r="L10" s="233"/>
      <c r="M10" s="233"/>
      <c r="N10" s="233"/>
      <c r="O10" s="64" t="s">
        <v>13</v>
      </c>
      <c r="P10" s="68"/>
    </row>
    <row r="11" spans="1:16" ht="63" customHeight="1" x14ac:dyDescent="0.2">
      <c r="A11" s="74" t="s">
        <v>49</v>
      </c>
      <c r="B11" s="204"/>
      <c r="C11" s="204"/>
      <c r="D11" s="204"/>
      <c r="E11" s="204"/>
      <c r="F11" s="204"/>
      <c r="G11" s="205"/>
      <c r="J11" s="74" t="s">
        <v>49</v>
      </c>
      <c r="K11" s="234" t="s">
        <v>130</v>
      </c>
      <c r="L11" s="234"/>
      <c r="M11" s="234"/>
      <c r="N11" s="234"/>
      <c r="O11" s="234"/>
      <c r="P11" s="235"/>
    </row>
    <row r="12" spans="1:16" ht="63" customHeight="1" x14ac:dyDescent="0.2">
      <c r="A12" s="72" t="s">
        <v>50</v>
      </c>
      <c r="B12" s="204"/>
      <c r="C12" s="204"/>
      <c r="D12" s="204"/>
      <c r="E12" s="204"/>
      <c r="F12" s="204"/>
      <c r="G12" s="205"/>
      <c r="J12" s="72" t="s">
        <v>50</v>
      </c>
      <c r="K12" s="234" t="s">
        <v>131</v>
      </c>
      <c r="L12" s="236"/>
      <c r="M12" s="236"/>
      <c r="N12" s="236"/>
      <c r="O12" s="236"/>
      <c r="P12" s="237"/>
    </row>
    <row r="13" spans="1:16" s="62" customFormat="1" ht="42.5" customHeight="1" thickBot="1" x14ac:dyDescent="0.25">
      <c r="A13" s="210" t="s">
        <v>75</v>
      </c>
      <c r="B13" s="211"/>
      <c r="C13" s="211"/>
      <c r="D13" s="211"/>
      <c r="E13" s="211"/>
      <c r="F13" s="212"/>
      <c r="G13" s="103"/>
      <c r="J13" s="210" t="s">
        <v>75</v>
      </c>
      <c r="K13" s="211"/>
      <c r="L13" s="211"/>
      <c r="M13" s="211"/>
      <c r="N13" s="211"/>
      <c r="O13" s="212"/>
      <c r="P13" s="149" t="s">
        <v>132</v>
      </c>
    </row>
    <row r="14" spans="1:16" ht="47.25" customHeight="1" thickBot="1" x14ac:dyDescent="0.25">
      <c r="A14" s="63"/>
      <c r="B14" s="63"/>
      <c r="C14" s="63"/>
      <c r="D14" s="63"/>
      <c r="E14" s="63"/>
      <c r="F14" s="64"/>
      <c r="G14" s="64"/>
      <c r="J14" s="63"/>
      <c r="K14" s="63"/>
      <c r="L14" s="63"/>
      <c r="M14" s="63"/>
      <c r="N14" s="63"/>
      <c r="O14" s="64"/>
      <c r="P14" s="64"/>
    </row>
    <row r="15" spans="1:16" ht="37.5" customHeight="1" x14ac:dyDescent="0.2">
      <c r="A15" s="70" t="s">
        <v>72</v>
      </c>
      <c r="B15" s="79" t="s">
        <v>63</v>
      </c>
      <c r="C15" s="66"/>
      <c r="D15" s="75" t="s">
        <v>73</v>
      </c>
      <c r="E15" s="213"/>
      <c r="F15" s="213"/>
      <c r="G15" s="214"/>
      <c r="J15" s="70" t="s">
        <v>72</v>
      </c>
      <c r="K15" s="79" t="s">
        <v>63</v>
      </c>
      <c r="L15" s="66"/>
      <c r="M15" s="75" t="s">
        <v>73</v>
      </c>
      <c r="N15" s="213"/>
      <c r="O15" s="213"/>
      <c r="P15" s="214"/>
    </row>
    <row r="16" spans="1:16" ht="37.5" customHeight="1" x14ac:dyDescent="0.2">
      <c r="A16" s="71" t="s">
        <v>40</v>
      </c>
      <c r="B16" s="199"/>
      <c r="C16" s="199"/>
      <c r="D16" s="200"/>
      <c r="E16" s="76" t="s">
        <v>41</v>
      </c>
      <c r="F16" s="201"/>
      <c r="G16" s="202"/>
      <c r="J16" s="71" t="s">
        <v>40</v>
      </c>
      <c r="K16" s="199"/>
      <c r="L16" s="199"/>
      <c r="M16" s="200"/>
      <c r="N16" s="76" t="s">
        <v>41</v>
      </c>
      <c r="O16" s="201"/>
      <c r="P16" s="202"/>
    </row>
    <row r="17" spans="1:16" ht="37.5" customHeight="1" x14ac:dyDescent="0.2">
      <c r="A17" s="71" t="s">
        <v>42</v>
      </c>
      <c r="B17" s="199"/>
      <c r="C17" s="199"/>
      <c r="D17" s="199"/>
      <c r="E17" s="199"/>
      <c r="F17" s="199"/>
      <c r="G17" s="215"/>
      <c r="J17" s="71" t="s">
        <v>42</v>
      </c>
      <c r="K17" s="199"/>
      <c r="L17" s="199"/>
      <c r="M17" s="199"/>
      <c r="N17" s="199"/>
      <c r="O17" s="199"/>
      <c r="P17" s="215"/>
    </row>
    <row r="18" spans="1:16" ht="37.5" customHeight="1" x14ac:dyDescent="0.2">
      <c r="A18" s="72" t="s">
        <v>43</v>
      </c>
      <c r="B18" s="199"/>
      <c r="C18" s="199"/>
      <c r="D18" s="200"/>
      <c r="E18" s="77" t="s">
        <v>44</v>
      </c>
      <c r="F18" s="216"/>
      <c r="G18" s="217"/>
      <c r="J18" s="72" t="s">
        <v>43</v>
      </c>
      <c r="K18" s="199"/>
      <c r="L18" s="199"/>
      <c r="M18" s="200"/>
      <c r="N18" s="77" t="s">
        <v>44</v>
      </c>
      <c r="O18" s="216"/>
      <c r="P18" s="217"/>
    </row>
    <row r="19" spans="1:16" ht="63" customHeight="1" x14ac:dyDescent="0.2">
      <c r="A19" s="73" t="s">
        <v>45</v>
      </c>
      <c r="B19" s="206"/>
      <c r="C19" s="206"/>
      <c r="D19" s="206"/>
      <c r="E19" s="206"/>
      <c r="F19" s="206"/>
      <c r="G19" s="207"/>
      <c r="J19" s="73" t="s">
        <v>45</v>
      </c>
      <c r="K19" s="206"/>
      <c r="L19" s="206"/>
      <c r="M19" s="206"/>
      <c r="N19" s="206"/>
      <c r="O19" s="206"/>
      <c r="P19" s="207"/>
    </row>
    <row r="20" spans="1:16" ht="37.5" customHeight="1" x14ac:dyDescent="0.2">
      <c r="A20" s="72" t="s">
        <v>46</v>
      </c>
      <c r="B20" s="208" t="s">
        <v>74</v>
      </c>
      <c r="C20" s="209"/>
      <c r="D20" s="59" t="s">
        <v>47</v>
      </c>
      <c r="E20" s="69" t="s">
        <v>88</v>
      </c>
      <c r="F20" s="61" t="s">
        <v>51</v>
      </c>
      <c r="G20" s="67" t="s">
        <v>74</v>
      </c>
      <c r="J20" s="72" t="s">
        <v>46</v>
      </c>
      <c r="K20" s="208" t="s">
        <v>74</v>
      </c>
      <c r="L20" s="209"/>
      <c r="M20" s="59" t="s">
        <v>47</v>
      </c>
      <c r="N20" s="69" t="s">
        <v>88</v>
      </c>
      <c r="O20" s="61" t="s">
        <v>51</v>
      </c>
      <c r="P20" s="67" t="s">
        <v>74</v>
      </c>
    </row>
    <row r="21" spans="1:16" ht="37.5" customHeight="1" x14ac:dyDescent="0.2">
      <c r="A21" s="72" t="s">
        <v>48</v>
      </c>
      <c r="B21" s="203"/>
      <c r="C21" s="203"/>
      <c r="D21" s="203"/>
      <c r="E21" s="203"/>
      <c r="F21" s="64" t="s">
        <v>13</v>
      </c>
      <c r="G21" s="68"/>
      <c r="J21" s="72" t="s">
        <v>48</v>
      </c>
      <c r="K21" s="203"/>
      <c r="L21" s="203"/>
      <c r="M21" s="203"/>
      <c r="N21" s="203"/>
      <c r="O21" s="64" t="s">
        <v>13</v>
      </c>
      <c r="P21" s="68"/>
    </row>
    <row r="22" spans="1:16" ht="63" customHeight="1" x14ac:dyDescent="0.2">
      <c r="A22" s="74" t="s">
        <v>49</v>
      </c>
      <c r="B22" s="204"/>
      <c r="C22" s="204"/>
      <c r="D22" s="204"/>
      <c r="E22" s="204"/>
      <c r="F22" s="204"/>
      <c r="G22" s="205"/>
      <c r="J22" s="74" t="s">
        <v>49</v>
      </c>
      <c r="K22" s="204"/>
      <c r="L22" s="204"/>
      <c r="M22" s="204"/>
      <c r="N22" s="204"/>
      <c r="O22" s="204"/>
      <c r="P22" s="205"/>
    </row>
    <row r="23" spans="1:16" ht="63" customHeight="1" x14ac:dyDescent="0.2">
      <c r="A23" s="72" t="s">
        <v>50</v>
      </c>
      <c r="B23" s="204"/>
      <c r="C23" s="204"/>
      <c r="D23" s="204"/>
      <c r="E23" s="204"/>
      <c r="F23" s="204"/>
      <c r="G23" s="205"/>
      <c r="J23" s="72" t="s">
        <v>50</v>
      </c>
      <c r="K23" s="204"/>
      <c r="L23" s="204"/>
      <c r="M23" s="204"/>
      <c r="N23" s="204"/>
      <c r="O23" s="204"/>
      <c r="P23" s="205"/>
    </row>
    <row r="24" spans="1:16" s="62" customFormat="1" ht="42.5" customHeight="1" thickBot="1" x14ac:dyDescent="0.25">
      <c r="A24" s="210" t="s">
        <v>75</v>
      </c>
      <c r="B24" s="211"/>
      <c r="C24" s="211"/>
      <c r="D24" s="211"/>
      <c r="E24" s="211"/>
      <c r="F24" s="212"/>
      <c r="G24" s="103"/>
      <c r="J24" s="210" t="s">
        <v>75</v>
      </c>
      <c r="K24" s="211"/>
      <c r="L24" s="211"/>
      <c r="M24" s="211"/>
      <c r="N24" s="211"/>
      <c r="O24" s="212"/>
      <c r="P24" s="103"/>
    </row>
  </sheetData>
  <mergeCells count="48">
    <mergeCell ref="K22:P22"/>
    <mergeCell ref="K23:P23"/>
    <mergeCell ref="J24:O24"/>
    <mergeCell ref="K18:M18"/>
    <mergeCell ref="O18:P18"/>
    <mergeCell ref="K19:P19"/>
    <mergeCell ref="K20:L20"/>
    <mergeCell ref="K21:N21"/>
    <mergeCell ref="J13:O13"/>
    <mergeCell ref="N15:P15"/>
    <mergeCell ref="K16:M16"/>
    <mergeCell ref="O16:P16"/>
    <mergeCell ref="K17:P17"/>
    <mergeCell ref="K8:P8"/>
    <mergeCell ref="K9:L9"/>
    <mergeCell ref="K10:N10"/>
    <mergeCell ref="K11:P11"/>
    <mergeCell ref="K12:P12"/>
    <mergeCell ref="N4:P4"/>
    <mergeCell ref="K5:M5"/>
    <mergeCell ref="O5:P5"/>
    <mergeCell ref="K6:P6"/>
    <mergeCell ref="K7:M7"/>
    <mergeCell ref="O7:P7"/>
    <mergeCell ref="A24:F24"/>
    <mergeCell ref="A13:F13"/>
    <mergeCell ref="E4:G4"/>
    <mergeCell ref="F5:G5"/>
    <mergeCell ref="B6:G6"/>
    <mergeCell ref="F7:G7"/>
    <mergeCell ref="B21:E21"/>
    <mergeCell ref="B22:G22"/>
    <mergeCell ref="B23:G23"/>
    <mergeCell ref="B19:G19"/>
    <mergeCell ref="B20:C20"/>
    <mergeCell ref="B17:G17"/>
    <mergeCell ref="B18:D18"/>
    <mergeCell ref="F18:G18"/>
    <mergeCell ref="E15:G15"/>
    <mergeCell ref="B16:D16"/>
    <mergeCell ref="B7:D7"/>
    <mergeCell ref="B5:D5"/>
    <mergeCell ref="F16:G16"/>
    <mergeCell ref="B10:E10"/>
    <mergeCell ref="B11:G11"/>
    <mergeCell ref="B12:G12"/>
    <mergeCell ref="B8:G8"/>
    <mergeCell ref="B9:C9"/>
  </mergeCells>
  <phoneticPr fontId="2"/>
  <dataValidations xWindow="760" yWindow="1253" count="3">
    <dataValidation allowBlank="1" showInputMessage="1" showErrorMessage="1" promptTitle="番号を記入してください" prompt="別シートの経費区分別明細の番号と対応させて記入してください_x000a_" sqref="B4 C3 E3 B15 K4 L3 N3 K15" xr:uid="{00000000-0002-0000-0100-000000000000}"/>
    <dataValidation imeMode="halfAlpha" allowBlank="1" showInputMessage="1" showErrorMessage="1" sqref="F5 F16 O5 O16" xr:uid="{00000000-0002-0000-0100-000001000000}"/>
    <dataValidation type="list" allowBlank="1" showInputMessage="1" showErrorMessage="1" sqref="G13 G24 P13 P24" xr:uid="{00000000-0002-0000-0100-000002000000}">
      <formula1>"関連あり,関連なし"</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2"/>
  <sheetViews>
    <sheetView view="pageBreakPreview" zoomScale="85" zoomScaleNormal="75" zoomScaleSheetLayoutView="85" workbookViewId="0">
      <selection activeCell="E10" sqref="E10"/>
    </sheetView>
  </sheetViews>
  <sheetFormatPr defaultColWidth="9" defaultRowHeight="18" x14ac:dyDescent="0.55000000000000004"/>
  <cols>
    <col min="1" max="1" width="0.81640625" style="2" customWidth="1"/>
    <col min="2" max="3" width="5" style="2" customWidth="1"/>
    <col min="4" max="4" width="9.36328125" style="2" customWidth="1"/>
    <col min="5" max="5" width="25.08984375" style="2" customWidth="1"/>
    <col min="6" max="6" width="14.453125" style="45" customWidth="1"/>
    <col min="7" max="7" width="8.81640625" style="45" customWidth="1"/>
    <col min="8" max="8" width="27.08984375" style="45" customWidth="1"/>
    <col min="9" max="9" width="26.1796875" style="45" customWidth="1"/>
    <col min="10" max="10" width="1.81640625" style="2" customWidth="1"/>
    <col min="11" max="12" width="4" style="2" customWidth="1"/>
    <col min="13" max="14" width="9" style="2"/>
    <col min="15" max="15" width="8" style="2" customWidth="1"/>
    <col min="16" max="16" width="18.453125" style="2" customWidth="1"/>
    <col min="17" max="17" width="14.54296875" style="2" customWidth="1"/>
    <col min="18" max="18" width="9" style="2"/>
    <col min="19" max="20" width="18.90625" style="2" customWidth="1"/>
    <col min="21" max="16384" width="9" style="2"/>
  </cols>
  <sheetData>
    <row r="1" spans="1:20" ht="16.5" customHeight="1" x14ac:dyDescent="0.55000000000000004">
      <c r="A1" s="94" t="s">
        <v>17</v>
      </c>
      <c r="B1" s="94"/>
      <c r="C1" s="94"/>
      <c r="D1" s="94"/>
      <c r="E1" s="94"/>
      <c r="F1" s="52"/>
      <c r="L1" s="141" t="s">
        <v>17</v>
      </c>
      <c r="M1" s="141"/>
      <c r="N1" s="141"/>
      <c r="O1" s="141"/>
      <c r="P1" s="141"/>
      <c r="Q1" s="170" t="s">
        <v>120</v>
      </c>
      <c r="R1" s="45"/>
      <c r="S1" s="45"/>
      <c r="T1" s="45"/>
    </row>
    <row r="2" spans="1:20" ht="12.5" customHeight="1" x14ac:dyDescent="0.55000000000000004">
      <c r="C2" s="3"/>
      <c r="D2" s="3"/>
      <c r="E2" s="3"/>
      <c r="F2" s="46"/>
      <c r="G2" s="46"/>
      <c r="H2" s="46"/>
      <c r="I2" s="46"/>
      <c r="J2" s="3"/>
      <c r="N2" s="3"/>
      <c r="O2" s="3"/>
      <c r="P2" s="3"/>
      <c r="Q2" s="46"/>
      <c r="R2" s="46"/>
      <c r="S2" s="46"/>
      <c r="T2" s="46"/>
    </row>
    <row r="3" spans="1:20" ht="26.5" x14ac:dyDescent="0.65">
      <c r="B3" s="98" t="s">
        <v>91</v>
      </c>
      <c r="C3" s="95"/>
      <c r="D3" s="95"/>
      <c r="E3" s="95"/>
      <c r="G3" s="47"/>
      <c r="H3" s="47"/>
      <c r="I3" s="47"/>
      <c r="J3" s="95"/>
      <c r="M3" s="98" t="s">
        <v>91</v>
      </c>
      <c r="N3" s="95"/>
      <c r="O3" s="95"/>
      <c r="P3" s="95"/>
      <c r="Q3" s="45"/>
      <c r="R3" s="47"/>
      <c r="S3" s="47"/>
      <c r="T3" s="47"/>
    </row>
    <row r="4" spans="1:20" ht="12.5" customHeight="1" x14ac:dyDescent="0.65">
      <c r="B4" s="98"/>
      <c r="C4" s="95"/>
      <c r="D4" s="95"/>
      <c r="E4" s="95"/>
      <c r="G4" s="47"/>
      <c r="H4" s="47"/>
      <c r="I4" s="47"/>
      <c r="J4" s="95"/>
      <c r="M4" s="98"/>
      <c r="N4" s="95"/>
      <c r="O4" s="95"/>
      <c r="P4" s="95"/>
      <c r="Q4" s="45"/>
      <c r="R4" s="47"/>
      <c r="S4" s="47"/>
      <c r="T4" s="47"/>
    </row>
    <row r="5" spans="1:20" s="104" customFormat="1" ht="25" customHeight="1" x14ac:dyDescent="0.55000000000000004">
      <c r="C5" s="105" t="s">
        <v>104</v>
      </c>
      <c r="E5" s="106"/>
      <c r="F5" s="107"/>
      <c r="G5" s="108"/>
      <c r="H5" s="108"/>
      <c r="I5" s="108"/>
      <c r="J5" s="109"/>
      <c r="O5" s="105" t="s">
        <v>136</v>
      </c>
      <c r="P5" s="106"/>
      <c r="Q5" s="107"/>
      <c r="R5" s="108"/>
      <c r="S5" s="108"/>
      <c r="T5" s="108"/>
    </row>
    <row r="6" spans="1:20" s="104" customFormat="1" ht="25" customHeight="1" x14ac:dyDescent="0.55000000000000004">
      <c r="C6" s="105" t="s">
        <v>92</v>
      </c>
      <c r="F6" s="107"/>
      <c r="G6" s="108"/>
      <c r="H6" s="108"/>
      <c r="I6" s="108"/>
      <c r="O6" s="105" t="s">
        <v>92</v>
      </c>
      <c r="Q6" s="107"/>
      <c r="R6" s="108"/>
      <c r="S6" s="108"/>
      <c r="T6" s="108"/>
    </row>
    <row r="7" spans="1:20" ht="12.5" customHeight="1" x14ac:dyDescent="0.55000000000000004">
      <c r="G7" s="47"/>
      <c r="H7" s="47"/>
      <c r="I7" s="47"/>
      <c r="Q7" s="45"/>
      <c r="R7" s="47"/>
      <c r="S7" s="47"/>
      <c r="T7" s="47"/>
    </row>
    <row r="8" spans="1:20" ht="27" thickBot="1" x14ac:dyDescent="0.6">
      <c r="B8" s="5" t="s">
        <v>38</v>
      </c>
      <c r="C8" s="6"/>
      <c r="D8" s="6"/>
      <c r="E8" s="6"/>
      <c r="F8" s="50"/>
      <c r="G8" s="53"/>
      <c r="H8" s="50"/>
      <c r="I8" s="48" t="s">
        <v>4</v>
      </c>
      <c r="J8" s="6"/>
      <c r="M8" s="5" t="s">
        <v>38</v>
      </c>
      <c r="N8" s="6"/>
      <c r="O8" s="6"/>
      <c r="P8" s="6"/>
      <c r="Q8" s="50"/>
      <c r="R8" s="53"/>
      <c r="S8" s="50"/>
      <c r="T8" s="48" t="s">
        <v>4</v>
      </c>
    </row>
    <row r="9" spans="1:20" s="4" customFormat="1" ht="60" x14ac:dyDescent="0.65">
      <c r="B9" s="250"/>
      <c r="C9" s="251"/>
      <c r="D9" s="12" t="s">
        <v>53</v>
      </c>
      <c r="E9" s="34" t="s">
        <v>20</v>
      </c>
      <c r="F9" s="51" t="s">
        <v>70</v>
      </c>
      <c r="G9" s="51" t="s">
        <v>21</v>
      </c>
      <c r="H9" s="51" t="s">
        <v>24</v>
      </c>
      <c r="I9" s="49" t="s">
        <v>65</v>
      </c>
      <c r="J9" s="8"/>
      <c r="M9" s="250"/>
      <c r="N9" s="251"/>
      <c r="O9" s="12" t="s">
        <v>53</v>
      </c>
      <c r="P9" s="143" t="s">
        <v>20</v>
      </c>
      <c r="Q9" s="51" t="s">
        <v>70</v>
      </c>
      <c r="R9" s="51" t="s">
        <v>21</v>
      </c>
      <c r="S9" s="51" t="s">
        <v>24</v>
      </c>
      <c r="T9" s="49" t="s">
        <v>65</v>
      </c>
    </row>
    <row r="10" spans="1:20" ht="40" customHeight="1" x14ac:dyDescent="0.55000000000000004">
      <c r="B10" s="252" t="s">
        <v>76</v>
      </c>
      <c r="C10" s="253"/>
      <c r="D10" s="36" t="s">
        <v>54</v>
      </c>
      <c r="E10" s="150"/>
      <c r="F10" s="151"/>
      <c r="G10" s="152"/>
      <c r="H10" s="81">
        <f>F10*G10</f>
        <v>0</v>
      </c>
      <c r="I10" s="82">
        <f>H10*1.1</f>
        <v>0</v>
      </c>
      <c r="J10" s="9"/>
      <c r="M10" s="252" t="s">
        <v>76</v>
      </c>
      <c r="N10" s="253"/>
      <c r="O10" s="36" t="s">
        <v>54</v>
      </c>
      <c r="P10" s="167" t="s">
        <v>137</v>
      </c>
      <c r="Q10" s="168">
        <v>1800000</v>
      </c>
      <c r="R10" s="169">
        <v>1</v>
      </c>
      <c r="S10" s="81">
        <f>Q10*R10</f>
        <v>1800000</v>
      </c>
      <c r="T10" s="82">
        <f>S10*1.1</f>
        <v>1980000.0000000002</v>
      </c>
    </row>
    <row r="11" spans="1:20" ht="40" customHeight="1" x14ac:dyDescent="0.55000000000000004">
      <c r="B11" s="252"/>
      <c r="C11" s="253"/>
      <c r="D11" s="36" t="s">
        <v>55</v>
      </c>
      <c r="E11" s="150"/>
      <c r="F11" s="151"/>
      <c r="G11" s="152"/>
      <c r="H11" s="81">
        <f>F11*G11</f>
        <v>0</v>
      </c>
      <c r="I11" s="82">
        <f>H11*1.1</f>
        <v>0</v>
      </c>
      <c r="J11" s="9"/>
      <c r="M11" s="252"/>
      <c r="N11" s="253"/>
      <c r="O11" s="36" t="s">
        <v>55</v>
      </c>
      <c r="P11" s="37"/>
      <c r="Q11" s="13"/>
      <c r="R11" s="38"/>
      <c r="S11" s="81">
        <f>Q11*R11</f>
        <v>0</v>
      </c>
      <c r="T11" s="82">
        <f>S11*1.1</f>
        <v>0</v>
      </c>
    </row>
    <row r="12" spans="1:20" ht="40" customHeight="1" x14ac:dyDescent="0.55000000000000004">
      <c r="B12" s="252"/>
      <c r="C12" s="253"/>
      <c r="D12" s="36" t="s">
        <v>56</v>
      </c>
      <c r="E12" s="150"/>
      <c r="F12" s="151"/>
      <c r="G12" s="152"/>
      <c r="H12" s="81">
        <f>F12*G12</f>
        <v>0</v>
      </c>
      <c r="I12" s="82">
        <f>H12*1.1</f>
        <v>0</v>
      </c>
      <c r="J12" s="9"/>
      <c r="M12" s="252"/>
      <c r="N12" s="253"/>
      <c r="O12" s="36" t="s">
        <v>56</v>
      </c>
      <c r="P12" s="37"/>
      <c r="Q12" s="13"/>
      <c r="R12" s="38"/>
      <c r="S12" s="81">
        <f>Q12*R12</f>
        <v>0</v>
      </c>
      <c r="T12" s="82">
        <f>S12*1.1</f>
        <v>0</v>
      </c>
    </row>
    <row r="13" spans="1:20" ht="40" customHeight="1" thickBot="1" x14ac:dyDescent="0.6">
      <c r="B13" s="254"/>
      <c r="C13" s="255"/>
      <c r="D13" s="249" t="s">
        <v>22</v>
      </c>
      <c r="E13" s="249"/>
      <c r="F13" s="249"/>
      <c r="G13" s="249"/>
      <c r="H13" s="83">
        <f>SUM(H10:H12)</f>
        <v>0</v>
      </c>
      <c r="I13" s="84">
        <f>SUM(I10:I12)</f>
        <v>0</v>
      </c>
      <c r="J13" s="9"/>
      <c r="M13" s="254"/>
      <c r="N13" s="255"/>
      <c r="O13" s="249" t="s">
        <v>22</v>
      </c>
      <c r="P13" s="249"/>
      <c r="Q13" s="249"/>
      <c r="R13" s="249"/>
      <c r="S13" s="83">
        <f>SUM(S10:S12)</f>
        <v>1800000</v>
      </c>
      <c r="T13" s="84">
        <f>SUM(T10:T12)</f>
        <v>1980000.0000000002</v>
      </c>
    </row>
    <row r="14" spans="1:20" ht="40" customHeight="1" x14ac:dyDescent="0.55000000000000004">
      <c r="B14" s="256" t="s">
        <v>77</v>
      </c>
      <c r="C14" s="257"/>
      <c r="D14" s="34" t="s">
        <v>57</v>
      </c>
      <c r="E14" s="153"/>
      <c r="F14" s="154"/>
      <c r="G14" s="155"/>
      <c r="H14" s="85">
        <f>F14*G14</f>
        <v>0</v>
      </c>
      <c r="I14" s="86">
        <f>H14*1.1</f>
        <v>0</v>
      </c>
      <c r="J14" s="9"/>
      <c r="M14" s="256" t="s">
        <v>77</v>
      </c>
      <c r="N14" s="257"/>
      <c r="O14" s="143" t="s">
        <v>57</v>
      </c>
      <c r="P14" s="164" t="s">
        <v>138</v>
      </c>
      <c r="Q14" s="165">
        <v>300000</v>
      </c>
      <c r="R14" s="166">
        <v>1</v>
      </c>
      <c r="S14" s="85">
        <f>Q14*R14</f>
        <v>300000</v>
      </c>
      <c r="T14" s="86">
        <f>S14*1.1</f>
        <v>330000</v>
      </c>
    </row>
    <row r="15" spans="1:20" ht="40" customHeight="1" x14ac:dyDescent="0.55000000000000004">
      <c r="B15" s="252"/>
      <c r="C15" s="253"/>
      <c r="D15" s="36" t="s">
        <v>58</v>
      </c>
      <c r="E15" s="150"/>
      <c r="F15" s="151"/>
      <c r="G15" s="152"/>
      <c r="H15" s="81">
        <f>F15*G15</f>
        <v>0</v>
      </c>
      <c r="I15" s="82">
        <f>H15*1.1</f>
        <v>0</v>
      </c>
      <c r="J15" s="9"/>
      <c r="M15" s="252"/>
      <c r="N15" s="253"/>
      <c r="O15" s="36" t="s">
        <v>58</v>
      </c>
      <c r="P15" s="167" t="s">
        <v>139</v>
      </c>
      <c r="Q15" s="168">
        <v>200000</v>
      </c>
      <c r="R15" s="169">
        <v>1</v>
      </c>
      <c r="S15" s="81">
        <f>Q15*R15</f>
        <v>200000</v>
      </c>
      <c r="T15" s="82">
        <f>S15*1.1</f>
        <v>220000.00000000003</v>
      </c>
    </row>
    <row r="16" spans="1:20" ht="40" customHeight="1" x14ac:dyDescent="0.55000000000000004">
      <c r="B16" s="252"/>
      <c r="C16" s="253"/>
      <c r="D16" s="36" t="s">
        <v>59</v>
      </c>
      <c r="E16" s="150"/>
      <c r="F16" s="151"/>
      <c r="G16" s="152"/>
      <c r="H16" s="81">
        <f>F16*G16</f>
        <v>0</v>
      </c>
      <c r="I16" s="82">
        <f>H16*1.1</f>
        <v>0</v>
      </c>
      <c r="J16" s="9"/>
      <c r="M16" s="252"/>
      <c r="N16" s="253"/>
      <c r="O16" s="36" t="s">
        <v>59</v>
      </c>
      <c r="P16" s="37"/>
      <c r="Q16" s="13"/>
      <c r="R16" s="38"/>
      <c r="S16" s="81">
        <f>Q16*R16</f>
        <v>0</v>
      </c>
      <c r="T16" s="82">
        <f>S16*1.1</f>
        <v>0</v>
      </c>
    </row>
    <row r="17" spans="2:20" ht="40" customHeight="1" thickBot="1" x14ac:dyDescent="0.6">
      <c r="B17" s="258"/>
      <c r="C17" s="259"/>
      <c r="D17" s="260" t="s">
        <v>22</v>
      </c>
      <c r="E17" s="260"/>
      <c r="F17" s="260"/>
      <c r="G17" s="260"/>
      <c r="H17" s="87">
        <f>SUM(H14:H16)</f>
        <v>0</v>
      </c>
      <c r="I17" s="88">
        <f>SUM(I14:I16)</f>
        <v>0</v>
      </c>
      <c r="J17" s="9"/>
      <c r="M17" s="258"/>
      <c r="N17" s="259"/>
      <c r="O17" s="260" t="s">
        <v>22</v>
      </c>
      <c r="P17" s="260"/>
      <c r="Q17" s="260"/>
      <c r="R17" s="260"/>
      <c r="S17" s="87">
        <f>SUM(S14:S16)</f>
        <v>500000</v>
      </c>
      <c r="T17" s="88">
        <f>SUM(T14:T16)</f>
        <v>550000</v>
      </c>
    </row>
    <row r="18" spans="2:20" ht="40" customHeight="1" x14ac:dyDescent="0.55000000000000004">
      <c r="B18" s="243" t="s">
        <v>19</v>
      </c>
      <c r="C18" s="244"/>
      <c r="D18" s="39" t="s">
        <v>60</v>
      </c>
      <c r="E18" s="156"/>
      <c r="F18" s="157"/>
      <c r="G18" s="158"/>
      <c r="H18" s="89">
        <f>F18*G18</f>
        <v>0</v>
      </c>
      <c r="I18" s="90">
        <f>H18*1.1</f>
        <v>0</v>
      </c>
      <c r="J18" s="9"/>
      <c r="M18" s="243" t="s">
        <v>19</v>
      </c>
      <c r="N18" s="244"/>
      <c r="O18" s="39" t="s">
        <v>60</v>
      </c>
      <c r="P18" s="161" t="s">
        <v>140</v>
      </c>
      <c r="Q18" s="162">
        <v>200000</v>
      </c>
      <c r="R18" s="163">
        <v>1</v>
      </c>
      <c r="S18" s="89">
        <f>Q18*R18</f>
        <v>200000</v>
      </c>
      <c r="T18" s="90">
        <f>S18*1.1</f>
        <v>220000.00000000003</v>
      </c>
    </row>
    <row r="19" spans="2:20" ht="40" customHeight="1" x14ac:dyDescent="0.55000000000000004">
      <c r="B19" s="245"/>
      <c r="C19" s="246"/>
      <c r="D19" s="36" t="s">
        <v>61</v>
      </c>
      <c r="E19" s="150"/>
      <c r="F19" s="151"/>
      <c r="G19" s="152"/>
      <c r="H19" s="81">
        <f>F19*G19</f>
        <v>0</v>
      </c>
      <c r="I19" s="82">
        <f>H19*1.1</f>
        <v>0</v>
      </c>
      <c r="J19" s="9"/>
      <c r="M19" s="245"/>
      <c r="N19" s="246"/>
      <c r="O19" s="36" t="s">
        <v>61</v>
      </c>
      <c r="P19" s="37"/>
      <c r="Q19" s="13"/>
      <c r="R19" s="38"/>
      <c r="S19" s="81">
        <f>Q19*R19</f>
        <v>0</v>
      </c>
      <c r="T19" s="82">
        <f>S19*1.1</f>
        <v>0</v>
      </c>
    </row>
    <row r="20" spans="2:20" ht="40" customHeight="1" x14ac:dyDescent="0.55000000000000004">
      <c r="B20" s="245"/>
      <c r="C20" s="246"/>
      <c r="D20" s="36" t="s">
        <v>62</v>
      </c>
      <c r="E20" s="150"/>
      <c r="F20" s="151"/>
      <c r="G20" s="152"/>
      <c r="H20" s="81">
        <f>F20*G20</f>
        <v>0</v>
      </c>
      <c r="I20" s="82">
        <f>H20*1.1</f>
        <v>0</v>
      </c>
      <c r="M20" s="245"/>
      <c r="N20" s="246"/>
      <c r="O20" s="36" t="s">
        <v>62</v>
      </c>
      <c r="P20" s="37"/>
      <c r="Q20" s="13"/>
      <c r="R20" s="38"/>
      <c r="S20" s="81">
        <f>Q20*R20</f>
        <v>0</v>
      </c>
      <c r="T20" s="82">
        <f>S20*1.1</f>
        <v>0</v>
      </c>
    </row>
    <row r="21" spans="2:20" ht="40" customHeight="1" thickBot="1" x14ac:dyDescent="0.6">
      <c r="B21" s="247"/>
      <c r="C21" s="248"/>
      <c r="D21" s="249" t="s">
        <v>106</v>
      </c>
      <c r="E21" s="249"/>
      <c r="F21" s="249"/>
      <c r="G21" s="249"/>
      <c r="H21" s="83">
        <f>MIN(SUM(H18:H20),1500000)</f>
        <v>0</v>
      </c>
      <c r="I21" s="84">
        <f>SUM(I18:I20)</f>
        <v>0</v>
      </c>
      <c r="K21" s="10"/>
      <c r="M21" s="247"/>
      <c r="N21" s="248"/>
      <c r="O21" s="249" t="s">
        <v>22</v>
      </c>
      <c r="P21" s="249"/>
      <c r="Q21" s="249"/>
      <c r="R21" s="249"/>
      <c r="S21" s="83">
        <f>SUM(S18:S20)</f>
        <v>200000</v>
      </c>
      <c r="T21" s="84">
        <f>SUM(T18:T20)</f>
        <v>220000.00000000003</v>
      </c>
    </row>
    <row r="22" spans="2:20" ht="40" customHeight="1" thickBot="1" x14ac:dyDescent="0.6">
      <c r="B22" s="241" t="s">
        <v>99</v>
      </c>
      <c r="C22" s="242"/>
      <c r="D22" s="242"/>
      <c r="E22" s="242"/>
      <c r="F22" s="242"/>
      <c r="G22" s="242"/>
      <c r="H22" s="110">
        <f>H13+H17+H21</f>
        <v>0</v>
      </c>
      <c r="I22" s="111">
        <f>I13+I17+I21</f>
        <v>0</v>
      </c>
      <c r="M22" s="241" t="s">
        <v>99</v>
      </c>
      <c r="N22" s="242"/>
      <c r="O22" s="242"/>
      <c r="P22" s="242"/>
      <c r="Q22" s="242"/>
      <c r="R22" s="242"/>
      <c r="S22" s="110">
        <f>S13+S17+S21</f>
        <v>2500000</v>
      </c>
      <c r="T22" s="111">
        <f>T13+T17+T21</f>
        <v>2750000</v>
      </c>
    </row>
    <row r="23" spans="2:20" ht="22.5" x14ac:dyDescent="0.55000000000000004">
      <c r="B23" s="112"/>
      <c r="C23" s="112"/>
      <c r="D23" s="113"/>
      <c r="E23" s="113"/>
      <c r="F23" s="114"/>
      <c r="G23" s="114"/>
      <c r="H23" s="115"/>
      <c r="I23" s="115"/>
      <c r="M23" s="112"/>
      <c r="N23" s="112"/>
      <c r="O23" s="113"/>
      <c r="P23" s="113"/>
      <c r="Q23" s="114"/>
      <c r="R23" s="114"/>
      <c r="S23" s="115"/>
      <c r="T23" s="115"/>
    </row>
    <row r="24" spans="2:20" ht="27" thickBot="1" x14ac:dyDescent="0.6">
      <c r="B24" s="116" t="s">
        <v>87</v>
      </c>
      <c r="C24" s="104"/>
      <c r="D24" s="104"/>
      <c r="E24" s="104"/>
      <c r="F24" s="107"/>
      <c r="G24" s="107"/>
      <c r="H24" s="117"/>
      <c r="I24" s="117"/>
      <c r="M24" s="116" t="s">
        <v>87</v>
      </c>
      <c r="N24" s="104"/>
      <c r="O24" s="104"/>
      <c r="P24" s="104"/>
      <c r="Q24" s="107"/>
      <c r="R24" s="107"/>
      <c r="S24" s="117"/>
      <c r="T24" s="117"/>
    </row>
    <row r="25" spans="2:20" ht="60" x14ac:dyDescent="0.55000000000000004">
      <c r="B25" s="265"/>
      <c r="C25" s="266"/>
      <c r="D25" s="266"/>
      <c r="E25" s="266"/>
      <c r="F25" s="118" t="s">
        <v>85</v>
      </c>
      <c r="G25" s="119" t="s">
        <v>35</v>
      </c>
      <c r="H25" s="120" t="s">
        <v>24</v>
      </c>
      <c r="I25" s="121" t="s">
        <v>65</v>
      </c>
      <c r="M25" s="265"/>
      <c r="N25" s="266"/>
      <c r="O25" s="266"/>
      <c r="P25" s="266"/>
      <c r="Q25" s="118" t="s">
        <v>85</v>
      </c>
      <c r="R25" s="119" t="s">
        <v>35</v>
      </c>
      <c r="S25" s="120" t="s">
        <v>24</v>
      </c>
      <c r="T25" s="121" t="s">
        <v>65</v>
      </c>
    </row>
    <row r="26" spans="2:20" ht="40" customHeight="1" x14ac:dyDescent="0.55000000000000004">
      <c r="B26" s="263" t="s">
        <v>33</v>
      </c>
      <c r="C26" s="264"/>
      <c r="D26" s="264"/>
      <c r="E26" s="264"/>
      <c r="F26" s="157"/>
      <c r="G26" s="158"/>
      <c r="H26" s="122">
        <f>F26*G26</f>
        <v>0</v>
      </c>
      <c r="I26" s="123">
        <f>H26*1.1</f>
        <v>0</v>
      </c>
      <c r="M26" s="263" t="s">
        <v>33</v>
      </c>
      <c r="N26" s="264"/>
      <c r="O26" s="264"/>
      <c r="P26" s="264"/>
      <c r="Q26" s="159">
        <v>200000</v>
      </c>
      <c r="R26" s="160">
        <v>10</v>
      </c>
      <c r="S26" s="122">
        <f>Q26*R26</f>
        <v>2000000</v>
      </c>
      <c r="T26" s="123">
        <f>S26*1.1</f>
        <v>2200000</v>
      </c>
    </row>
    <row r="27" spans="2:20" s="4" customFormat="1" ht="40" customHeight="1" x14ac:dyDescent="0.65">
      <c r="B27" s="263" t="s">
        <v>34</v>
      </c>
      <c r="C27" s="264"/>
      <c r="D27" s="264"/>
      <c r="E27" s="264"/>
      <c r="F27" s="157"/>
      <c r="G27" s="158"/>
      <c r="H27" s="124">
        <f>F27*G27</f>
        <v>0</v>
      </c>
      <c r="I27" s="125">
        <f>H27*1.1</f>
        <v>0</v>
      </c>
      <c r="M27" s="263" t="s">
        <v>34</v>
      </c>
      <c r="N27" s="264"/>
      <c r="O27" s="264"/>
      <c r="P27" s="264"/>
      <c r="Q27" s="159">
        <v>200000</v>
      </c>
      <c r="R27" s="160">
        <v>12</v>
      </c>
      <c r="S27" s="124">
        <f>Q27*R27</f>
        <v>2400000</v>
      </c>
      <c r="T27" s="125">
        <f>S27*1.1</f>
        <v>2640000</v>
      </c>
    </row>
    <row r="28" spans="2:20" s="4" customFormat="1" ht="40" customHeight="1" thickBot="1" x14ac:dyDescent="0.7">
      <c r="B28" s="261" t="s">
        <v>86</v>
      </c>
      <c r="C28" s="262"/>
      <c r="D28" s="262"/>
      <c r="E28" s="262"/>
      <c r="F28" s="157"/>
      <c r="G28" s="158"/>
      <c r="H28" s="126">
        <f>F28*G28</f>
        <v>0</v>
      </c>
      <c r="I28" s="127">
        <f>H28*1.1</f>
        <v>0</v>
      </c>
      <c r="M28" s="261" t="s">
        <v>86</v>
      </c>
      <c r="N28" s="262"/>
      <c r="O28" s="262"/>
      <c r="P28" s="262"/>
      <c r="Q28" s="159">
        <v>200000</v>
      </c>
      <c r="R28" s="160">
        <v>12</v>
      </c>
      <c r="S28" s="126">
        <f>Q28*R28</f>
        <v>2400000</v>
      </c>
      <c r="T28" s="127">
        <f>S28*1.1</f>
        <v>2640000</v>
      </c>
    </row>
    <row r="29" spans="2:20" ht="40" customHeight="1" thickBot="1" x14ac:dyDescent="0.6">
      <c r="B29" s="238" t="s">
        <v>100</v>
      </c>
      <c r="C29" s="239"/>
      <c r="D29" s="239"/>
      <c r="E29" s="239"/>
      <c r="F29" s="239"/>
      <c r="G29" s="240"/>
      <c r="H29" s="110">
        <f>SUM(H26:H28)</f>
        <v>0</v>
      </c>
      <c r="I29" s="111">
        <f>SUM(I26:I28)</f>
        <v>0</v>
      </c>
      <c r="M29" s="238" t="s">
        <v>100</v>
      </c>
      <c r="N29" s="239"/>
      <c r="O29" s="239"/>
      <c r="P29" s="239"/>
      <c r="Q29" s="239"/>
      <c r="R29" s="240"/>
      <c r="S29" s="110">
        <f>SUM(S26:S28)</f>
        <v>6800000</v>
      </c>
      <c r="T29" s="111">
        <f>SUM(T26:T28)</f>
        <v>7480000</v>
      </c>
    </row>
    <row r="30" spans="2:20" ht="14" customHeight="1" x14ac:dyDescent="0.55000000000000004">
      <c r="Q30" s="45"/>
      <c r="R30" s="45"/>
      <c r="S30" s="45"/>
      <c r="T30" s="45"/>
    </row>
    <row r="31" spans="2:20" x14ac:dyDescent="0.55000000000000004">
      <c r="Q31" s="45"/>
      <c r="R31" s="45"/>
      <c r="S31" s="45"/>
      <c r="T31" s="45"/>
    </row>
    <row r="32" spans="2:20" x14ac:dyDescent="0.55000000000000004">
      <c r="G32" s="48" t="s">
        <v>101</v>
      </c>
      <c r="H32" s="45">
        <f>H22+H29</f>
        <v>0</v>
      </c>
      <c r="I32" s="45">
        <f>I22+I29</f>
        <v>0</v>
      </c>
      <c r="Q32" s="45"/>
      <c r="R32" s="45"/>
      <c r="S32" s="45"/>
      <c r="T32" s="45"/>
    </row>
  </sheetData>
  <mergeCells count="26">
    <mergeCell ref="M27:P27"/>
    <mergeCell ref="M28:P28"/>
    <mergeCell ref="M29:R29"/>
    <mergeCell ref="M18:N21"/>
    <mergeCell ref="O21:R21"/>
    <mergeCell ref="M22:R22"/>
    <mergeCell ref="M25:P25"/>
    <mergeCell ref="M26:P26"/>
    <mergeCell ref="M9:N9"/>
    <mergeCell ref="M10:N13"/>
    <mergeCell ref="O13:R13"/>
    <mergeCell ref="M14:N17"/>
    <mergeCell ref="O17:R17"/>
    <mergeCell ref="B29:G29"/>
    <mergeCell ref="B22:G22"/>
    <mergeCell ref="B18:C21"/>
    <mergeCell ref="D21:G21"/>
    <mergeCell ref="B9:C9"/>
    <mergeCell ref="B10:C13"/>
    <mergeCell ref="D13:G13"/>
    <mergeCell ref="B14:C17"/>
    <mergeCell ref="D17:G17"/>
    <mergeCell ref="B28:E28"/>
    <mergeCell ref="B27:E27"/>
    <mergeCell ref="B25:E25"/>
    <mergeCell ref="B26:E26"/>
  </mergeCells>
  <phoneticPr fontId="2"/>
  <printOptions horizontalCentered="1" verticalCentered="1"/>
  <pageMargins left="0.7" right="0.7" top="0.75" bottom="0.75" header="0.3" footer="0.3"/>
  <pageSetup paperSize="9" scale="7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S31"/>
  <sheetViews>
    <sheetView view="pageBreakPreview" zoomScaleNormal="75" zoomScaleSheetLayoutView="100" workbookViewId="0">
      <selection activeCell="F10" sqref="F10"/>
    </sheetView>
  </sheetViews>
  <sheetFormatPr defaultColWidth="9" defaultRowHeight="18" x14ac:dyDescent="0.55000000000000004"/>
  <cols>
    <col min="1" max="1" width="2.08984375" style="2" customWidth="1"/>
    <col min="2" max="2" width="5.6328125" style="2" customWidth="1"/>
    <col min="3" max="3" width="4.36328125" style="2" customWidth="1"/>
    <col min="4" max="4" width="20.90625" style="2" customWidth="1"/>
    <col min="5" max="5" width="5.453125" style="2" customWidth="1"/>
    <col min="6" max="8" width="18.6328125" style="45" customWidth="1"/>
    <col min="9" max="9" width="24.81640625" style="2" bestFit="1" customWidth="1"/>
    <col min="10" max="10" width="1.81640625" style="2" customWidth="1"/>
    <col min="11" max="11" width="5" style="2" customWidth="1"/>
    <col min="12" max="15" width="9" style="2"/>
    <col min="16" max="18" width="14.90625" style="2" customWidth="1"/>
    <col min="19" max="19" width="18" style="2" customWidth="1"/>
    <col min="20" max="16384" width="9" style="2"/>
  </cols>
  <sheetData>
    <row r="1" spans="1:19" ht="16.5" customHeight="1" x14ac:dyDescent="0.55000000000000004">
      <c r="A1" s="1" t="s">
        <v>17</v>
      </c>
      <c r="B1" s="128"/>
      <c r="C1" s="128"/>
      <c r="D1" s="128"/>
      <c r="E1" s="128"/>
      <c r="F1" s="107"/>
      <c r="G1" s="107"/>
      <c r="H1" s="107"/>
      <c r="I1" s="104"/>
      <c r="L1" s="141"/>
      <c r="M1" s="141"/>
      <c r="N1" s="141"/>
      <c r="O1" s="141"/>
      <c r="P1" s="45"/>
      <c r="Q1" s="45"/>
      <c r="R1" s="45"/>
    </row>
    <row r="2" spans="1:19" ht="16.5" customHeight="1" x14ac:dyDescent="0.6">
      <c r="A2" s="99"/>
      <c r="B2" s="128"/>
      <c r="C2" s="128"/>
      <c r="D2" s="128"/>
      <c r="E2" s="128"/>
      <c r="F2" s="107"/>
      <c r="G2" s="107"/>
      <c r="H2" s="107"/>
      <c r="I2" s="129" t="s">
        <v>93</v>
      </c>
      <c r="L2" s="172" t="s">
        <v>120</v>
      </c>
      <c r="M2" s="128"/>
      <c r="N2" s="128"/>
      <c r="O2" s="128"/>
      <c r="P2" s="107"/>
      <c r="Q2" s="107"/>
      <c r="R2" s="107"/>
      <c r="S2" s="129" t="s">
        <v>93</v>
      </c>
    </row>
    <row r="3" spans="1:19" ht="16.5" customHeight="1" x14ac:dyDescent="0.55000000000000004">
      <c r="A3" s="99"/>
      <c r="B3" s="128"/>
      <c r="C3" s="128"/>
      <c r="D3" s="128"/>
      <c r="E3" s="128"/>
      <c r="F3" s="107"/>
      <c r="G3" s="107"/>
      <c r="H3" s="107"/>
      <c r="I3" s="107"/>
      <c r="J3" s="45"/>
      <c r="L3" s="128"/>
      <c r="M3" s="128"/>
      <c r="N3" s="128"/>
      <c r="O3" s="128"/>
      <c r="P3" s="107"/>
      <c r="Q3" s="107"/>
      <c r="R3" s="107"/>
      <c r="S3" s="107"/>
    </row>
    <row r="4" spans="1:19" ht="9.75" customHeight="1" x14ac:dyDescent="0.55000000000000004">
      <c r="B4" s="104"/>
      <c r="C4" s="130"/>
      <c r="D4" s="130"/>
      <c r="E4" s="130"/>
      <c r="F4" s="131"/>
      <c r="G4" s="131"/>
      <c r="H4" s="131"/>
      <c r="I4" s="130"/>
      <c r="J4" s="3"/>
      <c r="L4" s="104"/>
      <c r="M4" s="130"/>
      <c r="N4" s="130"/>
      <c r="O4" s="130"/>
      <c r="P4" s="131"/>
      <c r="Q4" s="131"/>
      <c r="R4" s="131"/>
      <c r="S4" s="130"/>
    </row>
    <row r="5" spans="1:19" ht="16.5" customHeight="1" x14ac:dyDescent="0.55000000000000004">
      <c r="B5" s="104"/>
      <c r="C5" s="276" t="s">
        <v>10</v>
      </c>
      <c r="D5" s="276"/>
      <c r="E5" s="276"/>
      <c r="F5" s="276"/>
      <c r="G5" s="276"/>
      <c r="H5" s="276"/>
      <c r="I5" s="276"/>
      <c r="J5" s="35"/>
      <c r="M5" s="276" t="s">
        <v>10</v>
      </c>
      <c r="N5" s="276"/>
      <c r="O5" s="276"/>
      <c r="P5" s="276"/>
      <c r="Q5" s="276"/>
      <c r="R5" s="276"/>
      <c r="S5" s="276"/>
    </row>
    <row r="6" spans="1:19" ht="11" customHeight="1" x14ac:dyDescent="0.55000000000000004">
      <c r="B6" s="104"/>
      <c r="C6" s="132"/>
      <c r="D6" s="132"/>
      <c r="E6" s="132"/>
      <c r="F6" s="108"/>
      <c r="G6" s="108"/>
      <c r="H6" s="108"/>
      <c r="I6" s="132"/>
      <c r="J6" s="35"/>
      <c r="L6" s="104"/>
      <c r="M6" s="144"/>
      <c r="N6" s="144"/>
      <c r="O6" s="144"/>
      <c r="P6" s="108"/>
      <c r="Q6" s="108"/>
      <c r="R6" s="108"/>
      <c r="S6" s="144"/>
    </row>
    <row r="7" spans="1:19" ht="16.5" customHeight="1" x14ac:dyDescent="0.55000000000000004">
      <c r="B7" s="104"/>
      <c r="C7" s="104"/>
      <c r="D7" s="104"/>
      <c r="E7" s="104"/>
      <c r="F7" s="107"/>
      <c r="G7" s="107"/>
      <c r="H7" s="107"/>
      <c r="I7" s="133" t="s">
        <v>4</v>
      </c>
      <c r="J7" s="7"/>
      <c r="L7" s="104"/>
      <c r="M7" s="104"/>
      <c r="N7" s="104"/>
      <c r="O7" s="104"/>
      <c r="P7" s="107"/>
      <c r="Q7" s="107"/>
      <c r="R7" s="107"/>
      <c r="S7" s="133" t="s">
        <v>4</v>
      </c>
    </row>
    <row r="8" spans="1:19" ht="19.5" customHeight="1" x14ac:dyDescent="0.55000000000000004">
      <c r="B8" s="277" t="s">
        <v>5</v>
      </c>
      <c r="C8" s="277"/>
      <c r="D8" s="277"/>
      <c r="E8" s="277"/>
      <c r="F8" s="278" t="s">
        <v>12</v>
      </c>
      <c r="G8" s="279" t="s">
        <v>6</v>
      </c>
      <c r="H8" s="279" t="s">
        <v>66</v>
      </c>
      <c r="I8" s="277" t="s">
        <v>7</v>
      </c>
      <c r="J8" s="40"/>
      <c r="L8" s="277" t="s">
        <v>5</v>
      </c>
      <c r="M8" s="277"/>
      <c r="N8" s="277"/>
      <c r="O8" s="277"/>
      <c r="P8" s="278" t="s">
        <v>12</v>
      </c>
      <c r="Q8" s="279" t="s">
        <v>6</v>
      </c>
      <c r="R8" s="279" t="s">
        <v>66</v>
      </c>
      <c r="S8" s="277" t="s">
        <v>7</v>
      </c>
    </row>
    <row r="9" spans="1:19" ht="23.25" customHeight="1" x14ac:dyDescent="0.55000000000000004">
      <c r="B9" s="277"/>
      <c r="C9" s="277"/>
      <c r="D9" s="277"/>
      <c r="E9" s="277"/>
      <c r="F9" s="278"/>
      <c r="G9" s="279"/>
      <c r="H9" s="279"/>
      <c r="I9" s="277"/>
      <c r="J9" s="40"/>
      <c r="L9" s="277"/>
      <c r="M9" s="277"/>
      <c r="N9" s="277"/>
      <c r="O9" s="277"/>
      <c r="P9" s="278"/>
      <c r="Q9" s="279"/>
      <c r="R9" s="279"/>
      <c r="S9" s="277"/>
    </row>
    <row r="10" spans="1:19" ht="40" customHeight="1" x14ac:dyDescent="0.65">
      <c r="B10" s="271" t="s">
        <v>37</v>
      </c>
      <c r="C10" s="267" t="s">
        <v>18</v>
      </c>
      <c r="D10" s="267"/>
      <c r="E10" s="44" t="s">
        <v>14</v>
      </c>
      <c r="F10" s="80"/>
      <c r="G10" s="80"/>
      <c r="H10" s="275"/>
      <c r="I10" s="280"/>
      <c r="J10" s="41"/>
      <c r="L10" s="271" t="s">
        <v>37</v>
      </c>
      <c r="M10" s="267" t="s">
        <v>18</v>
      </c>
      <c r="N10" s="267"/>
      <c r="O10" s="44" t="s">
        <v>14</v>
      </c>
      <c r="P10" s="171">
        <v>2200000</v>
      </c>
      <c r="Q10" s="171">
        <v>2000000</v>
      </c>
      <c r="R10" s="284"/>
      <c r="S10" s="280"/>
    </row>
    <row r="11" spans="1:19" ht="40" customHeight="1" x14ac:dyDescent="0.65">
      <c r="B11" s="272"/>
      <c r="C11" s="267"/>
      <c r="D11" s="267"/>
      <c r="E11" s="96" t="s">
        <v>15</v>
      </c>
      <c r="F11" s="97">
        <f>経費区分別内訳!I13</f>
        <v>0</v>
      </c>
      <c r="G11" s="97">
        <f>経費区分別内訳!H13</f>
        <v>0</v>
      </c>
      <c r="H11" s="275"/>
      <c r="I11" s="281"/>
      <c r="J11" s="41"/>
      <c r="L11" s="272"/>
      <c r="M11" s="267"/>
      <c r="N11" s="267"/>
      <c r="O11" s="96" t="s">
        <v>15</v>
      </c>
      <c r="P11" s="97">
        <v>1980000</v>
      </c>
      <c r="Q11" s="97">
        <v>1800000</v>
      </c>
      <c r="R11" s="285"/>
      <c r="S11" s="281"/>
    </row>
    <row r="12" spans="1:19" ht="40" customHeight="1" x14ac:dyDescent="0.65">
      <c r="B12" s="272"/>
      <c r="C12" s="264" t="s">
        <v>23</v>
      </c>
      <c r="D12" s="277"/>
      <c r="E12" s="44" t="s">
        <v>14</v>
      </c>
      <c r="F12" s="80"/>
      <c r="G12" s="80"/>
      <c r="H12" s="275"/>
      <c r="I12" s="280"/>
      <c r="J12" s="41"/>
      <c r="L12" s="272"/>
      <c r="M12" s="264" t="s">
        <v>23</v>
      </c>
      <c r="N12" s="277"/>
      <c r="O12" s="44" t="s">
        <v>14</v>
      </c>
      <c r="P12" s="171">
        <v>550000</v>
      </c>
      <c r="Q12" s="171">
        <v>500000</v>
      </c>
      <c r="R12" s="285"/>
      <c r="S12" s="280"/>
    </row>
    <row r="13" spans="1:19" ht="40" customHeight="1" x14ac:dyDescent="0.65">
      <c r="B13" s="272"/>
      <c r="C13" s="277"/>
      <c r="D13" s="277"/>
      <c r="E13" s="96" t="s">
        <v>15</v>
      </c>
      <c r="F13" s="97">
        <f>経費区分別内訳!I17</f>
        <v>0</v>
      </c>
      <c r="G13" s="97">
        <f>経費区分別内訳!H17</f>
        <v>0</v>
      </c>
      <c r="H13" s="275"/>
      <c r="I13" s="281"/>
      <c r="J13" s="41"/>
      <c r="L13" s="272"/>
      <c r="M13" s="277"/>
      <c r="N13" s="277"/>
      <c r="O13" s="96" t="s">
        <v>15</v>
      </c>
      <c r="P13" s="97">
        <v>550000</v>
      </c>
      <c r="Q13" s="97">
        <v>500000</v>
      </c>
      <c r="R13" s="285"/>
      <c r="S13" s="281"/>
    </row>
    <row r="14" spans="1:19" ht="40" customHeight="1" x14ac:dyDescent="0.65">
      <c r="B14" s="272"/>
      <c r="C14" s="264" t="s">
        <v>19</v>
      </c>
      <c r="D14" s="277"/>
      <c r="E14" s="44" t="s">
        <v>14</v>
      </c>
      <c r="F14" s="80"/>
      <c r="G14" s="80"/>
      <c r="H14" s="275"/>
      <c r="I14" s="282" t="s">
        <v>98</v>
      </c>
      <c r="J14" s="41"/>
      <c r="L14" s="272"/>
      <c r="M14" s="264" t="s">
        <v>19</v>
      </c>
      <c r="N14" s="277"/>
      <c r="O14" s="44" t="s">
        <v>14</v>
      </c>
      <c r="P14" s="171">
        <v>220000</v>
      </c>
      <c r="Q14" s="171">
        <v>200000</v>
      </c>
      <c r="R14" s="285"/>
      <c r="S14" s="282" t="s">
        <v>98</v>
      </c>
    </row>
    <row r="15" spans="1:19" ht="40" customHeight="1" x14ac:dyDescent="0.65">
      <c r="B15" s="272"/>
      <c r="C15" s="277"/>
      <c r="D15" s="277"/>
      <c r="E15" s="96" t="s">
        <v>15</v>
      </c>
      <c r="F15" s="97">
        <f>経費区分別内訳!I21</f>
        <v>0</v>
      </c>
      <c r="G15" s="97">
        <f>経費区分別内訳!H21</f>
        <v>0</v>
      </c>
      <c r="H15" s="275"/>
      <c r="I15" s="283"/>
      <c r="J15" s="41"/>
      <c r="L15" s="272"/>
      <c r="M15" s="277"/>
      <c r="N15" s="277"/>
      <c r="O15" s="96" t="s">
        <v>15</v>
      </c>
      <c r="P15" s="97">
        <v>220000</v>
      </c>
      <c r="Q15" s="97">
        <v>200000</v>
      </c>
      <c r="R15" s="286"/>
      <c r="S15" s="283"/>
    </row>
    <row r="16" spans="1:19" ht="40" customHeight="1" x14ac:dyDescent="0.65">
      <c r="B16" s="273"/>
      <c r="C16" s="270" t="s">
        <v>64</v>
      </c>
      <c r="D16" s="267"/>
      <c r="E16" s="44" t="s">
        <v>14</v>
      </c>
      <c r="F16" s="80">
        <f>F10+F12+F14</f>
        <v>0</v>
      </c>
      <c r="G16" s="80">
        <f>G10+G12+G14</f>
        <v>0</v>
      </c>
      <c r="H16" s="80">
        <f>MIN(ROUNDDOWN(G16*3/4,-3),4000000)</f>
        <v>0</v>
      </c>
      <c r="I16" s="268" t="s">
        <v>94</v>
      </c>
      <c r="J16" s="42"/>
      <c r="L16" s="273"/>
      <c r="M16" s="270" t="s">
        <v>64</v>
      </c>
      <c r="N16" s="267"/>
      <c r="O16" s="44" t="s">
        <v>14</v>
      </c>
      <c r="P16" s="80">
        <f>P10+P12+P14</f>
        <v>2970000</v>
      </c>
      <c r="Q16" s="80">
        <f>Q10+Q12+Q14</f>
        <v>2700000</v>
      </c>
      <c r="R16" s="80">
        <f>MIN(ROUNDDOWN(Q16*3/4,-3),4000000)</f>
        <v>2025000</v>
      </c>
      <c r="S16" s="268" t="s">
        <v>94</v>
      </c>
    </row>
    <row r="17" spans="2:19" ht="40" customHeight="1" x14ac:dyDescent="0.65">
      <c r="B17" s="274"/>
      <c r="C17" s="270"/>
      <c r="D17" s="267"/>
      <c r="E17" s="96" t="s">
        <v>15</v>
      </c>
      <c r="F17" s="97">
        <f>F11+F13+F15</f>
        <v>0</v>
      </c>
      <c r="G17" s="97">
        <f>G11+G13+G15</f>
        <v>0</v>
      </c>
      <c r="H17" s="97">
        <f>MIN(ROUNDDOWN(G17*3/4,-3),4000000)</f>
        <v>0</v>
      </c>
      <c r="I17" s="269"/>
      <c r="J17" s="43"/>
      <c r="L17" s="274"/>
      <c r="M17" s="270"/>
      <c r="N17" s="267"/>
      <c r="O17" s="96" t="s">
        <v>15</v>
      </c>
      <c r="P17" s="97">
        <f>P11+P13+P15</f>
        <v>2750000</v>
      </c>
      <c r="Q17" s="97">
        <f>Q11+Q13+Q15</f>
        <v>2500000</v>
      </c>
      <c r="R17" s="97">
        <f>MIN(ROUNDDOWN(Q17*3/4,-3),40000000)</f>
        <v>1875000</v>
      </c>
      <c r="S17" s="269"/>
    </row>
    <row r="18" spans="2:19" ht="40" customHeight="1" x14ac:dyDescent="0.65">
      <c r="B18" s="271" t="s">
        <v>36</v>
      </c>
      <c r="C18" s="264" t="s">
        <v>33</v>
      </c>
      <c r="D18" s="264"/>
      <c r="E18" s="44" t="s">
        <v>14</v>
      </c>
      <c r="F18" s="80"/>
      <c r="G18" s="80"/>
      <c r="H18" s="80">
        <f>MIN(ROUNDDOWN(G18*3/4,-3),1800000)</f>
        <v>0</v>
      </c>
      <c r="I18" s="268" t="s">
        <v>95</v>
      </c>
      <c r="J18" s="42"/>
      <c r="L18" s="271" t="s">
        <v>36</v>
      </c>
      <c r="M18" s="264" t="s">
        <v>33</v>
      </c>
      <c r="N18" s="264"/>
      <c r="O18" s="44" t="s">
        <v>14</v>
      </c>
      <c r="P18" s="171">
        <v>3300000</v>
      </c>
      <c r="Q18" s="171">
        <v>3000000</v>
      </c>
      <c r="R18" s="80">
        <f>MIN(ROUNDDOWN(Q18*3/4,-3),1800000)</f>
        <v>1800000</v>
      </c>
      <c r="S18" s="268" t="s">
        <v>95</v>
      </c>
    </row>
    <row r="19" spans="2:19" ht="40" customHeight="1" x14ac:dyDescent="0.65">
      <c r="B19" s="272"/>
      <c r="C19" s="264"/>
      <c r="D19" s="264"/>
      <c r="E19" s="96" t="s">
        <v>15</v>
      </c>
      <c r="F19" s="97">
        <f>経費区分別内訳!I26</f>
        <v>0</v>
      </c>
      <c r="G19" s="97">
        <f>経費区分別内訳!H26</f>
        <v>0</v>
      </c>
      <c r="H19" s="97">
        <f>ROUNDDOWN(MIN(経費区分別内訳!F26*3/4,150000)*経費区分別内訳!G26,-3)</f>
        <v>0</v>
      </c>
      <c r="I19" s="269"/>
      <c r="J19" s="43"/>
      <c r="L19" s="272"/>
      <c r="M19" s="264"/>
      <c r="N19" s="264"/>
      <c r="O19" s="96" t="s">
        <v>15</v>
      </c>
      <c r="P19" s="97">
        <v>2750000</v>
      </c>
      <c r="Q19" s="97">
        <v>2500000</v>
      </c>
      <c r="R19" s="97">
        <f>MIN(ROUNDDOWN(Q19*3/4,-3),1800000)</f>
        <v>1800000</v>
      </c>
      <c r="S19" s="269"/>
    </row>
    <row r="20" spans="2:19" ht="40" customHeight="1" x14ac:dyDescent="0.65">
      <c r="B20" s="272"/>
      <c r="C20" s="264" t="s">
        <v>34</v>
      </c>
      <c r="D20" s="264"/>
      <c r="E20" s="44" t="s">
        <v>14</v>
      </c>
      <c r="F20" s="80"/>
      <c r="G20" s="80"/>
      <c r="H20" s="80">
        <f>MIN(ROUNDDOWN(G20*3/4,-3),1440000)</f>
        <v>0</v>
      </c>
      <c r="I20" s="268" t="s">
        <v>96</v>
      </c>
      <c r="J20" s="42"/>
      <c r="L20" s="272"/>
      <c r="M20" s="264" t="s">
        <v>34</v>
      </c>
      <c r="N20" s="264"/>
      <c r="O20" s="44" t="s">
        <v>14</v>
      </c>
      <c r="P20" s="171">
        <v>3300000</v>
      </c>
      <c r="Q20" s="171">
        <v>3000000</v>
      </c>
      <c r="R20" s="80">
        <f>MIN(ROUNDDOWN(Q20*3/4,-3),1440000)</f>
        <v>1440000</v>
      </c>
      <c r="S20" s="268" t="s">
        <v>96</v>
      </c>
    </row>
    <row r="21" spans="2:19" ht="40" customHeight="1" x14ac:dyDescent="0.65">
      <c r="B21" s="272"/>
      <c r="C21" s="264"/>
      <c r="D21" s="264"/>
      <c r="E21" s="96" t="s">
        <v>15</v>
      </c>
      <c r="F21" s="97">
        <f>経費区分別内訳!I27</f>
        <v>0</v>
      </c>
      <c r="G21" s="97">
        <f>経費区分別内訳!H27</f>
        <v>0</v>
      </c>
      <c r="H21" s="97">
        <f>ROUNDDOWN(MIN(経費区分別内訳!F27*3/4,120000)*経費区分別内訳!G27,-3)</f>
        <v>0</v>
      </c>
      <c r="I21" s="269"/>
      <c r="J21" s="43"/>
      <c r="L21" s="272"/>
      <c r="M21" s="264"/>
      <c r="N21" s="264"/>
      <c r="O21" s="96" t="s">
        <v>15</v>
      </c>
      <c r="P21" s="97">
        <v>2750000</v>
      </c>
      <c r="Q21" s="97">
        <v>2500000</v>
      </c>
      <c r="R21" s="97">
        <f>MIN(ROUNDDOWN(Q21*3/4,-3),1440000)</f>
        <v>1440000</v>
      </c>
      <c r="S21" s="269"/>
    </row>
    <row r="22" spans="2:19" ht="40" customHeight="1" x14ac:dyDescent="0.65">
      <c r="B22" s="272"/>
      <c r="C22" s="264" t="s">
        <v>86</v>
      </c>
      <c r="D22" s="264"/>
      <c r="E22" s="44" t="s">
        <v>14</v>
      </c>
      <c r="F22" s="80"/>
      <c r="G22" s="80"/>
      <c r="H22" s="80">
        <f>MIN(ROUNDDOWN(G22*3/4,-3),1200000)</f>
        <v>0</v>
      </c>
      <c r="I22" s="268" t="s">
        <v>97</v>
      </c>
      <c r="J22" s="42"/>
      <c r="L22" s="272"/>
      <c r="M22" s="264" t="s">
        <v>86</v>
      </c>
      <c r="N22" s="264"/>
      <c r="O22" s="44" t="s">
        <v>14</v>
      </c>
      <c r="P22" s="171">
        <v>3300000</v>
      </c>
      <c r="Q22" s="171">
        <v>3000000</v>
      </c>
      <c r="R22" s="80">
        <f>MIN(ROUNDDOWN(Q22*3/4,-3),1200000)</f>
        <v>1200000</v>
      </c>
      <c r="S22" s="268" t="s">
        <v>97</v>
      </c>
    </row>
    <row r="23" spans="2:19" ht="40" customHeight="1" x14ac:dyDescent="0.65">
      <c r="B23" s="272"/>
      <c r="C23" s="264"/>
      <c r="D23" s="264"/>
      <c r="E23" s="96" t="s">
        <v>15</v>
      </c>
      <c r="F23" s="97">
        <f>経費区分別内訳!I28</f>
        <v>0</v>
      </c>
      <c r="G23" s="97">
        <f>経費区分別内訳!H28</f>
        <v>0</v>
      </c>
      <c r="H23" s="97">
        <f>ROUNDDOWN(MIN(経費区分別内訳!F28*3/4,100000)*経費区分別内訳!G28,-3)</f>
        <v>0</v>
      </c>
      <c r="I23" s="269"/>
      <c r="J23" s="43"/>
      <c r="L23" s="272"/>
      <c r="M23" s="264"/>
      <c r="N23" s="264"/>
      <c r="O23" s="96" t="s">
        <v>15</v>
      </c>
      <c r="P23" s="97">
        <v>2750000</v>
      </c>
      <c r="Q23" s="97">
        <v>2500000</v>
      </c>
      <c r="R23" s="97">
        <f>MIN(ROUNDDOWN(Q23*3/4,-3),1200000)</f>
        <v>1200000</v>
      </c>
      <c r="S23" s="269"/>
    </row>
    <row r="24" spans="2:19" ht="40" customHeight="1" x14ac:dyDescent="0.65">
      <c r="B24" s="273"/>
      <c r="C24" s="270" t="s">
        <v>64</v>
      </c>
      <c r="D24" s="267"/>
      <c r="E24" s="44" t="s">
        <v>14</v>
      </c>
      <c r="F24" s="80">
        <f t="shared" ref="F24:G25" si="0">F18+F20+F22</f>
        <v>0</v>
      </c>
      <c r="G24" s="80">
        <f t="shared" si="0"/>
        <v>0</v>
      </c>
      <c r="H24" s="80">
        <f>H18+H20+H22</f>
        <v>0</v>
      </c>
      <c r="I24" s="268"/>
      <c r="J24" s="43"/>
      <c r="L24" s="273"/>
      <c r="M24" s="270" t="s">
        <v>64</v>
      </c>
      <c r="N24" s="267"/>
      <c r="O24" s="44" t="s">
        <v>14</v>
      </c>
      <c r="P24" s="80">
        <f t="shared" ref="P24:R25" si="1">P18+P20+P22</f>
        <v>9900000</v>
      </c>
      <c r="Q24" s="80">
        <f t="shared" si="1"/>
        <v>9000000</v>
      </c>
      <c r="R24" s="80">
        <f t="shared" si="1"/>
        <v>4440000</v>
      </c>
      <c r="S24" s="282"/>
    </row>
    <row r="25" spans="2:19" ht="40" customHeight="1" x14ac:dyDescent="0.65">
      <c r="B25" s="274"/>
      <c r="C25" s="270"/>
      <c r="D25" s="267"/>
      <c r="E25" s="96" t="s">
        <v>15</v>
      </c>
      <c r="F25" s="97">
        <f t="shared" si="0"/>
        <v>0</v>
      </c>
      <c r="G25" s="97">
        <f t="shared" si="0"/>
        <v>0</v>
      </c>
      <c r="H25" s="97">
        <f>H19+H21+H23</f>
        <v>0</v>
      </c>
      <c r="I25" s="269"/>
      <c r="J25" s="43"/>
      <c r="L25" s="274"/>
      <c r="M25" s="270"/>
      <c r="N25" s="267"/>
      <c r="O25" s="96" t="s">
        <v>15</v>
      </c>
      <c r="P25" s="97">
        <f t="shared" si="1"/>
        <v>8250000</v>
      </c>
      <c r="Q25" s="97">
        <f t="shared" si="1"/>
        <v>7500000</v>
      </c>
      <c r="R25" s="97">
        <f t="shared" si="1"/>
        <v>4440000</v>
      </c>
      <c r="S25" s="287"/>
    </row>
    <row r="26" spans="2:19" ht="40" customHeight="1" x14ac:dyDescent="0.65">
      <c r="B26" s="267" t="s">
        <v>8</v>
      </c>
      <c r="C26" s="267"/>
      <c r="D26" s="267"/>
      <c r="E26" s="44" t="s">
        <v>14</v>
      </c>
      <c r="F26" s="80">
        <f>F16+F24</f>
        <v>0</v>
      </c>
      <c r="G26" s="80">
        <f t="shared" ref="G26" si="2">G16+G24</f>
        <v>0</v>
      </c>
      <c r="H26" s="80">
        <f>H16+H24</f>
        <v>0</v>
      </c>
      <c r="I26" s="268" t="s">
        <v>107</v>
      </c>
      <c r="J26" s="41"/>
      <c r="L26" s="267" t="s">
        <v>8</v>
      </c>
      <c r="M26" s="267"/>
      <c r="N26" s="267"/>
      <c r="O26" s="44" t="s">
        <v>14</v>
      </c>
      <c r="P26" s="80">
        <f>P16+P24</f>
        <v>12870000</v>
      </c>
      <c r="Q26" s="80">
        <f t="shared" ref="Q26:R27" si="3">Q16+Q24</f>
        <v>11700000</v>
      </c>
      <c r="R26" s="80">
        <f>R16+R24</f>
        <v>6465000</v>
      </c>
      <c r="S26" s="282"/>
    </row>
    <row r="27" spans="2:19" ht="40" customHeight="1" x14ac:dyDescent="0.65">
      <c r="B27" s="267"/>
      <c r="C27" s="267"/>
      <c r="D27" s="267"/>
      <c r="E27" s="96" t="s">
        <v>15</v>
      </c>
      <c r="F27" s="97">
        <f>F17+F25</f>
        <v>0</v>
      </c>
      <c r="G27" s="97">
        <f t="shared" ref="G27" si="4">G17+G25</f>
        <v>0</v>
      </c>
      <c r="H27" s="97">
        <f>IF((H17+H25)&gt;H26, H26, (H17+H25))</f>
        <v>0</v>
      </c>
      <c r="I27" s="269"/>
      <c r="J27" s="41"/>
      <c r="L27" s="267"/>
      <c r="M27" s="267"/>
      <c r="N27" s="267"/>
      <c r="O27" s="96" t="s">
        <v>15</v>
      </c>
      <c r="P27" s="97">
        <f>P17+P25</f>
        <v>11000000</v>
      </c>
      <c r="Q27" s="97">
        <f t="shared" si="3"/>
        <v>10000000</v>
      </c>
      <c r="R27" s="97">
        <f t="shared" si="3"/>
        <v>6315000</v>
      </c>
      <c r="S27" s="287"/>
    </row>
    <row r="28" spans="2:19" ht="11" customHeight="1" x14ac:dyDescent="0.55000000000000004">
      <c r="P28" s="45"/>
      <c r="Q28" s="45"/>
      <c r="R28" s="45"/>
    </row>
    <row r="29" spans="2:19" s="4" customFormat="1" ht="22.5" x14ac:dyDescent="0.65">
      <c r="C29" s="14">
        <v>1</v>
      </c>
      <c r="D29" s="8" t="s">
        <v>9</v>
      </c>
      <c r="E29" s="8"/>
      <c r="F29" s="11"/>
      <c r="G29" s="11"/>
      <c r="H29" s="54"/>
      <c r="M29" s="14">
        <v>1</v>
      </c>
      <c r="N29" s="8" t="s">
        <v>9</v>
      </c>
      <c r="O29" s="8"/>
      <c r="P29" s="11"/>
      <c r="Q29" s="11"/>
      <c r="R29" s="54"/>
    </row>
    <row r="30" spans="2:19" s="4" customFormat="1" ht="22.5" x14ac:dyDescent="0.65">
      <c r="C30" s="15">
        <v>2</v>
      </c>
      <c r="D30" s="4" t="s">
        <v>11</v>
      </c>
      <c r="F30" s="54"/>
      <c r="G30" s="54"/>
      <c r="H30" s="54"/>
      <c r="M30" s="15">
        <v>2</v>
      </c>
      <c r="N30" s="4" t="s">
        <v>11</v>
      </c>
      <c r="P30" s="54"/>
      <c r="Q30" s="54"/>
      <c r="R30" s="54"/>
    </row>
    <row r="31" spans="2:19" s="4" customFormat="1" ht="22.5" x14ac:dyDescent="0.65">
      <c r="C31" s="15"/>
      <c r="F31" s="54"/>
      <c r="G31" s="54"/>
      <c r="H31" s="54"/>
    </row>
  </sheetData>
  <mergeCells count="54">
    <mergeCell ref="L26:N27"/>
    <mergeCell ref="S26:S27"/>
    <mergeCell ref="L18:L25"/>
    <mergeCell ref="M18:N19"/>
    <mergeCell ref="S18:S19"/>
    <mergeCell ref="M20:N21"/>
    <mergeCell ref="S20:S21"/>
    <mergeCell ref="M22:N23"/>
    <mergeCell ref="S22:S23"/>
    <mergeCell ref="M24:N25"/>
    <mergeCell ref="S24:S25"/>
    <mergeCell ref="L10:L17"/>
    <mergeCell ref="M10:N11"/>
    <mergeCell ref="R10:R15"/>
    <mergeCell ref="S10:S11"/>
    <mergeCell ref="M12:N13"/>
    <mergeCell ref="S12:S13"/>
    <mergeCell ref="M14:N15"/>
    <mergeCell ref="S14:S15"/>
    <mergeCell ref="M16:N17"/>
    <mergeCell ref="S16:S17"/>
    <mergeCell ref="M5:S5"/>
    <mergeCell ref="L8:O9"/>
    <mergeCell ref="P8:P9"/>
    <mergeCell ref="Q8:Q9"/>
    <mergeCell ref="R8:R9"/>
    <mergeCell ref="S8:S9"/>
    <mergeCell ref="B10:B17"/>
    <mergeCell ref="H10:H15"/>
    <mergeCell ref="C5:I5"/>
    <mergeCell ref="B8:E9"/>
    <mergeCell ref="F8:F9"/>
    <mergeCell ref="G8:G9"/>
    <mergeCell ref="H8:H9"/>
    <mergeCell ref="I8:I9"/>
    <mergeCell ref="C12:D13"/>
    <mergeCell ref="C14:D15"/>
    <mergeCell ref="C16:D17"/>
    <mergeCell ref="I10:I11"/>
    <mergeCell ref="I12:I13"/>
    <mergeCell ref="I14:I15"/>
    <mergeCell ref="I16:I17"/>
    <mergeCell ref="C10:D11"/>
    <mergeCell ref="B26:D27"/>
    <mergeCell ref="C18:D19"/>
    <mergeCell ref="C22:D23"/>
    <mergeCell ref="I26:I27"/>
    <mergeCell ref="I18:I19"/>
    <mergeCell ref="I22:I23"/>
    <mergeCell ref="I20:I21"/>
    <mergeCell ref="C20:D21"/>
    <mergeCell ref="C24:D25"/>
    <mergeCell ref="I24:I25"/>
    <mergeCell ref="B18:B25"/>
  </mergeCells>
  <phoneticPr fontId="2"/>
  <conditionalFormatting sqref="G10:G27">
    <cfRule type="cellIs" dxfId="4" priority="13" operator="greaterThan">
      <formula>F10</formula>
    </cfRule>
  </conditionalFormatting>
  <conditionalFormatting sqref="G11">
    <cfRule type="cellIs" dxfId="3" priority="12" operator="greaterThan">
      <formula>$F$11</formula>
    </cfRule>
  </conditionalFormatting>
  <conditionalFormatting sqref="H27">
    <cfRule type="expression" dxfId="2" priority="6">
      <formula>(H17+H25)&gt;H26</formula>
    </cfRule>
    <cfRule type="expression" dxfId="1" priority="7">
      <formula>(H17+H25)&gt;H26</formula>
    </cfRule>
    <cfRule type="expression" priority="8">
      <formula>(H17+H25)&gt;H26</formula>
    </cfRule>
  </conditionalFormatting>
  <conditionalFormatting sqref="Q10:Q27">
    <cfRule type="cellIs" dxfId="0" priority="1" operator="greaterThan">
      <formula>P10</formula>
    </cfRule>
  </conditionalFormatting>
  <printOptions horizontalCentered="1" verticalCentered="1"/>
  <pageMargins left="0.7" right="0.7" top="0.75" bottom="0.75" header="0.3" footer="0.3"/>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工事計画書</vt:lpstr>
      <vt:lpstr>経費区分別内訳</vt:lpstr>
      <vt:lpstr>助成事業変更内容【若女】</vt:lpstr>
      <vt:lpstr>経費区分別内訳!Print_Area</vt:lpstr>
      <vt:lpstr>工事計画書!Print_Area</vt:lpstr>
      <vt:lpstr>助成事業変更内容【若女】!Print_Area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2025-07-16T04:14:45Z</dcterms:modified>
</cp:coreProperties>
</file>