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9回\160 事務の手引・様式集\第9回事業化（様式集）HP掲載用\"/>
    </mc:Choice>
  </mc:AlternateContent>
  <bookViews>
    <workbookView xWindow="0" yWindow="0" windowWidth="14370" windowHeight="7335" tabRatio="796" firstSheet="2" activeTab="4"/>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'経費別明細表（様式6号別紙2-1'!$B$1:$Q$31</definedName>
    <definedName name="_xlnm.Print_Area" localSheetId="0">'支払総括表・遂行状況（様式6号別紙1-1）'!$B$1:$I$19</definedName>
    <definedName name="_xlnm.Print_Area" localSheetId="3">'従業員別人件費総括表（様式6号別紙4）'!$B$1:$L$34</definedName>
    <definedName name="_xlnm.Print_Area" localSheetId="4">'人件費個別明細表（様式6号別紙5）'!$B$1:$N$34</definedName>
    <definedName name="_xlnm.Print_Area" localSheetId="2">'人件費総括表・遂行状況（様式6号別紙3）'!$A$1:$W$18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I16" i="7" l="1"/>
  <c r="I15" i="7"/>
  <c r="I14" i="7"/>
  <c r="I13" i="7"/>
  <c r="I12" i="7"/>
  <c r="I11" i="7"/>
  <c r="H16" i="7"/>
  <c r="H15" i="7"/>
  <c r="H14" i="7"/>
  <c r="H13" i="7"/>
  <c r="H12" i="7"/>
  <c r="H11" i="7"/>
  <c r="H33" i="7" l="1"/>
  <c r="I33" i="7" s="1"/>
  <c r="K33" i="7" s="1"/>
  <c r="H32" i="7"/>
  <c r="I32" i="7" s="1"/>
  <c r="K32" i="7" s="1"/>
  <c r="H31" i="7"/>
  <c r="I31" i="7" s="1"/>
  <c r="K31" i="7" s="1"/>
  <c r="H30" i="7"/>
  <c r="I30" i="7" s="1"/>
  <c r="K30" i="7" s="1"/>
  <c r="H29" i="7"/>
  <c r="I29" i="7" s="1"/>
  <c r="K29" i="7" s="1"/>
  <c r="I28" i="7"/>
  <c r="K28" i="7" s="1"/>
  <c r="H28" i="7"/>
  <c r="H27" i="7"/>
  <c r="I27" i="7" s="1"/>
  <c r="K27" i="7" s="1"/>
  <c r="H26" i="7"/>
  <c r="I26" i="7" s="1"/>
  <c r="K26" i="7" s="1"/>
  <c r="H25" i="7"/>
  <c r="I25" i="7" s="1"/>
  <c r="K25" i="7" s="1"/>
  <c r="H24" i="7"/>
  <c r="I24" i="7" s="1"/>
  <c r="K24" i="7" s="1"/>
  <c r="H23" i="7"/>
  <c r="I23" i="7" s="1"/>
  <c r="K23" i="7" s="1"/>
  <c r="H22" i="7"/>
  <c r="I22" i="7" s="1"/>
  <c r="K22" i="7" s="1"/>
  <c r="H21" i="7"/>
  <c r="I21" i="7" s="1"/>
  <c r="K21" i="7" s="1"/>
  <c r="H20" i="7"/>
  <c r="I20" i="7" s="1"/>
  <c r="K20" i="7" s="1"/>
  <c r="H19" i="7"/>
  <c r="I19" i="7" s="1"/>
  <c r="K19" i="7" s="1"/>
  <c r="H18" i="7"/>
  <c r="I18" i="7" s="1"/>
  <c r="K18" i="7" s="1"/>
  <c r="H17" i="7"/>
  <c r="I17" i="7" s="1"/>
  <c r="K17" i="7" s="1"/>
  <c r="K15" i="7"/>
  <c r="K14" i="7"/>
  <c r="K13" i="7"/>
  <c r="K12" i="7"/>
  <c r="K11" i="7"/>
  <c r="G9" i="11"/>
  <c r="G8" i="11"/>
  <c r="G16" i="11" s="1"/>
  <c r="O14" i="7"/>
  <c r="O12" i="7"/>
  <c r="O11" i="7"/>
  <c r="D16" i="11"/>
  <c r="G15" i="11"/>
  <c r="G10" i="11"/>
  <c r="G11" i="11"/>
  <c r="G12" i="11"/>
  <c r="G13" i="11"/>
  <c r="G14" i="11"/>
  <c r="H19" i="1"/>
  <c r="G19" i="1" s="1"/>
  <c r="F16" i="9"/>
  <c r="F15" i="9"/>
  <c r="F14" i="9"/>
  <c r="H18" i="9"/>
  <c r="G18" i="9"/>
  <c r="I25" i="1"/>
  <c r="G17" i="1"/>
  <c r="H11" i="1"/>
  <c r="G11" i="1"/>
  <c r="H13" i="1"/>
  <c r="G13" i="1"/>
  <c r="H15" i="1"/>
  <c r="G15" i="1"/>
  <c r="H17" i="1"/>
  <c r="H21" i="1"/>
  <c r="G21" i="1" s="1"/>
  <c r="H23" i="1"/>
  <c r="G23" i="1" s="1"/>
  <c r="H9" i="1"/>
  <c r="H25" i="1" s="1"/>
  <c r="F9" i="9"/>
  <c r="F10" i="9"/>
  <c r="F11" i="9"/>
  <c r="F12" i="9"/>
  <c r="F13" i="9"/>
  <c r="F17" i="9"/>
  <c r="F8" i="9"/>
  <c r="F18" i="9" s="1"/>
  <c r="K10" i="12"/>
  <c r="K8" i="12"/>
  <c r="L10" i="12"/>
  <c r="K30" i="12"/>
  <c r="K28" i="12"/>
  <c r="K26" i="12"/>
  <c r="K24" i="12"/>
  <c r="K22" i="12"/>
  <c r="K20" i="12"/>
  <c r="K18" i="12"/>
  <c r="K16" i="12"/>
  <c r="K14" i="12"/>
  <c r="K12" i="12"/>
  <c r="L30" i="12"/>
  <c r="L28" i="12"/>
  <c r="L26" i="12"/>
  <c r="L24" i="12"/>
  <c r="L22" i="12"/>
  <c r="L20" i="12"/>
  <c r="L18" i="12"/>
  <c r="L16" i="12"/>
  <c r="L14" i="12"/>
  <c r="L12" i="12"/>
  <c r="H30" i="12"/>
  <c r="H28" i="12"/>
  <c r="H26" i="12"/>
  <c r="H24" i="12"/>
  <c r="H22" i="12"/>
  <c r="H20" i="12"/>
  <c r="H18" i="12"/>
  <c r="H16" i="12"/>
  <c r="H14" i="12"/>
  <c r="H12" i="12"/>
  <c r="H10" i="12"/>
  <c r="K33" i="12"/>
  <c r="H8" i="12"/>
  <c r="J33" i="12"/>
  <c r="L8" i="12"/>
  <c r="L33" i="12"/>
  <c r="G9" i="1" l="1"/>
  <c r="G25" i="1" s="1"/>
  <c r="H34" i="7"/>
  <c r="O23" i="7"/>
  <c r="O13" i="7"/>
  <c r="O15" i="7"/>
  <c r="O31" i="7"/>
  <c r="O19" i="7"/>
  <c r="O27" i="7"/>
  <c r="O17" i="7"/>
  <c r="O21" i="7"/>
  <c r="O25" i="7"/>
  <c r="O29" i="7"/>
  <c r="O33" i="7"/>
  <c r="O16" i="7"/>
  <c r="O18" i="7"/>
  <c r="O20" i="7"/>
  <c r="O22" i="7"/>
  <c r="O24" i="7"/>
  <c r="O26" i="7"/>
  <c r="O28" i="7"/>
  <c r="O30" i="7"/>
  <c r="O32" i="7"/>
  <c r="K16" i="7" l="1"/>
  <c r="I34" i="7"/>
  <c r="K36" i="7" s="1"/>
  <c r="K34" i="7" l="1"/>
  <c r="K37" i="7" s="1"/>
</calcChain>
</file>

<file path=xl/sharedStrings.xml><?xml version="1.0" encoding="utf-8"?>
<sst xmlns="http://schemas.openxmlformats.org/spreadsheetml/2006/main" count="422" uniqueCount="170">
  <si>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</si>
  <si>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</si>
  <si>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</si>
  <si>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</si>
  <si>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</si>
  <si>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</si>
  <si>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</si>
  <si>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</si>
  <si>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</si>
  <si>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</si>
  <si>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</si>
  <si>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</si>
  <si>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</si>
  <si>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</si>
  <si>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</si>
  <si>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</si>
  <si>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</si>
  <si>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</si>
  <si>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</si>
  <si>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</si>
  <si>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</si>
  <si>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</si>
  <si>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</si>
  <si>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</si>
  <si>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</si>
  <si>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</si>
  <si>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</si>
  <si>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</si>
  <si>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</si>
  <si>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</si>
  <si>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</si>
  <si>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</si>
  <si>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</si>
  <si>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</si>
  <si>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</si>
  <si>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</si>
  <si>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</si>
  <si>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</si>
  <si>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</si>
  <si>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</si>
  <si>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</si>
  <si>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</si>
  <si>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</si>
  <si>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</si>
  <si>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</si>
  <si>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</si>
  <si>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</si>
  <si>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</si>
  <si>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</si>
  <si>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</si>
  <si>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</si>
  <si>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</si>
  <si>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</si>
  <si>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</si>
  <si>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</si>
  <si>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</si>
  <si>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</si>
  <si>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</si>
  <si>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</si>
  <si>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</si>
  <si>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</si>
  <si>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</si>
  <si>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</si>
  <si>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</si>
  <si>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</si>
  <si>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</si>
  <si>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</si>
  <si>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</si>
  <si>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</si>
  <si>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</si>
  <si>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</si>
  <si>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</si>
  <si>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</si>
  <si>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</si>
  <si>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</si>
  <si>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</si>
  <si>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</si>
  <si>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</si>
  <si>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</si>
  <si>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</si>
  <si>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</si>
  <si>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</si>
  <si>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</si>
  <si>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</si>
  <si>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</si>
  <si>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</si>
  <si>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</si>
  <si>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</si>
  <si>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</si>
  <si>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</si>
  <si>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</si>
  <si>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</si>
  <si>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</si>
  <si>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</si>
  <si>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t>
    <phoneticPr fontId="2"/>
  </si>
  <si>
    <t>企  業  名  ：</t>
    <rPh sb="0" eb="1">
      <t>キ</t>
    </rPh>
    <rPh sb="3" eb="4">
      <t>ゴウ</t>
    </rPh>
    <rPh sb="6" eb="7">
      <t>メイ</t>
    </rPh>
    <phoneticPr fontId="2"/>
  </si>
  <si>
    <t>㈱＊＊＊＊＊＊＊＊</t>
    <phoneticPr fontId="2"/>
  </si>
  <si>
    <t>№</t>
    <phoneticPr fontId="2"/>
  </si>
  <si>
    <t>画像寸法測定器</t>
    <rPh sb="0" eb="2">
      <t>ガゾウ</t>
    </rPh>
    <rPh sb="2" eb="4">
      <t>スンポウ</t>
    </rPh>
    <rPh sb="4" eb="7">
      <t>ソクテイキ</t>
    </rPh>
    <phoneticPr fontId="2"/>
  </si>
  <si>
    <t>A-100000</t>
    <phoneticPr fontId="2"/>
  </si>
  <si>
    <t>㈱********</t>
    <phoneticPr fontId="2"/>
  </si>
  <si>
    <t>[備考]</t>
    <rPh sb="1" eb="3">
      <t>ビコウ</t>
    </rPh>
    <phoneticPr fontId="2"/>
  </si>
  <si>
    <t>機-1</t>
    <rPh sb="0" eb="1">
      <t>キ</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</si>
  <si>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</si>
  <si>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</si>
  <si>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</si>
  <si>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</si>
  <si>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</si>
  <si>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</si>
  <si>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</si>
  <si>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</si>
  <si>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</si>
  <si>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</si>
  <si>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</si>
  <si>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</si>
  <si>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</si>
  <si>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</si>
  <si>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</si>
  <si>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</si>
  <si>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</si>
  <si>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t>
    <phoneticPr fontId="2"/>
  </si>
  <si>
    <t>機械装置・工具器具費</t>
    <rPh sb="0" eb="2">
      <t>キカイ</t>
    </rPh>
    <rPh sb="2" eb="4">
      <t>ソウチ</t>
    </rPh>
    <rPh sb="5" eb="7">
      <t>コウグ</t>
    </rPh>
    <rPh sb="7" eb="9">
      <t>キグ</t>
    </rPh>
    <rPh sb="9" eb="10">
      <t>ヒ</t>
    </rPh>
    <phoneticPr fontId="2"/>
  </si>
  <si>
    <t>**********</t>
    <phoneticPr fontId="2"/>
  </si>
  <si>
    <t>*********</t>
    <phoneticPr fontId="2"/>
  </si>
  <si>
    <t>***********</t>
    <phoneticPr fontId="2"/>
  </si>
  <si>
    <t>機-2</t>
    <rPh sb="0" eb="1">
      <t>キ</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</si>
  <si>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</si>
  <si>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</si>
  <si>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</si>
  <si>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t>㈱********</t>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</si>
  <si>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</si>
  <si>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〇</t>
    <phoneticPr fontId="2"/>
  </si>
  <si>
    <t>〇</t>
    <phoneticPr fontId="2"/>
  </si>
  <si>
    <t>～</t>
    <phoneticPr fontId="2"/>
  </si>
  <si>
    <t>〇</t>
    <phoneticPr fontId="2"/>
  </si>
  <si>
    <t>〇</t>
    <phoneticPr fontId="2"/>
  </si>
  <si>
    <t>〇</t>
    <phoneticPr fontId="2"/>
  </si>
  <si>
    <r>
      <t>作　業　日　報　兼　直　接　人　件　費　個　別　明　細　表　</t>
    </r>
    <r>
      <rPr>
        <b/>
        <sz val="16"/>
        <color rgb="FFFF0000"/>
        <rFont val="ＭＳ Ｐゴシック"/>
        <family val="3"/>
        <charset val="128"/>
      </rPr>
      <t>（2020年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</si>
  <si>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t>9:30</t>
  </si>
  <si>
    <t>全体構造設計</t>
    <rPh sb="0" eb="2">
      <t>ゼンタイ</t>
    </rPh>
    <rPh sb="2" eb="4">
      <t>コウゾウ</t>
    </rPh>
    <rPh sb="4" eb="6">
      <t>セッケイ</t>
    </rPh>
    <phoneticPr fontId="2"/>
  </si>
  <si>
    <t>〇</t>
    <phoneticPr fontId="2"/>
  </si>
  <si>
    <t>〇</t>
    <phoneticPr fontId="2"/>
  </si>
  <si>
    <t>9:00</t>
  </si>
  <si>
    <t>使用部品選定検証</t>
    <rPh sb="0" eb="2">
      <t>シヨウ</t>
    </rPh>
    <rPh sb="2" eb="4">
      <t>ブヒン</t>
    </rPh>
    <rPh sb="4" eb="6">
      <t>センテイ</t>
    </rPh>
    <rPh sb="6" eb="8">
      <t>ケンショウ</t>
    </rPh>
    <phoneticPr fontId="2"/>
  </si>
  <si>
    <t>〇</t>
    <phoneticPr fontId="2"/>
  </si>
  <si>
    <t>〇</t>
    <phoneticPr fontId="2"/>
  </si>
  <si>
    <t>10:15</t>
  </si>
  <si>
    <t>表面処理検証</t>
    <rPh sb="0" eb="2">
      <t>ヒョウメン</t>
    </rPh>
    <rPh sb="2" eb="4">
      <t>ショリ</t>
    </rPh>
    <rPh sb="4" eb="6">
      <t>ケンショウ</t>
    </rPh>
    <phoneticPr fontId="2"/>
  </si>
  <si>
    <t>9:15</t>
  </si>
  <si>
    <t>回路動作実証実験</t>
    <rPh sb="0" eb="2">
      <t>カイロ</t>
    </rPh>
    <rPh sb="2" eb="4">
      <t>ドウサ</t>
    </rPh>
    <rPh sb="4" eb="6">
      <t>ジッショウ</t>
    </rPh>
    <rPh sb="6" eb="8">
      <t>ジッケン</t>
    </rPh>
    <phoneticPr fontId="2"/>
  </si>
  <si>
    <t>10：00</t>
  </si>
  <si>
    <t>基盤動作評価</t>
    <rPh sb="0" eb="2">
      <t>キバン</t>
    </rPh>
    <rPh sb="2" eb="4">
      <t>ドウサ</t>
    </rPh>
    <rPh sb="4" eb="6">
      <t>ヒョウカ</t>
    </rPh>
    <phoneticPr fontId="2"/>
  </si>
  <si>
    <t>13：00</t>
    <phoneticPr fontId="2"/>
  </si>
  <si>
    <t>機能モデル評価</t>
    <rPh sb="0" eb="2">
      <t>キノウ</t>
    </rPh>
    <rPh sb="5" eb="7">
      <t>ヒョウカ</t>
    </rPh>
    <phoneticPr fontId="2"/>
  </si>
  <si>
    <t>システム要件定義</t>
    <rPh sb="4" eb="6">
      <t>ヨウケン</t>
    </rPh>
    <rPh sb="6" eb="8">
      <t>テイギ</t>
    </rPh>
    <phoneticPr fontId="6"/>
  </si>
  <si>
    <t>13：00</t>
    <phoneticPr fontId="2"/>
  </si>
  <si>
    <t>システム方式設計</t>
    <rPh sb="4" eb="6">
      <t>ホウシキ</t>
    </rPh>
    <rPh sb="6" eb="8">
      <t>セッケイ</t>
    </rPh>
    <phoneticPr fontId="6"/>
  </si>
  <si>
    <t>13：00</t>
    <phoneticPr fontId="2"/>
  </si>
  <si>
    <t>ソフトウェア設計</t>
    <rPh sb="6" eb="8">
      <t>セッケイ</t>
    </rPh>
    <phoneticPr fontId="6"/>
  </si>
  <si>
    <t>プログラミング</t>
  </si>
  <si>
    <t>システムテスト</t>
  </si>
  <si>
    <t>運用テスト</t>
    <rPh sb="0" eb="2">
      <t>ウンヨウ</t>
    </rPh>
    <phoneticPr fontId="6"/>
  </si>
  <si>
    <t>㈱**************************</t>
    <phoneticPr fontId="2"/>
  </si>
  <si>
    <t>〇</t>
    <phoneticPr fontId="2"/>
  </si>
  <si>
    <t>〇</t>
    <phoneticPr fontId="2"/>
  </si>
  <si>
    <t>〇</t>
    <phoneticPr fontId="2"/>
  </si>
  <si>
    <t xml:space="preserve"> 経費名  ：</t>
    <rPh sb="1" eb="3">
      <t>ケイヒ</t>
    </rPh>
    <rPh sb="3" eb="4">
      <t>メイ</t>
    </rPh>
    <phoneticPr fontId="2"/>
  </si>
  <si>
    <t>***********</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</si>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</sst>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b/>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8" fillId="0" borderId="0">
      <alignment vertical="center"/>
    </xf>
    <xf numFmtId="38" fontId="6" fillId="0" borderId="0" applyFont="0" applyFill="0" applyBorder="0" applyAlignment="0" applyProtection="0"/>
  </cellStyleXfs>
  <cellXfs count="416">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0" fillId="0" borderId="13"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4" fillId="0" borderId="0" xfId="0" applyFont="1" applyAlignment="1">
      <alignment vertical="center"/>
    </xf>
    <xf numFmtId="0" fontId="16"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8" fillId="0" borderId="0" xfId="2" applyNumberFormat="1" applyFont="1">
      <alignment vertical="center"/>
    </xf>
    <xf numFmtId="178" fontId="18" fillId="0" borderId="0" xfId="2" applyNumberFormat="1" applyFont="1" applyProtection="1">
      <alignment vertical="center"/>
    </xf>
    <xf numFmtId="178" fontId="20" fillId="0" borderId="8" xfId="2" applyNumberFormat="1" applyFont="1" applyBorder="1" applyAlignment="1" applyProtection="1">
      <alignment vertical="center" shrinkToFit="1"/>
    </xf>
    <xf numFmtId="178" fontId="21" fillId="0" borderId="8" xfId="2" applyNumberFormat="1" applyFont="1" applyBorder="1" applyAlignment="1" applyProtection="1">
      <alignment vertical="center" shrinkToFit="1"/>
    </xf>
    <xf numFmtId="178" fontId="18" fillId="2" borderId="13" xfId="2" applyNumberFormat="1" applyFont="1" applyFill="1" applyBorder="1" applyAlignment="1" applyProtection="1">
      <alignment horizontal="center" vertical="center" wrapText="1" shrinkToFit="1"/>
    </xf>
    <xf numFmtId="178" fontId="22" fillId="2" borderId="14" xfId="2" applyNumberFormat="1" applyFont="1" applyFill="1" applyBorder="1" applyAlignment="1" applyProtection="1">
      <alignment horizontal="center" vertical="center" wrapText="1" shrinkToFit="1"/>
    </xf>
    <xf numFmtId="178" fontId="18" fillId="2" borderId="14" xfId="2" applyNumberFormat="1" applyFont="1" applyFill="1" applyBorder="1" applyAlignment="1" applyProtection="1">
      <alignment horizontal="center" vertical="center" wrapText="1" shrinkToFit="1"/>
    </xf>
    <xf numFmtId="178" fontId="22" fillId="2" borderId="15" xfId="2" applyNumberFormat="1" applyFont="1" applyFill="1" applyBorder="1" applyAlignment="1" applyProtection="1">
      <alignment horizontal="center" vertical="center" wrapText="1" shrinkToFit="1"/>
    </xf>
    <xf numFmtId="178" fontId="22" fillId="2" borderId="1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center" vertical="center"/>
    </xf>
    <xf numFmtId="178" fontId="18" fillId="0" borderId="14" xfId="2" applyNumberFormat="1" applyBorder="1" applyAlignment="1" applyProtection="1">
      <alignment horizontal="center" vertical="center" wrapText="1"/>
    </xf>
    <xf numFmtId="178" fontId="18" fillId="0" borderId="0" xfId="2" applyNumberFormat="1" applyFont="1" applyAlignment="1">
      <alignment horizontal="center" vertical="center"/>
    </xf>
    <xf numFmtId="178" fontId="18" fillId="0" borderId="0" xfId="2" applyNumberFormat="1" applyFont="1" applyAlignment="1" applyProtection="1">
      <alignment vertical="center" wrapText="1"/>
    </xf>
    <xf numFmtId="0" fontId="24" fillId="0" borderId="14" xfId="2" applyFont="1" applyBorder="1" applyAlignment="1" applyProtection="1">
      <alignment horizontal="center" vertical="center"/>
    </xf>
    <xf numFmtId="0" fontId="24" fillId="0" borderId="14" xfId="2" applyFont="1" applyBorder="1" applyAlignment="1" applyProtection="1">
      <alignment horizontal="left" vertical="center"/>
    </xf>
    <xf numFmtId="178" fontId="18" fillId="0" borderId="0" xfId="2" applyNumberFormat="1" applyFont="1" applyAlignment="1">
      <alignment vertical="center" wrapText="1"/>
    </xf>
    <xf numFmtId="3" fontId="24" fillId="0" borderId="14" xfId="2" applyNumberFormat="1" applyFont="1" applyBorder="1" applyAlignment="1" applyProtection="1">
      <alignment horizontal="center" vertical="center"/>
    </xf>
    <xf numFmtId="180" fontId="24" fillId="0" borderId="14" xfId="2" applyNumberFormat="1" applyFont="1" applyBorder="1" applyAlignment="1" applyProtection="1">
      <alignment horizontal="center" vertical="center"/>
    </xf>
    <xf numFmtId="178" fontId="18" fillId="0" borderId="0" xfId="2" applyNumberFormat="1" applyFont="1" applyAlignment="1" applyProtection="1">
      <alignment horizontal="right" vertical="center" shrinkToFit="1"/>
    </xf>
    <xf numFmtId="178" fontId="18" fillId="0" borderId="0" xfId="2" applyNumberFormat="1" applyFont="1" applyAlignment="1" applyProtection="1">
      <alignment vertical="center" shrinkToFit="1"/>
    </xf>
    <xf numFmtId="3" fontId="24" fillId="0" borderId="14" xfId="2" applyNumberFormat="1" applyFont="1" applyFill="1" applyBorder="1" applyAlignment="1" applyProtection="1">
      <alignment horizontal="center" vertical="center"/>
    </xf>
    <xf numFmtId="180" fontId="24" fillId="0" borderId="14" xfId="2" applyNumberFormat="1" applyFont="1" applyFill="1" applyBorder="1" applyAlignment="1" applyProtection="1">
      <alignment horizontal="center" vertical="center"/>
    </xf>
    <xf numFmtId="0" fontId="18" fillId="0" borderId="14" xfId="2" applyBorder="1" applyProtection="1">
      <alignment vertical="center"/>
    </xf>
    <xf numFmtId="178" fontId="18" fillId="0" borderId="0" xfId="2" applyNumberFormat="1" applyFont="1" applyAlignment="1">
      <alignment horizontal="right" vertical="center" shrinkToFit="1"/>
    </xf>
    <xf numFmtId="178" fontId="18" fillId="0" borderId="0" xfId="2" applyNumberFormat="1" applyFont="1" applyAlignment="1">
      <alignment vertical="center" shrinkToFit="1"/>
    </xf>
    <xf numFmtId="178" fontId="19" fillId="0" borderId="0" xfId="2" applyNumberFormat="1" applyFont="1" applyAlignment="1">
      <alignment vertical="center" shrinkToFit="1"/>
    </xf>
    <xf numFmtId="178" fontId="19" fillId="0" borderId="0" xfId="2" applyNumberFormat="1" applyFont="1" applyAlignment="1">
      <alignment vertical="center"/>
    </xf>
    <xf numFmtId="178" fontId="18"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7" fillId="0" borderId="0" xfId="0" applyFont="1" applyAlignment="1">
      <alignment vertical="center"/>
    </xf>
    <xf numFmtId="0" fontId="38" fillId="0" borderId="0" xfId="0" applyFont="1" applyAlignment="1">
      <alignment horizontal="center" vertical="center"/>
    </xf>
    <xf numFmtId="0" fontId="38" fillId="0" borderId="8" xfId="0" applyFont="1" applyBorder="1" applyAlignment="1">
      <alignment horizontal="center" vertical="center"/>
    </xf>
    <xf numFmtId="0" fontId="38" fillId="0" borderId="8" xfId="0" applyFont="1" applyBorder="1" applyAlignment="1">
      <alignment horizontal="left" vertical="center"/>
    </xf>
    <xf numFmtId="0" fontId="9" fillId="0" borderId="18" xfId="0" applyFont="1" applyBorder="1" applyAlignment="1"/>
    <xf numFmtId="0" fontId="9" fillId="0" borderId="8" xfId="0" applyFont="1" applyBorder="1" applyAlignment="1">
      <alignment horizontal="center" vertical="center"/>
    </xf>
    <xf numFmtId="0" fontId="38"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38" fontId="4" fillId="0" borderId="1" xfId="1" applyFont="1" applyBorder="1" applyAlignment="1">
      <alignment vertical="center" shrinkToFit="1"/>
    </xf>
    <xf numFmtId="38" fontId="4" fillId="0" borderId="20" xfId="1" applyFont="1" applyBorder="1" applyAlignment="1">
      <alignment vertical="center" shrinkToFit="1"/>
    </xf>
    <xf numFmtId="38" fontId="4" fillId="0" borderId="2" xfId="1" applyFont="1" applyBorder="1" applyAlignment="1">
      <alignment vertical="center" shrinkToFit="1"/>
    </xf>
    <xf numFmtId="38" fontId="4" fillId="0" borderId="21" xfId="1" applyFont="1" applyBorder="1" applyAlignment="1">
      <alignment vertical="center" shrinkToFit="1"/>
    </xf>
    <xf numFmtId="38" fontId="4" fillId="0" borderId="22" xfId="1" applyFont="1" applyBorder="1" applyAlignment="1">
      <alignment vertical="center" shrinkToFit="1"/>
    </xf>
    <xf numFmtId="38" fontId="4" fillId="0" borderId="23" xfId="1" applyFont="1" applyBorder="1" applyAlignment="1">
      <alignment vertical="center" shrinkToFit="1"/>
    </xf>
    <xf numFmtId="0" fontId="25" fillId="0" borderId="24" xfId="0" applyFont="1" applyBorder="1" applyAlignment="1">
      <alignment horizontal="left" vertical="center"/>
    </xf>
    <xf numFmtId="0" fontId="25" fillId="0" borderId="24" xfId="0" applyFont="1" applyBorder="1" applyAlignment="1">
      <alignment horizontal="left" vertical="center" justifyLastLine="1"/>
    </xf>
    <xf numFmtId="0" fontId="25" fillId="0" borderId="2" xfId="0" applyFont="1" applyBorder="1" applyAlignment="1">
      <alignment horizontal="left" vertical="center"/>
    </xf>
    <xf numFmtId="0" fontId="25" fillId="0" borderId="25" xfId="0" applyFont="1" applyBorder="1" applyAlignment="1">
      <alignment horizontal="left" vertical="center"/>
    </xf>
    <xf numFmtId="0" fontId="25" fillId="0" borderId="5" xfId="0" applyFont="1" applyBorder="1" applyAlignment="1">
      <alignment horizontal="left" vertical="center"/>
    </xf>
    <xf numFmtId="0" fontId="3" fillId="0" borderId="26" xfId="0" applyFont="1" applyBorder="1" applyAlignment="1">
      <alignment vertical="center"/>
    </xf>
    <xf numFmtId="0" fontId="17" fillId="0" borderId="0" xfId="0" applyFont="1" applyBorder="1" applyAlignment="1">
      <alignment horizontal="center"/>
    </xf>
    <xf numFmtId="0" fontId="3" fillId="0" borderId="0" xfId="0" applyFont="1" applyBorder="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5" fillId="0" borderId="0" xfId="0" applyFont="1"/>
    <xf numFmtId="0" fontId="25" fillId="0" borderId="0" xfId="0" applyFont="1" applyFill="1" applyBorder="1" applyAlignment="1">
      <alignment vertical="center"/>
    </xf>
    <xf numFmtId="0" fontId="25"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178" fontId="4" fillId="0" borderId="30"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6" fillId="0" borderId="0" xfId="0" applyNumberFormat="1" applyFont="1" applyBorder="1" applyAlignment="1">
      <alignment horizontal="center" vertical="center"/>
    </xf>
    <xf numFmtId="38" fontId="26"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0" fontId="27" fillId="0" borderId="36" xfId="0" applyFont="1" applyBorder="1" applyAlignment="1">
      <alignment horizontal="center" vertical="center"/>
    </xf>
    <xf numFmtId="38" fontId="3" fillId="0" borderId="0" xfId="1" applyFont="1" applyAlignment="1">
      <alignment vertical="center"/>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3" fillId="0" borderId="39" xfId="0" applyFont="1" applyBorder="1" applyAlignment="1">
      <alignment vertical="center"/>
    </xf>
    <xf numFmtId="49" fontId="25" fillId="0" borderId="36" xfId="0" applyNumberFormat="1" applyFont="1" applyFill="1" applyBorder="1" applyAlignment="1">
      <alignment horizontal="center" vertical="center"/>
    </xf>
    <xf numFmtId="181" fontId="25"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5"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6" fillId="4" borderId="40" xfId="0" applyNumberFormat="1" applyFont="1" applyFill="1" applyBorder="1" applyAlignment="1">
      <alignment horizontal="right" vertical="center"/>
    </xf>
    <xf numFmtId="0" fontId="28" fillId="0" borderId="0" xfId="0" applyFont="1" applyAlignment="1">
      <alignment horizontal="center" vertical="center"/>
    </xf>
    <xf numFmtId="178" fontId="29" fillId="0" borderId="41" xfId="2" applyNumberFormat="1" applyFont="1" applyBorder="1" applyAlignment="1" applyProtection="1">
      <alignment vertical="center" shrinkToFit="1"/>
    </xf>
    <xf numFmtId="178" fontId="29" fillId="0" borderId="42" xfId="2" applyNumberFormat="1" applyFont="1" applyBorder="1" applyAlignment="1" applyProtection="1">
      <alignment vertical="center" shrinkToFit="1"/>
    </xf>
    <xf numFmtId="178" fontId="29" fillId="0" borderId="43" xfId="2" applyNumberFormat="1" applyFont="1" applyBorder="1" applyAlignment="1" applyProtection="1">
      <alignment horizontal="right" vertical="center" shrinkToFit="1"/>
    </xf>
    <xf numFmtId="179" fontId="29" fillId="0" borderId="42" xfId="2" applyNumberFormat="1" applyFont="1" applyFill="1" applyBorder="1" applyAlignment="1" applyProtection="1">
      <alignment horizontal="right" vertical="center" shrinkToFit="1"/>
    </xf>
    <xf numFmtId="178" fontId="29" fillId="0" borderId="44" xfId="2" applyNumberFormat="1" applyFont="1" applyBorder="1" applyAlignment="1" applyProtection="1">
      <alignment vertical="center" shrinkToFit="1"/>
    </xf>
    <xf numFmtId="178" fontId="29" fillId="0" borderId="45" xfId="2" applyNumberFormat="1" applyFont="1" applyBorder="1" applyAlignment="1" applyProtection="1">
      <alignment vertical="center" shrinkToFit="1"/>
    </xf>
    <xf numFmtId="178" fontId="29" fillId="0" borderId="46" xfId="2" applyNumberFormat="1" applyFont="1" applyBorder="1" applyAlignment="1" applyProtection="1">
      <alignment horizontal="right" vertical="center" shrinkToFit="1"/>
    </xf>
    <xf numFmtId="179" fontId="29" fillId="0" borderId="45" xfId="2" applyNumberFormat="1" applyFont="1" applyBorder="1" applyAlignment="1" applyProtection="1">
      <alignment horizontal="right" vertical="center" shrinkToFit="1"/>
    </xf>
    <xf numFmtId="179" fontId="29" fillId="0" borderId="45" xfId="2" applyNumberFormat="1" applyFont="1" applyFill="1" applyBorder="1" applyAlignment="1" applyProtection="1">
      <alignment horizontal="right" vertical="center" shrinkToFit="1"/>
    </xf>
    <xf numFmtId="178" fontId="29" fillId="0" borderId="0" xfId="2" applyNumberFormat="1" applyFont="1" applyAlignment="1" applyProtection="1">
      <alignment horizontal="right" vertical="center" shrinkToFit="1"/>
    </xf>
    <xf numFmtId="178" fontId="29" fillId="0" borderId="0" xfId="2" applyNumberFormat="1" applyFont="1" applyAlignment="1" applyProtection="1">
      <alignment vertical="center" shrinkToFit="1"/>
    </xf>
    <xf numFmtId="178" fontId="29" fillId="0" borderId="6" xfId="2" applyNumberFormat="1" applyFont="1" applyBorder="1" applyAlignment="1" applyProtection="1">
      <alignment vertical="center" shrinkToFit="1"/>
    </xf>
    <xf numFmtId="178" fontId="29" fillId="0" borderId="47" xfId="2" applyNumberFormat="1" applyFont="1" applyBorder="1" applyAlignment="1" applyProtection="1">
      <alignment horizontal="right" vertical="center" shrinkToFit="1"/>
    </xf>
    <xf numFmtId="179" fontId="29" fillId="0" borderId="6" xfId="2" applyNumberFormat="1" applyFont="1" applyBorder="1" applyAlignment="1" applyProtection="1">
      <alignment horizontal="right" vertical="center" shrinkToFit="1"/>
    </xf>
    <xf numFmtId="178" fontId="29" fillId="0" borderId="48" xfId="2" applyNumberFormat="1" applyFont="1" applyBorder="1" applyAlignment="1" applyProtection="1">
      <alignment vertical="center" shrinkToFit="1"/>
    </xf>
    <xf numFmtId="178" fontId="29" fillId="0" borderId="49" xfId="2" applyNumberFormat="1" applyFont="1" applyBorder="1" applyAlignment="1" applyProtection="1">
      <alignment horizontal="right" vertical="center" shrinkToFit="1"/>
    </xf>
    <xf numFmtId="179" fontId="29" fillId="0" borderId="48" xfId="2" applyNumberFormat="1" applyFont="1" applyBorder="1" applyAlignment="1" applyProtection="1">
      <alignment horizontal="right" vertical="center" shrinkToFit="1"/>
    </xf>
    <xf numFmtId="178" fontId="29" fillId="0" borderId="48" xfId="2" applyNumberFormat="1" applyFont="1" applyFill="1" applyBorder="1" applyAlignment="1" applyProtection="1">
      <alignment horizontal="right" vertical="center" shrinkToFit="1"/>
    </xf>
    <xf numFmtId="178" fontId="30" fillId="0" borderId="50" xfId="2" applyNumberFormat="1" applyFont="1" applyFill="1" applyBorder="1" applyAlignment="1" applyProtection="1">
      <alignment horizontal="right" vertical="center" shrinkToFit="1"/>
    </xf>
    <xf numFmtId="178" fontId="32" fillId="0" borderId="8" xfId="2" applyNumberFormat="1" applyFont="1" applyBorder="1" applyAlignment="1" applyProtection="1">
      <alignment horizontal="center" vertical="center"/>
    </xf>
    <xf numFmtId="178" fontId="21" fillId="0" borderId="0" xfId="2" applyNumberFormat="1" applyFont="1" applyBorder="1" applyAlignment="1" applyProtection="1">
      <alignment vertical="center" shrinkToFit="1"/>
    </xf>
    <xf numFmtId="178" fontId="29" fillId="0" borderId="41" xfId="1" applyNumberFormat="1" applyFont="1" applyBorder="1" applyAlignment="1" applyProtection="1">
      <alignment horizontal="right" vertical="center" shrinkToFit="1"/>
    </xf>
    <xf numFmtId="178" fontId="29" fillId="0" borderId="42" xfId="1" applyNumberFormat="1" applyFont="1" applyBorder="1" applyAlignment="1" applyProtection="1">
      <alignment horizontal="right" vertical="center" shrinkToFit="1"/>
    </xf>
    <xf numFmtId="178" fontId="29" fillId="0" borderId="44" xfId="1" applyNumberFormat="1" applyFont="1" applyBorder="1" applyAlignment="1" applyProtection="1">
      <alignment horizontal="right" vertical="center" shrinkToFit="1"/>
    </xf>
    <xf numFmtId="178" fontId="30" fillId="0" borderId="45" xfId="1" applyNumberFormat="1" applyFont="1" applyBorder="1" applyAlignment="1" applyProtection="1">
      <alignment horizontal="right" vertical="center" shrinkToFit="1"/>
    </xf>
    <xf numFmtId="178" fontId="29" fillId="0" borderId="0" xfId="1" applyNumberFormat="1" applyFont="1" applyAlignment="1" applyProtection="1">
      <alignment horizontal="right" vertical="center" shrinkToFit="1"/>
    </xf>
    <xf numFmtId="178" fontId="29" fillId="0" borderId="6" xfId="1" applyNumberFormat="1" applyFont="1" applyBorder="1" applyAlignment="1" applyProtection="1">
      <alignment horizontal="right" vertical="center" shrinkToFit="1"/>
    </xf>
    <xf numFmtId="178" fontId="29" fillId="0" borderId="51" xfId="1" applyNumberFormat="1" applyFont="1" applyBorder="1" applyAlignment="1" applyProtection="1">
      <alignment horizontal="right" vertical="center" shrinkToFit="1"/>
    </xf>
    <xf numFmtId="183" fontId="25" fillId="0" borderId="15" xfId="1" applyNumberFormat="1" applyFont="1" applyBorder="1" applyAlignment="1">
      <alignment horizontal="right" vertical="center"/>
    </xf>
    <xf numFmtId="0" fontId="0" fillId="0" borderId="14" xfId="0" applyBorder="1" applyAlignment="1">
      <alignmen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4" fillId="0" borderId="54" xfId="0" applyNumberFormat="1" applyFont="1" applyBorder="1" applyAlignment="1">
      <alignment vertical="center"/>
    </xf>
    <xf numFmtId="178" fontId="3" fillId="0" borderId="0" xfId="0" applyNumberFormat="1" applyFont="1" applyAlignment="1">
      <alignment vertical="center"/>
    </xf>
    <xf numFmtId="178" fontId="35" fillId="0" borderId="14" xfId="1" applyNumberFormat="1" applyFont="1" applyBorder="1" applyAlignment="1">
      <alignment vertical="center"/>
    </xf>
    <xf numFmtId="178" fontId="35" fillId="0" borderId="15" xfId="1" applyNumberFormat="1" applyFont="1" applyBorder="1" applyAlignment="1">
      <alignment vertical="center"/>
    </xf>
    <xf numFmtId="178" fontId="35" fillId="0" borderId="10" xfId="1" applyNumberFormat="1" applyFont="1" applyBorder="1" applyAlignment="1">
      <alignment vertical="center"/>
    </xf>
    <xf numFmtId="178" fontId="35" fillId="0" borderId="55" xfId="1" applyNumberFormat="1" applyFont="1" applyBorder="1" applyAlignment="1">
      <alignment vertical="center"/>
    </xf>
    <xf numFmtId="178" fontId="36" fillId="0" borderId="56" xfId="1" applyNumberFormat="1" applyFont="1" applyBorder="1" applyAlignment="1">
      <alignment vertical="center"/>
    </xf>
    <xf numFmtId="178" fontId="35" fillId="0" borderId="57" xfId="1" applyNumberFormat="1" applyFont="1" applyBorder="1" applyAlignment="1">
      <alignment vertical="center"/>
    </xf>
    <xf numFmtId="178" fontId="35" fillId="0" borderId="58" xfId="1" applyNumberFormat="1" applyFont="1" applyBorder="1" applyAlignment="1">
      <alignment vertical="center"/>
    </xf>
    <xf numFmtId="49" fontId="4" fillId="0" borderId="59" xfId="0" applyNumberFormat="1" applyFont="1" applyBorder="1" applyAlignment="1">
      <alignment vertical="center"/>
    </xf>
    <xf numFmtId="0" fontId="25" fillId="0" borderId="60" xfId="0" applyFont="1" applyBorder="1" applyAlignment="1">
      <alignment vertical="center" shrinkToFit="1"/>
    </xf>
    <xf numFmtId="0" fontId="25"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0" fontId="41" fillId="0" borderId="0" xfId="0" applyNumberFormat="1" applyFont="1" applyAlignment="1">
      <alignment vertical="center"/>
    </xf>
    <xf numFmtId="0" fontId="40" fillId="0" borderId="90" xfId="0" applyFont="1" applyBorder="1" applyAlignment="1">
      <alignment vertical="center" shrinkToFit="1"/>
    </xf>
    <xf numFmtId="0" fontId="39" fillId="0" borderId="19" xfId="0" applyFont="1" applyBorder="1" applyAlignment="1">
      <alignment horizontal="distributed" vertical="center" shrinkToFit="1"/>
    </xf>
    <xf numFmtId="0" fontId="40" fillId="0" borderId="60" xfId="0" applyFont="1" applyBorder="1" applyAlignment="1">
      <alignment vertical="center" shrinkToFit="1"/>
    </xf>
    <xf numFmtId="183" fontId="40" fillId="0" borderId="15" xfId="1" applyNumberFormat="1" applyFont="1" applyBorder="1" applyAlignment="1">
      <alignment horizontal="right" vertical="center"/>
    </xf>
    <xf numFmtId="0" fontId="39" fillId="0" borderId="18" xfId="0" applyFont="1" applyBorder="1" applyAlignment="1">
      <alignment horizontal="center" vertical="center"/>
    </xf>
    <xf numFmtId="178" fontId="43" fillId="0" borderId="14" xfId="0" applyNumberFormat="1" applyFont="1" applyBorder="1" applyAlignment="1">
      <alignment vertical="center"/>
    </xf>
    <xf numFmtId="178" fontId="43" fillId="0" borderId="15" xfId="0" applyNumberFormat="1" applyFont="1" applyBorder="1" applyAlignment="1">
      <alignment vertical="center"/>
    </xf>
    <xf numFmtId="0" fontId="39" fillId="0" borderId="18" xfId="0" applyFont="1" applyBorder="1" applyAlignment="1">
      <alignment vertical="center"/>
    </xf>
    <xf numFmtId="0" fontId="39" fillId="0" borderId="15" xfId="0" applyNumberFormat="1" applyFont="1" applyFill="1" applyBorder="1" applyAlignment="1">
      <alignment horizontal="right" vertical="center"/>
    </xf>
    <xf numFmtId="0" fontId="39" fillId="0" borderId="18" xfId="0" applyNumberFormat="1" applyFont="1" applyFill="1" applyBorder="1" applyAlignment="1">
      <alignment horizontal="right" vertical="center"/>
    </xf>
    <xf numFmtId="0" fontId="39" fillId="0" borderId="18" xfId="0" applyNumberFormat="1" applyFont="1" applyBorder="1" applyAlignment="1">
      <alignment horizontal="right" vertical="center"/>
    </xf>
    <xf numFmtId="0" fontId="39" fillId="0" borderId="18" xfId="0" applyNumberFormat="1" applyFont="1" applyBorder="1" applyAlignment="1">
      <alignment horizontal="center" vertical="center"/>
    </xf>
    <xf numFmtId="0" fontId="39" fillId="0" borderId="13" xfId="0" applyNumberFormat="1" applyFont="1" applyBorder="1" applyAlignment="1">
      <alignment horizontal="right" vertical="center"/>
    </xf>
    <xf numFmtId="178" fontId="39" fillId="0" borderId="43" xfId="2" applyNumberFormat="1" applyFont="1" applyBorder="1" applyAlignment="1" applyProtection="1">
      <alignment horizontal="right" vertical="center" shrinkToFit="1"/>
    </xf>
    <xf numFmtId="179" fontId="39" fillId="0" borderId="42" xfId="2" applyNumberFormat="1" applyFont="1" applyFill="1" applyBorder="1" applyAlignment="1" applyProtection="1">
      <alignment horizontal="right" vertical="center" shrinkToFit="1"/>
    </xf>
    <xf numFmtId="178" fontId="39" fillId="0" borderId="41" xfId="1" applyNumberFormat="1" applyFont="1" applyBorder="1" applyAlignment="1" applyProtection="1">
      <alignment horizontal="right" vertical="center" shrinkToFit="1"/>
    </xf>
    <xf numFmtId="178" fontId="39" fillId="0" borderId="42" xfId="1" applyNumberFormat="1" applyFont="1" applyBorder="1" applyAlignment="1" applyProtection="1">
      <alignment horizontal="right" vertical="center" shrinkToFit="1"/>
    </xf>
    <xf numFmtId="0" fontId="38" fillId="7" borderId="8" xfId="0" applyFont="1" applyFill="1" applyBorder="1" applyAlignment="1">
      <alignment vertical="center"/>
    </xf>
    <xf numFmtId="38" fontId="0" fillId="0" borderId="18" xfId="3" applyFont="1" applyBorder="1" applyAlignment="1">
      <alignment vertical="center"/>
    </xf>
    <xf numFmtId="0" fontId="39" fillId="0" borderId="31" xfId="0" applyNumberFormat="1" applyFont="1" applyBorder="1" applyAlignment="1">
      <alignment horizontal="center" vertical="center"/>
    </xf>
    <xf numFmtId="56" fontId="39" fillId="0" borderId="18" xfId="0" applyNumberFormat="1" applyFont="1" applyBorder="1" applyAlignment="1">
      <alignment horizontal="center" vertical="center"/>
    </xf>
    <xf numFmtId="56" fontId="39" fillId="0" borderId="32" xfId="0" applyNumberFormat="1" applyFont="1" applyBorder="1" applyAlignment="1">
      <alignment horizontal="center" vertical="center"/>
    </xf>
    <xf numFmtId="49" fontId="40" fillId="0" borderId="36" xfId="0" applyNumberFormat="1" applyFont="1" applyFill="1" applyBorder="1" applyAlignment="1">
      <alignment horizontal="center" vertical="center"/>
    </xf>
    <xf numFmtId="181" fontId="40" fillId="0" borderId="37" xfId="0" applyNumberFormat="1" applyFont="1" applyFill="1" applyBorder="1" applyAlignment="1">
      <alignment horizontal="center" vertical="center"/>
    </xf>
    <xf numFmtId="38" fontId="3" fillId="4" borderId="15" xfId="3" applyFont="1" applyFill="1" applyBorder="1" applyAlignment="1">
      <alignment horizontal="right" vertical="center"/>
    </xf>
    <xf numFmtId="0" fontId="41" fillId="0" borderId="33" xfId="0" applyFont="1" applyBorder="1" applyAlignment="1">
      <alignment vertical="center" wrapText="1"/>
    </xf>
    <xf numFmtId="0" fontId="41" fillId="0" borderId="19" xfId="0" applyFont="1" applyBorder="1" applyAlignment="1">
      <alignment vertical="center" wrapText="1"/>
    </xf>
    <xf numFmtId="0" fontId="39" fillId="0" borderId="33" xfId="0" applyFont="1" applyBorder="1" applyAlignment="1">
      <alignment vertical="center" wrapText="1"/>
    </xf>
    <xf numFmtId="38" fontId="26" fillId="0" borderId="35" xfId="3" applyFont="1" applyBorder="1" applyAlignment="1">
      <alignment horizontal="right" vertical="center"/>
    </xf>
    <xf numFmtId="0" fontId="9" fillId="0" borderId="14"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Border="1" applyAlignment="1">
      <alignment horizontal="center" vertical="center"/>
    </xf>
    <xf numFmtId="0" fontId="9" fillId="0" borderId="20" xfId="0" applyFont="1" applyFill="1" applyBorder="1" applyAlignment="1">
      <alignment horizontal="center" vertical="center"/>
    </xf>
    <xf numFmtId="0" fontId="14" fillId="0" borderId="20" xfId="0" applyFont="1" applyFill="1" applyBorder="1"/>
    <xf numFmtId="0" fontId="14"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0" fontId="15" fillId="0" borderId="0" xfId="0" applyFont="1" applyAlignment="1">
      <alignment horizontal="center" vertical="center"/>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38" fillId="0" borderId="8" xfId="0" applyFont="1" applyBorder="1" applyAlignment="1">
      <alignment horizontal="left" vertical="center"/>
    </xf>
    <xf numFmtId="0" fontId="9" fillId="0" borderId="57" xfId="0" applyFont="1" applyBorder="1" applyAlignment="1">
      <alignment horizontal="center" vertical="center"/>
    </xf>
    <xf numFmtId="0" fontId="42" fillId="5" borderId="0" xfId="0" applyFont="1" applyFill="1" applyAlignment="1">
      <alignment horizontal="left" vertical="center" wrapText="1"/>
    </xf>
    <xf numFmtId="0" fontId="25" fillId="0" borderId="17" xfId="0" applyFont="1" applyBorder="1" applyAlignment="1">
      <alignment horizontal="center" vertical="center"/>
    </xf>
    <xf numFmtId="0" fontId="9" fillId="0" borderId="71" xfId="0" applyFont="1" applyBorder="1" applyAlignment="1">
      <alignment horizontal="left" vertical="center"/>
    </xf>
    <xf numFmtId="0" fontId="9" fillId="0" borderId="72" xfId="0" applyFont="1" applyBorder="1" applyAlignment="1">
      <alignment horizontal="left" vertical="center"/>
    </xf>
    <xf numFmtId="38" fontId="4" fillId="3" borderId="14" xfId="1" applyFont="1" applyFill="1" applyBorder="1" applyAlignment="1">
      <alignment vertical="center" shrinkToFit="1"/>
    </xf>
    <xf numFmtId="38" fontId="4" fillId="3" borderId="52" xfId="1" applyFont="1" applyFill="1" applyBorder="1" applyAlignment="1">
      <alignment vertical="center" shrinkToFit="1"/>
    </xf>
    <xf numFmtId="0" fontId="3" fillId="0" borderId="16" xfId="0" applyFont="1" applyBorder="1" applyAlignment="1">
      <alignment horizontal="center" vertical="center" shrinkToFit="1"/>
    </xf>
    <xf numFmtId="0" fontId="3" fillId="0" borderId="14" xfId="0" applyFont="1" applyBorder="1" applyAlignment="1">
      <alignment horizontal="center" vertical="center" shrinkToFit="1"/>
    </xf>
    <xf numFmtId="0" fontId="4" fillId="0" borderId="18" xfId="0" applyFont="1" applyBorder="1" applyAlignment="1">
      <alignment horizontal="right" vertical="center" shrinkToFit="1"/>
    </xf>
    <xf numFmtId="38" fontId="4" fillId="0" borderId="16" xfId="1" applyFont="1" applyBorder="1" applyAlignment="1">
      <alignment vertical="center" shrinkToFit="1"/>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4" fillId="0" borderId="43" xfId="0" applyFont="1" applyBorder="1" applyAlignment="1">
      <alignment vertical="center"/>
    </xf>
    <xf numFmtId="0" fontId="9" fillId="0" borderId="58" xfId="0" applyFont="1" applyBorder="1" applyAlignment="1">
      <alignment vertical="center"/>
    </xf>
    <xf numFmtId="0" fontId="9" fillId="0" borderId="74" xfId="0" applyFont="1" applyBorder="1" applyAlignment="1">
      <alignment vertical="center"/>
    </xf>
    <xf numFmtId="38" fontId="4" fillId="0" borderId="67" xfId="1" applyFont="1" applyBorder="1" applyAlignment="1">
      <alignment vertical="center" shrinkToFit="1"/>
    </xf>
    <xf numFmtId="38" fontId="4" fillId="0" borderId="65" xfId="1" applyFont="1" applyBorder="1" applyAlignment="1">
      <alignment vertical="center" shrinkToFit="1"/>
    </xf>
    <xf numFmtId="180" fontId="4" fillId="0" borderId="77" xfId="0" applyNumberFormat="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38" fillId="7" borderId="8" xfId="0" applyFont="1" applyFill="1" applyBorder="1" applyAlignment="1">
      <alignment vertical="center"/>
    </xf>
    <xf numFmtId="0" fontId="38"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3" fillId="0" borderId="1" xfId="0" applyFont="1" applyBorder="1" applyAlignment="1">
      <alignment horizontal="left" vertical="center"/>
    </xf>
    <xf numFmtId="0" fontId="43" fillId="0" borderId="75" xfId="0" applyFont="1" applyBorder="1" applyAlignment="1">
      <alignment horizontal="left" vertical="center"/>
    </xf>
    <xf numFmtId="0" fontId="38" fillId="0" borderId="71" xfId="0" applyFont="1" applyBorder="1" applyAlignment="1">
      <alignment horizontal="left" vertical="center"/>
    </xf>
    <xf numFmtId="0" fontId="38" fillId="0" borderId="72" xfId="0" applyFont="1" applyBorder="1" applyAlignment="1">
      <alignment horizontal="left" vertical="center"/>
    </xf>
    <xf numFmtId="0" fontId="43" fillId="0" borderId="73" xfId="0" applyFont="1" applyBorder="1" applyAlignment="1">
      <alignment horizontal="left" vertical="center"/>
    </xf>
    <xf numFmtId="0" fontId="43"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3" fillId="0" borderId="96" xfId="0" applyFont="1" applyBorder="1" applyAlignment="1">
      <alignment vertical="center"/>
    </xf>
    <xf numFmtId="0" fontId="38" fillId="0" borderId="58" xfId="0" applyFont="1" applyBorder="1" applyAlignment="1">
      <alignment vertical="center"/>
    </xf>
    <xf numFmtId="0" fontId="43" fillId="0" borderId="43" xfId="0" applyFont="1" applyBorder="1" applyAlignment="1">
      <alignment vertical="center"/>
    </xf>
    <xf numFmtId="180" fontId="43" fillId="0" borderId="87" xfId="0" applyNumberFormat="1" applyFont="1" applyBorder="1" applyAlignment="1">
      <alignment vertical="center" shrinkToFit="1"/>
    </xf>
    <xf numFmtId="180" fontId="43" fillId="0" borderId="7" xfId="0" applyNumberFormat="1" applyFont="1" applyBorder="1" applyAlignment="1">
      <alignment vertical="center" shrinkToFit="1"/>
    </xf>
    <xf numFmtId="0" fontId="3" fillId="0" borderId="52" xfId="0" applyFont="1" applyBorder="1" applyAlignment="1">
      <alignment horizontal="center" vertical="center" shrinkToFit="1"/>
    </xf>
    <xf numFmtId="0" fontId="3" fillId="0" borderId="22" xfId="0" applyFont="1" applyBorder="1" applyAlignment="1">
      <alignment horizontal="center" vertical="center" shrinkToFit="1"/>
    </xf>
    <xf numFmtId="38" fontId="4" fillId="3" borderId="57" xfId="1" applyFont="1" applyFill="1" applyBorder="1" applyAlignment="1">
      <alignment vertical="center" shrinkToFit="1"/>
    </xf>
    <xf numFmtId="38" fontId="4" fillId="3" borderId="42" xfId="1" applyFont="1" applyFill="1" applyBorder="1" applyAlignment="1">
      <alignment vertical="center" shrinkToFit="1"/>
    </xf>
    <xf numFmtId="184" fontId="43" fillId="0" borderId="67" xfId="0" applyNumberFormat="1" applyFont="1" applyBorder="1" applyAlignment="1">
      <alignment horizontal="center" vertical="center" wrapText="1"/>
    </xf>
    <xf numFmtId="184" fontId="43" fillId="0" borderId="16" xfId="0" applyNumberFormat="1" applyFont="1" applyBorder="1" applyAlignment="1">
      <alignment horizontal="center" vertical="center"/>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0" fontId="43" fillId="0" borderId="27" xfId="0" applyFont="1" applyBorder="1" applyAlignment="1">
      <alignment vertical="center" shrinkToFit="1"/>
    </xf>
    <xf numFmtId="0" fontId="43" fillId="0" borderId="8" xfId="0" applyFont="1" applyBorder="1" applyAlignment="1">
      <alignment vertical="center" shrinkToFit="1"/>
    </xf>
    <xf numFmtId="184" fontId="43" fillId="0" borderId="57" xfId="0" applyNumberFormat="1" applyFont="1" applyBorder="1" applyAlignment="1">
      <alignment horizontal="center" vertical="center" wrapText="1"/>
    </xf>
    <xf numFmtId="184" fontId="43" fillId="0" borderId="14" xfId="0" applyNumberFormat="1" applyFont="1" applyBorder="1" applyAlignment="1">
      <alignment horizontal="center" vertical="center"/>
    </xf>
    <xf numFmtId="0" fontId="40" fillId="0" borderId="17" xfId="0" applyFont="1" applyBorder="1" applyAlignment="1">
      <alignment horizontal="center" vertical="center"/>
    </xf>
    <xf numFmtId="184" fontId="43" fillId="0" borderId="100" xfId="0" applyNumberFormat="1" applyFont="1" applyBorder="1" applyAlignment="1">
      <alignment horizontal="center" vertical="center" wrapText="1"/>
    </xf>
    <xf numFmtId="0" fontId="39" fillId="0" borderId="52" xfId="0" applyFont="1" applyBorder="1" applyAlignment="1">
      <alignment horizontal="center" vertical="center" shrinkToFit="1"/>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40" fillId="0" borderId="85" xfId="0" applyFont="1" applyBorder="1" applyAlignment="1">
      <alignment horizontal="center" vertical="center"/>
    </xf>
    <xf numFmtId="184" fontId="43" fillId="0" borderId="20" xfId="0" applyNumberFormat="1" applyFont="1" applyBorder="1" applyAlignment="1">
      <alignment horizontal="center" vertical="center" wrapText="1"/>
    </xf>
    <xf numFmtId="0" fontId="39" fillId="0" borderId="102" xfId="0" applyFont="1" applyBorder="1" applyAlignment="1">
      <alignment horizontal="center" vertical="center" shrinkToFit="1"/>
    </xf>
    <xf numFmtId="38" fontId="43" fillId="3" borderId="102" xfId="1" applyFont="1" applyFill="1" applyBorder="1" applyAlignment="1">
      <alignment vertical="center" shrinkToFit="1"/>
    </xf>
    <xf numFmtId="38" fontId="43" fillId="3" borderId="52" xfId="1" applyFont="1" applyFill="1" applyBorder="1" applyAlignment="1">
      <alignment vertical="center" shrinkToFit="1"/>
    </xf>
    <xf numFmtId="184" fontId="43" fillId="0" borderId="10" xfId="0" applyNumberFormat="1" applyFont="1" applyBorder="1" applyAlignment="1">
      <alignment horizontal="center" vertical="center"/>
    </xf>
    <xf numFmtId="184" fontId="43" fillId="0" borderId="57" xfId="0" applyNumberFormat="1" applyFont="1" applyBorder="1" applyAlignment="1">
      <alignment horizontal="center" vertical="center"/>
    </xf>
    <xf numFmtId="38" fontId="4" fillId="3" borderId="83" xfId="1" applyFont="1" applyFill="1" applyBorder="1" applyAlignment="1">
      <alignment vertical="center" shrinkToFit="1"/>
    </xf>
    <xf numFmtId="0" fontId="3" fillId="0" borderId="84" xfId="0" applyFont="1" applyBorder="1" applyAlignment="1">
      <alignment horizontal="center" vertical="center" shrinkToFit="1"/>
    </xf>
    <xf numFmtId="184" fontId="43" fillId="0" borderId="6" xfId="0" applyNumberFormat="1" applyFont="1" applyBorder="1" applyAlignment="1">
      <alignment horizontal="center" vertical="center"/>
    </xf>
    <xf numFmtId="38" fontId="43" fillId="3" borderId="20" xfId="1" applyFont="1" applyFill="1" applyBorder="1" applyAlignment="1">
      <alignment vertical="center" shrinkToFit="1"/>
    </xf>
    <xf numFmtId="38" fontId="43" fillId="3" borderId="42"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38" fontId="43" fillId="0" borderId="100" xfId="1" applyFont="1" applyBorder="1" applyAlignment="1">
      <alignment vertical="center" shrinkToFit="1"/>
    </xf>
    <xf numFmtId="38" fontId="43" fillId="0" borderId="65" xfId="1" applyFont="1" applyBorder="1" applyAlignment="1">
      <alignment vertical="center" shrinkToFit="1"/>
    </xf>
    <xf numFmtId="180" fontId="43" fillId="0" borderId="101" xfId="0" applyNumberFormat="1" applyFont="1" applyBorder="1" applyAlignment="1">
      <alignment vertical="center" shrinkToFit="1"/>
    </xf>
    <xf numFmtId="38" fontId="43" fillId="3" borderId="14" xfId="1" applyFont="1" applyFill="1" applyBorder="1" applyAlignment="1">
      <alignment vertical="center" shrinkToFit="1"/>
    </xf>
    <xf numFmtId="38" fontId="43" fillId="0" borderId="16" xfId="1" applyFont="1" applyBorder="1" applyAlignment="1">
      <alignment vertical="center" shrinkToFit="1"/>
    </xf>
    <xf numFmtId="38" fontId="43" fillId="0" borderId="24" xfId="1" applyFont="1" applyBorder="1" applyAlignment="1">
      <alignment vertical="center" shrinkToFit="1"/>
    </xf>
    <xf numFmtId="38" fontId="43" fillId="0" borderId="8" xfId="1" applyFont="1" applyBorder="1" applyAlignment="1">
      <alignment vertical="center" shrinkToFit="1"/>
    </xf>
    <xf numFmtId="0" fontId="25" fillId="0" borderId="42" xfId="0" applyFont="1" applyBorder="1" applyAlignment="1">
      <alignment horizontal="center" vertical="center" wrapText="1"/>
    </xf>
    <xf numFmtId="0" fontId="25" fillId="0" borderId="57" xfId="0" applyFont="1" applyBorder="1" applyAlignment="1">
      <alignment horizontal="center" vertical="center"/>
    </xf>
    <xf numFmtId="0" fontId="25" fillId="0" borderId="43" xfId="0" applyFont="1" applyBorder="1" applyAlignment="1">
      <alignment horizontal="center" vertical="center" wrapText="1"/>
    </xf>
    <xf numFmtId="0" fontId="25" fillId="0" borderId="41" xfId="0" applyFont="1" applyBorder="1" applyAlignment="1">
      <alignment horizontal="center" vertical="center"/>
    </xf>
    <xf numFmtId="0" fontId="25" fillId="0" borderId="58" xfId="0" applyFont="1" applyBorder="1" applyAlignment="1">
      <alignment horizontal="center" vertical="center"/>
    </xf>
    <xf numFmtId="0" fontId="25" fillId="0" borderId="72"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25" fillId="0" borderId="15" xfId="0" applyFont="1" applyBorder="1" applyAlignment="1">
      <alignment vertical="center" shrinkToFit="1"/>
    </xf>
    <xf numFmtId="0" fontId="25" fillId="0" borderId="13" xfId="0" applyFont="1" applyBorder="1" applyAlignment="1">
      <alignment vertical="center" shrinkToFit="1"/>
    </xf>
    <xf numFmtId="0" fontId="11" fillId="0" borderId="0" xfId="0" applyFont="1" applyAlignment="1">
      <alignment horizontal="center" vertical="center"/>
    </xf>
    <xf numFmtId="0" fontId="40" fillId="0" borderId="15" xfId="0" applyFont="1" applyBorder="1" applyAlignment="1">
      <alignment vertical="center" shrinkToFit="1"/>
    </xf>
    <xf numFmtId="0" fontId="40" fillId="0" borderId="13" xfId="0" applyFont="1" applyBorder="1" applyAlignment="1">
      <alignment vertical="center" shrinkToFit="1"/>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5" fillId="0" borderId="43" xfId="0" applyFont="1" applyBorder="1" applyAlignment="1">
      <alignment horizontal="center" vertical="center"/>
    </xf>
    <xf numFmtId="0" fontId="25" fillId="0" borderId="27" xfId="0" applyFont="1" applyBorder="1" applyAlignment="1">
      <alignment horizontal="center" vertical="center"/>
    </xf>
    <xf numFmtId="0" fontId="25" fillId="0" borderId="8" xfId="0" applyFont="1" applyBorder="1" applyAlignment="1">
      <alignment horizontal="center" vertical="center"/>
    </xf>
    <xf numFmtId="178" fontId="18" fillId="0" borderId="14" xfId="2" applyNumberFormat="1" applyBorder="1" applyAlignment="1" applyProtection="1">
      <alignment horizontal="center" vertical="center"/>
    </xf>
    <xf numFmtId="178" fontId="18" fillId="0" borderId="14" xfId="2" applyNumberFormat="1" applyFont="1" applyBorder="1" applyAlignment="1" applyProtection="1">
      <alignment horizontal="center" vertical="center"/>
    </xf>
    <xf numFmtId="0" fontId="39" fillId="0" borderId="43" xfId="2" applyNumberFormat="1" applyFont="1" applyBorder="1" applyAlignment="1" applyProtection="1">
      <alignment horizontal="center" vertical="center" shrinkToFit="1"/>
    </xf>
    <xf numFmtId="0" fontId="39" fillId="0" borderId="58" xfId="2" applyNumberFormat="1" applyFont="1" applyBorder="1" applyAlignment="1" applyProtection="1">
      <alignment horizontal="center" vertical="center" shrinkToFit="1"/>
    </xf>
    <xf numFmtId="178" fontId="39" fillId="0" borderId="27" xfId="2" applyNumberFormat="1" applyFont="1" applyBorder="1" applyAlignment="1" applyProtection="1">
      <alignment horizontal="center" vertical="center" shrinkToFit="1"/>
    </xf>
    <xf numFmtId="178" fontId="39" fillId="0" borderId="8" xfId="2" applyNumberFormat="1" applyFont="1" applyBorder="1" applyAlignment="1" applyProtection="1">
      <alignment horizontal="center" vertical="center" shrinkToFit="1"/>
    </xf>
    <xf numFmtId="178" fontId="18" fillId="0" borderId="0" xfId="2" applyNumberFormat="1" applyAlignment="1" applyProtection="1">
      <alignment horizontal="left" vertical="center" shrinkToFit="1"/>
    </xf>
    <xf numFmtId="178" fontId="18" fillId="0" borderId="0" xfId="2" applyNumberFormat="1" applyFont="1" applyAlignment="1" applyProtection="1">
      <alignment horizontal="left" vertical="center" shrinkToFit="1"/>
    </xf>
    <xf numFmtId="178" fontId="18" fillId="6" borderId="0" xfId="2" applyNumberFormat="1" applyFill="1" applyAlignment="1" applyProtection="1">
      <alignment horizontal="left" vertical="center" shrinkToFit="1"/>
      <protection locked="0"/>
    </xf>
    <xf numFmtId="178" fontId="18" fillId="6" borderId="0" xfId="2" applyNumberFormat="1" applyFont="1" applyFill="1" applyAlignment="1" applyProtection="1">
      <alignment horizontal="left" vertical="center" shrinkToFit="1"/>
      <protection locked="0"/>
    </xf>
    <xf numFmtId="178" fontId="31" fillId="0" borderId="8" xfId="2" applyNumberFormat="1" applyFont="1" applyBorder="1" applyAlignment="1" applyProtection="1">
      <alignment horizontal="center"/>
    </xf>
    <xf numFmtId="178" fontId="18" fillId="2" borderId="15" xfId="2" applyNumberFormat="1" applyFont="1" applyFill="1" applyBorder="1" applyAlignment="1" applyProtection="1">
      <alignment horizontal="center" vertical="center" wrapText="1" shrinkToFit="1"/>
    </xf>
    <xf numFmtId="178" fontId="18" fillId="2" borderId="18" xfId="2" applyNumberFormat="1" applyFont="1" applyFill="1" applyBorder="1" applyAlignment="1" applyProtection="1">
      <alignment horizontal="center" vertical="center" wrapText="1" shrinkToFit="1"/>
    </xf>
    <xf numFmtId="178" fontId="18" fillId="2" borderId="13" xfId="2" applyNumberFormat="1" applyFont="1" applyFill="1" applyBorder="1" applyAlignment="1" applyProtection="1">
      <alignment horizontal="center" vertical="center" wrapText="1" shrinkToFit="1"/>
    </xf>
    <xf numFmtId="178" fontId="29" fillId="0" borderId="27" xfId="2" applyNumberFormat="1" applyFont="1" applyBorder="1" applyAlignment="1" applyProtection="1">
      <alignment horizontal="center" vertical="center" shrinkToFit="1"/>
    </xf>
    <xf numFmtId="178" fontId="29" fillId="0" borderId="8" xfId="2" applyNumberFormat="1" applyFont="1" applyBorder="1" applyAlignment="1" applyProtection="1">
      <alignment horizontal="center" vertical="center" shrinkToFit="1"/>
    </xf>
    <xf numFmtId="178" fontId="29" fillId="0" borderId="41" xfId="2" applyNumberFormat="1" applyFont="1" applyBorder="1" applyAlignment="1" applyProtection="1">
      <alignment horizontal="center" vertical="center" shrinkToFit="1"/>
    </xf>
    <xf numFmtId="178" fontId="29" fillId="0" borderId="72" xfId="2" applyNumberFormat="1" applyFont="1" applyBorder="1" applyAlignment="1" applyProtection="1">
      <alignment horizontal="center" vertical="center" shrinkToFit="1"/>
    </xf>
    <xf numFmtId="178" fontId="39" fillId="6" borderId="14" xfId="2" applyNumberFormat="1" applyFont="1" applyFill="1" applyBorder="1" applyAlignment="1" applyProtection="1">
      <alignment vertical="center" wrapText="1"/>
      <protection locked="0"/>
    </xf>
    <xf numFmtId="178" fontId="29" fillId="6" borderId="14" xfId="2" applyNumberFormat="1" applyFont="1" applyFill="1" applyBorder="1" applyAlignment="1" applyProtection="1">
      <alignment vertical="center" wrapText="1"/>
      <protection locked="0"/>
    </xf>
    <xf numFmtId="0" fontId="29" fillId="0" borderId="43" xfId="2" applyNumberFormat="1" applyFont="1" applyBorder="1" applyAlignment="1" applyProtection="1">
      <alignment horizontal="center" vertical="center" shrinkToFit="1"/>
    </xf>
    <xf numFmtId="0" fontId="29" fillId="0" borderId="58" xfId="2" applyNumberFormat="1" applyFont="1" applyBorder="1" applyAlignment="1" applyProtection="1">
      <alignment horizontal="center" vertical="center" shrinkToFit="1"/>
    </xf>
    <xf numFmtId="178" fontId="29" fillId="0" borderId="1" xfId="2" applyNumberFormat="1" applyFont="1" applyBorder="1" applyAlignment="1" applyProtection="1">
      <alignment horizontal="center" vertical="center" shrinkToFit="1"/>
    </xf>
    <xf numFmtId="178" fontId="29" fillId="0" borderId="24" xfId="2" applyNumberFormat="1" applyFont="1" applyBorder="1" applyAlignment="1" applyProtection="1">
      <alignment horizontal="center" vertical="center" shrinkToFit="1"/>
    </xf>
    <xf numFmtId="178" fontId="29" fillId="0" borderId="3" xfId="2" applyNumberFormat="1" applyFont="1" applyBorder="1" applyAlignment="1" applyProtection="1">
      <alignment horizontal="center" vertical="center" shrinkToFit="1"/>
    </xf>
    <xf numFmtId="178" fontId="29" fillId="0" borderId="25" xfId="2" applyNumberFormat="1" applyFont="1" applyBorder="1" applyAlignment="1" applyProtection="1">
      <alignment horizontal="center" vertical="center" shrinkToFit="1"/>
    </xf>
    <xf numFmtId="178" fontId="33" fillId="0" borderId="0" xfId="2" applyNumberFormat="1" applyFont="1" applyAlignment="1">
      <alignment horizontal="center" vertical="center"/>
    </xf>
    <xf numFmtId="178" fontId="44" fillId="0" borderId="8" xfId="2" applyNumberFormat="1" applyFont="1" applyBorder="1" applyAlignment="1" applyProtection="1">
      <alignment horizontal="left" shrinkToFit="1"/>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75" xfId="0" applyFont="1" applyBorder="1" applyAlignment="1">
      <alignment horizontal="center" vertical="center"/>
    </xf>
    <xf numFmtId="0" fontId="3" fillId="0" borderId="72" xfId="0" applyFont="1" applyBorder="1" applyAlignment="1">
      <alignment horizontal="center" vertical="center"/>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41"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xf numFmtId="0" fontId="28"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58" xfId="0" applyFont="1" applyBorder="1" applyAlignment="1">
      <alignment horizontal="center" vertical="center"/>
    </xf>
    <xf numFmtId="0" fontId="41"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7" fillId="0" borderId="36" xfId="0" applyFont="1" applyBorder="1" applyAlignment="1">
      <alignment horizontal="center" vertical="center"/>
    </xf>
    <xf numFmtId="0" fontId="27" fillId="0" borderId="32" xfId="0" applyFont="1" applyBorder="1" applyAlignment="1">
      <alignment horizontal="center" vertical="center"/>
    </xf>
    <xf numFmtId="180" fontId="38"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190500</xdr:colOff>
      <xdr:row>3</xdr:row>
      <xdr:rowOff>81643</xdr:rowOff>
    </xdr:from>
    <xdr:to>
      <xdr:col>13</xdr:col>
      <xdr:colOff>440530</xdr:colOff>
      <xdr:row>4</xdr:row>
      <xdr:rowOff>57830</xdr:rowOff>
    </xdr:to>
    <xdr:sp macro="" textlink="">
      <xdr:nvSpPr>
        <xdr:cNvPr id="3" name="線吹き出し 1 (枠付き) 2"/>
        <xdr:cNvSpPr/>
      </xdr:nvSpPr>
      <xdr:spPr bwMode="auto">
        <a:xfrm>
          <a:off x="10368643" y="925286"/>
          <a:ext cx="2971458" cy="275544"/>
        </a:xfrm>
        <a:prstGeom prst="borderCallout1">
          <a:avLst>
            <a:gd name="adj1" fmla="val 18750"/>
            <a:gd name="adj2" fmla="val -8333"/>
            <a:gd name="adj3" fmla="val -45131"/>
            <a:gd name="adj4" fmla="val -11514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103909</xdr:colOff>
      <xdr:row>3</xdr:row>
      <xdr:rowOff>259773</xdr:rowOff>
    </xdr:from>
    <xdr:to>
      <xdr:col>23</xdr:col>
      <xdr:colOff>175862</xdr:colOff>
      <xdr:row>5</xdr:row>
      <xdr:rowOff>97826</xdr:rowOff>
    </xdr:to>
    <xdr:sp macro="" textlink="">
      <xdr:nvSpPr>
        <xdr:cNvPr id="3" name="線吹き出し 1 (枠付き) 2"/>
        <xdr:cNvSpPr/>
      </xdr:nvSpPr>
      <xdr:spPr bwMode="auto">
        <a:xfrm>
          <a:off x="16642773" y="1125682"/>
          <a:ext cx="3726089" cy="461508"/>
        </a:xfrm>
        <a:prstGeom prst="borderCallout1">
          <a:avLst>
            <a:gd name="adj1" fmla="val 18750"/>
            <a:gd name="adj2" fmla="val -8333"/>
            <a:gd name="adj3" fmla="val -56784"/>
            <a:gd name="adj4" fmla="val -17957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15</xdr:col>
      <xdr:colOff>19050</xdr:colOff>
      <xdr:row>9</xdr:row>
      <xdr:rowOff>85725</xdr:rowOff>
    </xdr:from>
    <xdr:to>
      <xdr:col>15</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11</xdr:row>
      <xdr:rowOff>76200</xdr:rowOff>
    </xdr:from>
    <xdr:to>
      <xdr:col>15</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464345</xdr:colOff>
      <xdr:row>3</xdr:row>
      <xdr:rowOff>297657</xdr:rowOff>
    </xdr:from>
    <xdr:to>
      <xdr:col>27</xdr:col>
      <xdr:colOff>686594</xdr:colOff>
      <xdr:row>5</xdr:row>
      <xdr:rowOff>242094</xdr:rowOff>
    </xdr:to>
    <xdr:sp macro="" textlink="">
      <xdr:nvSpPr>
        <xdr:cNvPr id="2" name="線吹き出し 1 (枠付き) 1"/>
        <xdr:cNvSpPr/>
      </xdr:nvSpPr>
      <xdr:spPr bwMode="auto">
        <a:xfrm>
          <a:off x="10417970" y="1095376"/>
          <a:ext cx="3675062" cy="468312"/>
        </a:xfrm>
        <a:prstGeom prst="borderCallout1">
          <a:avLst>
            <a:gd name="adj1" fmla="val 18750"/>
            <a:gd name="adj2" fmla="val -8333"/>
            <a:gd name="adj3" fmla="val -72574"/>
            <a:gd name="adj4" fmla="val -9944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5605462</xdr:colOff>
      <xdr:row>3</xdr:row>
      <xdr:rowOff>285750</xdr:rowOff>
    </xdr:from>
    <xdr:to>
      <xdr:col>13</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5605462</xdr:colOff>
      <xdr:row>3</xdr:row>
      <xdr:rowOff>285750</xdr:rowOff>
    </xdr:from>
    <xdr:to>
      <xdr:col>13</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4</xdr:col>
      <xdr:colOff>95251</xdr:colOff>
      <xdr:row>9</xdr:row>
      <xdr:rowOff>230188</xdr:rowOff>
    </xdr:from>
    <xdr:to>
      <xdr:col>7</xdr:col>
      <xdr:colOff>4666</xdr:colOff>
      <xdr:row>10</xdr:row>
      <xdr:rowOff>270808</xdr:rowOff>
    </xdr:to>
    <xdr:sp macro="" textlink="">
      <xdr:nvSpPr>
        <xdr:cNvPr id="113" name="右中かっこ 112"/>
        <xdr:cNvSpPr/>
      </xdr:nvSpPr>
      <xdr:spPr bwMode="auto">
        <a:xfrm rot="5400000">
          <a:off x="1958461" y="2443678"/>
          <a:ext cx="345420" cy="188109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6</xdr:col>
      <xdr:colOff>124630</xdr:colOff>
      <xdr:row>11</xdr:row>
      <xdr:rowOff>103554</xdr:rowOff>
    </xdr:from>
    <xdr:to>
      <xdr:col>11</xdr:col>
      <xdr:colOff>204107</xdr:colOff>
      <xdr:row>13</xdr:row>
      <xdr:rowOff>244929</xdr:rowOff>
    </xdr:to>
    <xdr:sp macro="" textlink="">
      <xdr:nvSpPr>
        <xdr:cNvPr id="114" name="線吹き出し 1 (枠付き) 113"/>
        <xdr:cNvSpPr/>
      </xdr:nvSpPr>
      <xdr:spPr bwMode="auto">
        <a:xfrm>
          <a:off x="2573916" y="3940768"/>
          <a:ext cx="3590120" cy="1284375"/>
        </a:xfrm>
        <a:prstGeom prst="borderCallout1">
          <a:avLst>
            <a:gd name="adj1" fmla="val 740"/>
            <a:gd name="adj2" fmla="val 384"/>
            <a:gd name="adj3" fmla="val -14610"/>
            <a:gd name="adj4" fmla="val -999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rgbClr val="FF0000"/>
              </a:solidFill>
              <a:effectLst/>
              <a:latin typeface="+mn-lt"/>
              <a:ea typeface="+mn-ea"/>
              <a:cs typeface="+mn-cs"/>
            </a:rPr>
            <a:t>記入例のように</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数字</a:t>
          </a:r>
          <a:r>
            <a:rPr kumimoji="1" lang="en-US" altLang="ja-JP" sz="1100">
              <a:solidFill>
                <a:srgbClr val="FF0000"/>
              </a:solidFill>
              <a:effectLst/>
              <a:latin typeface="+mn-lt"/>
              <a:ea typeface="+mn-ea"/>
              <a:cs typeface="+mn-cs"/>
            </a:rPr>
            <a:t>]</a:t>
          </a:r>
          <a:r>
            <a:rPr kumimoji="1" lang="en-US" altLang="ja-JP" sz="1100" baseline="0">
              <a:solidFill>
                <a:srgbClr val="FF0000"/>
              </a:solidFill>
              <a:effectLst/>
              <a:latin typeface="+mn-lt"/>
              <a:ea typeface="+mn-ea"/>
              <a:cs typeface="+mn-cs"/>
            </a:rPr>
            <a:t> [</a:t>
          </a:r>
          <a:r>
            <a:rPr kumimoji="1" lang="ja-JP" altLang="ja-JP" sz="1100">
              <a:solidFill>
                <a:srgbClr val="FF0000"/>
              </a:solidFill>
              <a:effectLst/>
              <a:latin typeface="+mn-lt"/>
              <a:ea typeface="+mn-ea"/>
              <a:cs typeface="+mn-cs"/>
            </a:rPr>
            <a:t> </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（ｺﾛﾝ</a:t>
          </a:r>
          <a:r>
            <a:rPr kumimoji="1" lang="en-US" altLang="ja-JP" sz="1100">
              <a:solidFill>
                <a:srgbClr val="FF0000"/>
              </a:solidFill>
              <a:effectLst/>
              <a:latin typeface="+mn-lt"/>
              <a:ea typeface="+mn-ea"/>
              <a:cs typeface="+mn-cs"/>
            </a:rPr>
            <a:t>)] [ </a:t>
          </a:r>
          <a:r>
            <a:rPr kumimoji="1" lang="ja-JP" altLang="ja-JP" sz="1100">
              <a:solidFill>
                <a:srgbClr val="FF0000"/>
              </a:solidFill>
              <a:effectLst/>
              <a:latin typeface="+mn-lt"/>
              <a:ea typeface="+mn-ea"/>
              <a:cs typeface="+mn-cs"/>
            </a:rPr>
            <a:t>数字</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と入力してください。</a:t>
          </a:r>
          <a:endParaRPr lang="ja-JP" altLang="ja-JP">
            <a:solidFill>
              <a:srgbClr val="FF0000"/>
            </a:solidFill>
            <a:effectLst/>
          </a:endParaRPr>
        </a:p>
        <a:p>
          <a:pPr marL="171450" indent="-171450" algn="l">
            <a:buFont typeface="Arial" panose="020B0604020202020204" pitchFamily="34" charset="0"/>
            <a:buChar char="•"/>
          </a:pPr>
          <a:r>
            <a:rPr kumimoji="1" lang="ja-JP" altLang="en-US" sz="1100">
              <a:solidFill>
                <a:srgbClr val="FF0000"/>
              </a:solidFill>
            </a:rPr>
            <a:t>時間外労働・休日労働は対象外になります。就業規則で定められた開始・終了時間内で入力して下さい。</a:t>
          </a:r>
          <a:endParaRPr kumimoji="1" lang="en-US" altLang="ja-JP" sz="1100">
            <a:solidFill>
              <a:srgbClr val="FF0000"/>
            </a:solidFill>
          </a:endParaRPr>
        </a:p>
        <a:p>
          <a:pPr marL="171450" indent="-171450" algn="l">
            <a:buFont typeface="Arial" panose="020B0604020202020204" pitchFamily="34" charset="0"/>
            <a:buChar char="•"/>
          </a:pPr>
          <a:r>
            <a:rPr kumimoji="1" lang="ja-JP" altLang="en-US" sz="1100">
              <a:solidFill>
                <a:srgbClr val="FF0000"/>
              </a:solidFill>
            </a:rPr>
            <a:t>休憩時間の入力漏れにご注意ください。</a:t>
          </a:r>
        </a:p>
      </xdr:txBody>
    </xdr:sp>
    <xdr:clientData/>
  </xdr:twoCellAnchor>
  <xdr:twoCellAnchor>
    <xdr:from>
      <xdr:col>12</xdr:col>
      <xdr:colOff>1869281</xdr:colOff>
      <xdr:row>12</xdr:row>
      <xdr:rowOff>345282</xdr:rowOff>
    </xdr:from>
    <xdr:to>
      <xdr:col>12</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製品開発の場合の例</a:t>
          </a:r>
        </a:p>
      </xdr:txBody>
    </xdr:sp>
    <xdr:clientData/>
  </xdr:twoCellAnchor>
  <xdr:twoCellAnchor>
    <xdr:from>
      <xdr:col>12</xdr:col>
      <xdr:colOff>1323975</xdr:colOff>
      <xdr:row>10</xdr:row>
      <xdr:rowOff>180975</xdr:rowOff>
    </xdr:from>
    <xdr:to>
      <xdr:col>12</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12</xdr:col>
      <xdr:colOff>1306286</xdr:colOff>
      <xdr:row>16</xdr:row>
      <xdr:rowOff>149679</xdr:rowOff>
    </xdr:from>
    <xdr:to>
      <xdr:col>12</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12</xdr:col>
      <xdr:colOff>1932214</xdr:colOff>
      <xdr:row>18</xdr:row>
      <xdr:rowOff>312964</xdr:rowOff>
    </xdr:from>
    <xdr:to>
      <xdr:col>12</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ソフトウェア開発の場合の例</a:t>
          </a:r>
        </a:p>
      </xdr:txBody>
    </xdr:sp>
    <xdr:clientData/>
  </xdr:twoCellAnchor>
  <xdr:twoCellAnchor>
    <xdr:from>
      <xdr:col>12</xdr:col>
      <xdr:colOff>2898322</xdr:colOff>
      <xdr:row>2</xdr:row>
      <xdr:rowOff>79059</xdr:rowOff>
    </xdr:from>
    <xdr:to>
      <xdr:col>12</xdr:col>
      <xdr:colOff>5119006</xdr:colOff>
      <xdr:row>4</xdr:row>
      <xdr:rowOff>27215</xdr:rowOff>
    </xdr:to>
    <xdr:sp macro="" textlink="">
      <xdr:nvSpPr>
        <xdr:cNvPr id="119" name="線吹き出し 1 (枠付き) 118"/>
        <xdr:cNvSpPr/>
      </xdr:nvSpPr>
      <xdr:spPr bwMode="auto">
        <a:xfrm rot="10800000">
          <a:off x="9075965" y="704988"/>
          <a:ext cx="2220684" cy="574084"/>
        </a:xfrm>
        <a:prstGeom prst="borderCallout1">
          <a:avLst>
            <a:gd name="adj1" fmla="val 2158"/>
            <a:gd name="adj2" fmla="val -980"/>
            <a:gd name="adj3" fmla="val -95358"/>
            <a:gd name="adj4" fmla="val -4874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rgbClr val="FF0000"/>
              </a:solidFill>
            </a:rPr>
            <a:t>押印のある原本を提出ください</a:t>
          </a:r>
        </a:p>
      </xdr:txBody>
    </xdr:sp>
    <xdr:clientData/>
  </xdr:twoCellAnchor>
  <xdr:twoCellAnchor>
    <xdr:from>
      <xdr:col>12</xdr:col>
      <xdr:colOff>1496785</xdr:colOff>
      <xdr:row>22</xdr:row>
      <xdr:rowOff>68037</xdr:rowOff>
    </xdr:from>
    <xdr:to>
      <xdr:col>12</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資料収集・会議・打合せ等の内容は対象外業務になります。</a:t>
          </a:r>
        </a:p>
      </xdr:txBody>
    </xdr:sp>
    <xdr:clientData/>
  </xdr:twoCellAnchor>
  <xdr:twoCellAnchor>
    <xdr:from>
      <xdr:col>7</xdr:col>
      <xdr:colOff>358672</xdr:colOff>
      <xdr:row>2</xdr:row>
      <xdr:rowOff>38239</xdr:rowOff>
    </xdr:from>
    <xdr:to>
      <xdr:col>12</xdr:col>
      <xdr:colOff>2762250</xdr:colOff>
      <xdr:row>3</xdr:row>
      <xdr:rowOff>353786</xdr:rowOff>
    </xdr:to>
    <xdr:sp macro="" textlink="">
      <xdr:nvSpPr>
        <xdr:cNvPr id="121" name="線吹き出し 1 (枠付き) 120"/>
        <xdr:cNvSpPr/>
      </xdr:nvSpPr>
      <xdr:spPr bwMode="auto">
        <a:xfrm>
          <a:off x="3461101" y="664168"/>
          <a:ext cx="5478792" cy="560475"/>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rgbClr val="FF0000"/>
              </a:solidFill>
              <a:effectLst/>
              <a:latin typeface="+mn-lt"/>
              <a:ea typeface="+mn-ea"/>
              <a:cs typeface="+mn-cs"/>
            </a:rPr>
            <a:t>時間単価は直接人件費を助成対象経費として計上した期間の中で、「基本給</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諸手当（賞与を除く）」のもっとも低い額に対応する人件費単価（時給）を使用してください。</a:t>
          </a:r>
          <a:endParaRPr lang="ja-JP" altLang="ja-JP">
            <a:solidFill>
              <a:srgbClr val="FF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21"/>
  <sheetViews>
    <sheetView view="pageBreakPreview" zoomScale="70" zoomScaleNormal="70" zoomScaleSheetLayoutView="70" workbookViewId="0">
      <selection activeCell="P13" sqref="P13"/>
    </sheetView>
  </sheetViews>
  <sheetFormatPr defaultRowHeight="13.5" x14ac:dyDescent="0.15"/>
  <cols>
    <col min="1" max="1" width="1.75" style="3" customWidth="1"/>
    <col min="2" max="2" width="9" style="3"/>
    <col min="3" max="4" width="2.625" style="3" customWidth="1"/>
    <col min="5" max="5" width="24.625" style="3" customWidth="1"/>
    <col min="6" max="8" width="25.625" style="3" customWidth="1"/>
    <col min="9" max="9" width="15.625" style="3" customWidth="1"/>
    <col min="10" max="16384" width="9" style="3"/>
  </cols>
  <sheetData>
    <row r="1" spans="2:12" ht="20.100000000000001" customHeight="1" x14ac:dyDescent="0.15">
      <c r="B1" s="29" t="s">
        <v>81</v>
      </c>
      <c r="C1" s="37"/>
      <c r="E1" s="37"/>
      <c r="F1" s="37"/>
      <c r="G1" s="37"/>
      <c r="H1" s="37"/>
      <c r="I1" s="37"/>
    </row>
    <row r="2" spans="2:12" s="13" customFormat="1" ht="24" customHeight="1" x14ac:dyDescent="0.15">
      <c r="B2" s="253" t="s">
        <v>91</v>
      </c>
      <c r="C2" s="253"/>
      <c r="D2" s="253"/>
      <c r="E2" s="253"/>
      <c r="F2" s="253"/>
      <c r="G2" s="253"/>
      <c r="H2" s="253"/>
      <c r="I2" s="253"/>
    </row>
    <row r="3" spans="2:12" s="13" customFormat="1" ht="24" customHeight="1" x14ac:dyDescent="0.15">
      <c r="B3" s="255" t="s">
        <v>92</v>
      </c>
      <c r="C3" s="255"/>
      <c r="D3" s="255"/>
      <c r="E3" s="255"/>
      <c r="F3" s="255"/>
      <c r="G3" s="255"/>
      <c r="H3" s="255"/>
      <c r="I3" s="255"/>
      <c r="K3" s="81"/>
    </row>
    <row r="4" spans="2:12" s="13" customFormat="1" ht="24" customHeight="1" x14ac:dyDescent="0.15">
      <c r="B4" s="84" t="s">
        <v>93</v>
      </c>
      <c r="C4" s="83" t="s">
        <v>38</v>
      </c>
      <c r="D4" s="256" t="s">
        <v>94</v>
      </c>
      <c r="E4" s="256"/>
      <c r="F4" s="82"/>
      <c r="G4" s="82"/>
      <c r="H4" s="82"/>
      <c r="I4" s="82"/>
      <c r="K4" s="81"/>
    </row>
    <row r="5" spans="2:12" ht="20.100000000000001" customHeight="1" thickBot="1" x14ac:dyDescent="0.2">
      <c r="C5" s="38"/>
      <c r="D5" s="38"/>
      <c r="E5" s="38"/>
      <c r="F5" s="38"/>
      <c r="G5" s="38"/>
      <c r="H5" s="38"/>
      <c r="I5" s="39" t="s">
        <v>18</v>
      </c>
    </row>
    <row r="6" spans="2:12" ht="22.5" customHeight="1" x14ac:dyDescent="0.15">
      <c r="B6" s="251" t="s">
        <v>86</v>
      </c>
      <c r="C6" s="248" t="s">
        <v>90</v>
      </c>
      <c r="D6" s="249"/>
      <c r="E6" s="249"/>
      <c r="F6" s="237" t="s">
        <v>73</v>
      </c>
      <c r="G6" s="237" t="s">
        <v>20</v>
      </c>
      <c r="H6" s="237" t="s">
        <v>36</v>
      </c>
      <c r="I6" s="235" t="s">
        <v>17</v>
      </c>
    </row>
    <row r="7" spans="2:12" ht="22.5" customHeight="1" thickBot="1" x14ac:dyDescent="0.2">
      <c r="B7" s="252"/>
      <c r="C7" s="250"/>
      <c r="D7" s="250"/>
      <c r="E7" s="250"/>
      <c r="F7" s="254"/>
      <c r="G7" s="238"/>
      <c r="H7" s="238"/>
      <c r="I7" s="236"/>
    </row>
    <row r="8" spans="2:12" ht="45" customHeight="1" x14ac:dyDescent="0.15">
      <c r="B8" s="243" t="s">
        <v>87</v>
      </c>
      <c r="C8" s="257" t="s">
        <v>34</v>
      </c>
      <c r="D8" s="257"/>
      <c r="E8" s="257"/>
      <c r="F8" s="193">
        <f>G8+H8</f>
        <v>0</v>
      </c>
      <c r="G8" s="193"/>
      <c r="H8" s="194"/>
      <c r="I8" s="195"/>
      <c r="L8" s="187"/>
    </row>
    <row r="9" spans="2:12" ht="45" customHeight="1" x14ac:dyDescent="0.15">
      <c r="B9" s="243"/>
      <c r="C9" s="234" t="s">
        <v>77</v>
      </c>
      <c r="D9" s="234"/>
      <c r="E9" s="234"/>
      <c r="F9" s="193">
        <f t="shared" ref="F9:F17" si="0">G9+H9</f>
        <v>0</v>
      </c>
      <c r="G9" s="188"/>
      <c r="H9" s="189"/>
      <c r="I9" s="184"/>
    </row>
    <row r="10" spans="2:12" ht="45" customHeight="1" x14ac:dyDescent="0.15">
      <c r="B10" s="243"/>
      <c r="C10" s="234" t="s">
        <v>53</v>
      </c>
      <c r="D10" s="234"/>
      <c r="E10" s="234"/>
      <c r="F10" s="193">
        <f t="shared" si="0"/>
        <v>0</v>
      </c>
      <c r="G10" s="188"/>
      <c r="H10" s="189"/>
      <c r="I10" s="184"/>
    </row>
    <row r="11" spans="2:12" ht="45" customHeight="1" x14ac:dyDescent="0.15">
      <c r="B11" s="243"/>
      <c r="C11" s="234" t="s">
        <v>54</v>
      </c>
      <c r="D11" s="247"/>
      <c r="E11" s="247"/>
      <c r="F11" s="193">
        <f t="shared" si="0"/>
        <v>0</v>
      </c>
      <c r="G11" s="188"/>
      <c r="H11" s="189"/>
      <c r="I11" s="184"/>
    </row>
    <row r="12" spans="2:12" ht="45" customHeight="1" x14ac:dyDescent="0.15">
      <c r="B12" s="243"/>
      <c r="C12" s="246" t="s">
        <v>76</v>
      </c>
      <c r="D12" s="247"/>
      <c r="E12" s="247"/>
      <c r="F12" s="193">
        <f t="shared" si="0"/>
        <v>0</v>
      </c>
      <c r="G12" s="188"/>
      <c r="H12" s="189"/>
      <c r="I12" s="184"/>
    </row>
    <row r="13" spans="2:12" ht="45" customHeight="1" x14ac:dyDescent="0.15">
      <c r="B13" s="244"/>
      <c r="C13" s="246" t="s">
        <v>75</v>
      </c>
      <c r="D13" s="247"/>
      <c r="E13" s="247"/>
      <c r="F13" s="193">
        <f t="shared" si="0"/>
        <v>0</v>
      </c>
      <c r="G13" s="188"/>
      <c r="H13" s="189"/>
      <c r="I13" s="184"/>
    </row>
    <row r="14" spans="2:12" ht="45" customHeight="1" x14ac:dyDescent="0.15">
      <c r="B14" s="75" t="s">
        <v>88</v>
      </c>
      <c r="C14" s="234" t="s">
        <v>35</v>
      </c>
      <c r="D14" s="234"/>
      <c r="E14" s="234"/>
      <c r="F14" s="193">
        <f>G14+H14</f>
        <v>0</v>
      </c>
      <c r="G14" s="188"/>
      <c r="H14" s="189"/>
      <c r="I14" s="184"/>
    </row>
    <row r="15" spans="2:12" ht="45" customHeight="1" x14ac:dyDescent="0.15">
      <c r="B15" s="245" t="s">
        <v>89</v>
      </c>
      <c r="C15" s="234" t="s">
        <v>55</v>
      </c>
      <c r="D15" s="234"/>
      <c r="E15" s="234"/>
      <c r="F15" s="193">
        <f>G15+H15</f>
        <v>0</v>
      </c>
      <c r="G15" s="188"/>
      <c r="H15" s="189"/>
      <c r="I15" s="184"/>
    </row>
    <row r="16" spans="2:12" ht="45" customHeight="1" x14ac:dyDescent="0.15">
      <c r="B16" s="244"/>
      <c r="C16" s="234" t="s">
        <v>46</v>
      </c>
      <c r="D16" s="234"/>
      <c r="E16" s="234"/>
      <c r="F16" s="193">
        <f>G16+H16</f>
        <v>0</v>
      </c>
      <c r="G16" s="188"/>
      <c r="H16" s="189"/>
      <c r="I16" s="184"/>
    </row>
    <row r="17" spans="2:9" ht="45" customHeight="1" thickBot="1" x14ac:dyDescent="0.2">
      <c r="B17" s="241" t="s">
        <v>49</v>
      </c>
      <c r="C17" s="242"/>
      <c r="D17" s="242"/>
      <c r="E17" s="242"/>
      <c r="F17" s="193">
        <f t="shared" si="0"/>
        <v>0</v>
      </c>
      <c r="G17" s="190"/>
      <c r="H17" s="191"/>
      <c r="I17" s="185"/>
    </row>
    <row r="18" spans="2:9" ht="45" customHeight="1" thickBot="1" x14ac:dyDescent="0.2">
      <c r="B18" s="239" t="s">
        <v>10</v>
      </c>
      <c r="C18" s="240"/>
      <c r="D18" s="240"/>
      <c r="E18" s="240"/>
      <c r="F18" s="192">
        <f>SUM(F8:F17)</f>
        <v>0</v>
      </c>
      <c r="G18" s="192">
        <f>SUM(G8:G17)</f>
        <v>0</v>
      </c>
      <c r="H18" s="192">
        <f>SUM(H8:H17)</f>
        <v>0</v>
      </c>
      <c r="I18" s="186"/>
    </row>
    <row r="19" spans="2:9" s="45" customFormat="1" ht="24.75" customHeight="1" x14ac:dyDescent="0.15">
      <c r="B19" s="45" t="s">
        <v>45</v>
      </c>
    </row>
    <row r="20" spans="2:9" ht="22.5" customHeight="1" x14ac:dyDescent="0.15">
      <c r="D20" s="4"/>
      <c r="E20" s="2"/>
    </row>
    <row r="21" spans="2:9" ht="21" customHeight="1" x14ac:dyDescent="0.15">
      <c r="D21" s="2"/>
      <c r="E21" s="2"/>
    </row>
  </sheetData>
  <mergeCells count="22">
    <mergeCell ref="B2:I2"/>
    <mergeCell ref="C9:E9"/>
    <mergeCell ref="C10:E10"/>
    <mergeCell ref="F6:F7"/>
    <mergeCell ref="B3:I3"/>
    <mergeCell ref="D4:E4"/>
    <mergeCell ref="H6:H7"/>
    <mergeCell ref="C8:E8"/>
    <mergeCell ref="C14:E14"/>
    <mergeCell ref="C15:E15"/>
    <mergeCell ref="I6:I7"/>
    <mergeCell ref="G6:G7"/>
    <mergeCell ref="B18:E18"/>
    <mergeCell ref="B17:E17"/>
    <mergeCell ref="B8:B13"/>
    <mergeCell ref="B15:B16"/>
    <mergeCell ref="C13:E13"/>
    <mergeCell ref="C6:E7"/>
    <mergeCell ref="C16:E16"/>
    <mergeCell ref="C11:E11"/>
    <mergeCell ref="C12:E12"/>
    <mergeCell ref="B6:B7"/>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T33"/>
  <sheetViews>
    <sheetView view="pageBreakPreview" zoomScale="50" zoomScaleNormal="70" zoomScaleSheetLayoutView="50" workbookViewId="0">
      <selection activeCell="B6" sqref="B6"/>
    </sheetView>
  </sheetViews>
  <sheetFormatPr defaultRowHeight="13.5" x14ac:dyDescent="0.15"/>
  <cols>
    <col min="1" max="1" width="2.125" style="1" customWidth="1"/>
    <col min="2" max="3" width="14.625" style="1" customWidth="1"/>
    <col min="4" max="4" width="20.625" style="1" customWidth="1"/>
    <col min="5" max="5" width="6.625" style="1" customWidth="1"/>
    <col min="6" max="6" width="13.625" style="1" customWidth="1"/>
    <col min="7" max="9" width="14.625" style="1" customWidth="1"/>
    <col min="10" max="15" width="10.625" style="1" customWidth="1"/>
    <col min="16" max="16" width="28.625" style="1" customWidth="1"/>
    <col min="17" max="17" width="8.625" style="1" customWidth="1"/>
    <col min="18" max="18" width="2.5" style="1" customWidth="1"/>
    <col min="19" max="16384" width="9" style="1"/>
  </cols>
  <sheetData>
    <row r="1" spans="2:20" ht="24.95" customHeight="1" x14ac:dyDescent="0.2">
      <c r="B1" s="40" t="s">
        <v>82</v>
      </c>
      <c r="C1" s="40"/>
      <c r="D1" s="41"/>
      <c r="E1" s="41"/>
      <c r="F1" s="41"/>
      <c r="G1" s="41"/>
      <c r="H1" s="41"/>
      <c r="I1" s="41"/>
      <c r="J1" s="41"/>
      <c r="K1" s="41"/>
      <c r="L1" s="41"/>
      <c r="M1" s="41"/>
      <c r="N1" s="41"/>
      <c r="O1" s="41"/>
      <c r="P1" s="41"/>
      <c r="Q1" s="41"/>
      <c r="R1" s="41"/>
    </row>
    <row r="2" spans="2:20" ht="24.95" customHeight="1" x14ac:dyDescent="0.15">
      <c r="B2" s="253" t="s">
        <v>79</v>
      </c>
      <c r="C2" s="253"/>
      <c r="D2" s="253"/>
      <c r="E2" s="253"/>
      <c r="F2" s="253"/>
      <c r="G2" s="253"/>
      <c r="H2" s="253"/>
      <c r="I2" s="253"/>
      <c r="J2" s="253"/>
      <c r="K2" s="253"/>
      <c r="L2" s="253"/>
      <c r="M2" s="253"/>
      <c r="N2" s="253"/>
      <c r="O2" s="253"/>
      <c r="P2" s="253"/>
      <c r="Q2" s="253"/>
      <c r="R2" s="76"/>
    </row>
    <row r="3" spans="2:20" ht="20.100000000000001" customHeight="1" x14ac:dyDescent="0.15">
      <c r="B3" s="76"/>
      <c r="C3" s="76"/>
      <c r="D3" s="76"/>
      <c r="E3" s="76"/>
      <c r="G3" s="87"/>
      <c r="H3" s="29" t="s">
        <v>92</v>
      </c>
      <c r="I3" s="87"/>
      <c r="J3" s="87"/>
      <c r="K3" s="87"/>
      <c r="L3" s="87"/>
      <c r="M3" s="87"/>
      <c r="N3" s="87"/>
      <c r="O3" s="76"/>
      <c r="P3" s="76"/>
      <c r="Q3" s="76"/>
      <c r="R3" s="76"/>
      <c r="S3" s="13"/>
      <c r="T3" s="81"/>
    </row>
    <row r="4" spans="2:20" ht="24.95" customHeight="1" x14ac:dyDescent="0.2">
      <c r="B4" s="86" t="s">
        <v>95</v>
      </c>
      <c r="C4" s="283" t="s">
        <v>96</v>
      </c>
      <c r="D4" s="283"/>
      <c r="E4" s="29"/>
      <c r="F4" s="29"/>
      <c r="G4" s="42"/>
      <c r="H4" s="43"/>
      <c r="I4" s="43"/>
      <c r="J4" s="43"/>
      <c r="K4" s="43"/>
      <c r="L4" s="43"/>
      <c r="M4" s="43"/>
      <c r="N4" s="41"/>
      <c r="O4" s="41"/>
      <c r="P4" s="78"/>
      <c r="Q4" s="78"/>
      <c r="R4" s="78"/>
    </row>
    <row r="5" spans="2:20" ht="24.95" customHeight="1" x14ac:dyDescent="0.2">
      <c r="B5" s="85" t="s">
        <v>166</v>
      </c>
      <c r="C5" s="284" t="s">
        <v>121</v>
      </c>
      <c r="D5" s="284"/>
      <c r="E5" s="78"/>
      <c r="F5" s="79"/>
      <c r="G5" s="79"/>
      <c r="H5" s="41"/>
      <c r="I5" s="41"/>
      <c r="J5" s="41"/>
      <c r="K5" s="41"/>
      <c r="L5" s="41"/>
      <c r="M5" s="41"/>
      <c r="N5" s="41"/>
      <c r="O5" s="41"/>
      <c r="P5" s="89" t="s">
        <v>97</v>
      </c>
      <c r="Q5" s="107">
        <v>1</v>
      </c>
      <c r="R5" s="103"/>
      <c r="S5" s="78"/>
    </row>
    <row r="6" spans="2:20" ht="15" thickBot="1" x14ac:dyDescent="0.2">
      <c r="I6" s="111" t="s">
        <v>19</v>
      </c>
    </row>
    <row r="7" spans="2:20" ht="34.5" x14ac:dyDescent="0.2">
      <c r="B7" s="285" t="s">
        <v>37</v>
      </c>
      <c r="C7" s="286"/>
      <c r="D7" s="295" t="s">
        <v>23</v>
      </c>
      <c r="E7" s="295"/>
      <c r="F7" s="296"/>
      <c r="G7" s="5" t="s">
        <v>13</v>
      </c>
      <c r="H7" s="11" t="s">
        <v>52</v>
      </c>
      <c r="I7" s="6" t="s">
        <v>51</v>
      </c>
      <c r="J7" s="21" t="s">
        <v>3</v>
      </c>
      <c r="K7" s="14" t="s">
        <v>4</v>
      </c>
      <c r="L7" s="14" t="s">
        <v>21</v>
      </c>
      <c r="M7" s="14" t="s">
        <v>5</v>
      </c>
      <c r="N7" s="14" t="s">
        <v>6</v>
      </c>
      <c r="O7" s="22" t="s">
        <v>7</v>
      </c>
      <c r="P7" s="18" t="s">
        <v>12</v>
      </c>
      <c r="Q7" s="317" t="s">
        <v>8</v>
      </c>
      <c r="R7" s="104"/>
    </row>
    <row r="8" spans="2:20" ht="24.75" customHeight="1" thickBot="1" x14ac:dyDescent="0.2">
      <c r="B8" s="287"/>
      <c r="C8" s="288"/>
      <c r="D8" s="15" t="s">
        <v>22</v>
      </c>
      <c r="E8" s="16" t="s">
        <v>0</v>
      </c>
      <c r="F8" s="17" t="s">
        <v>1</v>
      </c>
      <c r="G8" s="7" t="s">
        <v>14</v>
      </c>
      <c r="H8" s="8" t="s">
        <v>15</v>
      </c>
      <c r="I8" s="9" t="s">
        <v>16</v>
      </c>
      <c r="J8" s="24" t="s">
        <v>2</v>
      </c>
      <c r="K8" s="23" t="s">
        <v>2</v>
      </c>
      <c r="L8" s="23" t="s">
        <v>2</v>
      </c>
      <c r="M8" s="23" t="s">
        <v>2</v>
      </c>
      <c r="N8" s="23" t="s">
        <v>2</v>
      </c>
      <c r="O8" s="25" t="s">
        <v>2</v>
      </c>
      <c r="P8" s="15" t="s">
        <v>32</v>
      </c>
      <c r="Q8" s="318"/>
      <c r="R8" s="104"/>
    </row>
    <row r="9" spans="2:20" ht="32.1" customHeight="1" x14ac:dyDescent="0.15">
      <c r="B9" s="289" t="s">
        <v>98</v>
      </c>
      <c r="C9" s="290"/>
      <c r="D9" s="297" t="s">
        <v>120</v>
      </c>
      <c r="E9" s="337">
        <v>1</v>
      </c>
      <c r="F9" s="340">
        <v>4500000</v>
      </c>
      <c r="G9" s="335">
        <f>H9+I9</f>
        <v>4950000</v>
      </c>
      <c r="H9" s="329">
        <f>E9*F9</f>
        <v>4500000</v>
      </c>
      <c r="I9" s="322">
        <v>450000</v>
      </c>
      <c r="J9" s="315">
        <v>44084</v>
      </c>
      <c r="K9" s="320">
        <v>44092</v>
      </c>
      <c r="L9" s="328">
        <v>44162</v>
      </c>
      <c r="M9" s="320">
        <v>44169</v>
      </c>
      <c r="N9" s="320">
        <v>44190</v>
      </c>
      <c r="O9" s="321"/>
      <c r="P9" s="205" t="s">
        <v>100</v>
      </c>
      <c r="Q9" s="319" t="s">
        <v>102</v>
      </c>
      <c r="R9" s="105"/>
    </row>
    <row r="10" spans="2:20" ht="32.1" customHeight="1" x14ac:dyDescent="0.15">
      <c r="B10" s="291" t="s">
        <v>99</v>
      </c>
      <c r="C10" s="292"/>
      <c r="D10" s="298"/>
      <c r="E10" s="301"/>
      <c r="F10" s="341"/>
      <c r="G10" s="336"/>
      <c r="H10" s="330"/>
      <c r="I10" s="323"/>
      <c r="J10" s="307"/>
      <c r="K10" s="313"/>
      <c r="L10" s="325"/>
      <c r="M10" s="313"/>
      <c r="N10" s="313"/>
      <c r="O10" s="316"/>
      <c r="P10" s="206" t="s">
        <v>33</v>
      </c>
      <c r="Q10" s="314"/>
      <c r="R10" s="105"/>
    </row>
    <row r="11" spans="2:20" ht="32.1" customHeight="1" x14ac:dyDescent="0.15">
      <c r="B11" s="293" t="s">
        <v>122</v>
      </c>
      <c r="C11" s="294"/>
      <c r="D11" s="299" t="s">
        <v>124</v>
      </c>
      <c r="E11" s="300">
        <v>1</v>
      </c>
      <c r="F11" s="310">
        <v>520000</v>
      </c>
      <c r="G11" s="339">
        <f>H11+I11</f>
        <v>572000</v>
      </c>
      <c r="H11" s="338">
        <f>E11*F11</f>
        <v>520000</v>
      </c>
      <c r="I11" s="323">
        <v>52000</v>
      </c>
      <c r="J11" s="306">
        <v>44084</v>
      </c>
      <c r="K11" s="312">
        <v>44092</v>
      </c>
      <c r="L11" s="324">
        <v>44162</v>
      </c>
      <c r="M11" s="312">
        <v>44169</v>
      </c>
      <c r="N11" s="312">
        <v>44190</v>
      </c>
      <c r="O11" s="316"/>
      <c r="P11" s="207" t="s">
        <v>129</v>
      </c>
      <c r="Q11" s="314" t="s">
        <v>125</v>
      </c>
      <c r="R11" s="105"/>
    </row>
    <row r="12" spans="2:20" ht="32.1" customHeight="1" x14ac:dyDescent="0.15">
      <c r="B12" s="291" t="s">
        <v>123</v>
      </c>
      <c r="C12" s="292"/>
      <c r="D12" s="298"/>
      <c r="E12" s="301"/>
      <c r="F12" s="311"/>
      <c r="G12" s="339"/>
      <c r="H12" s="338"/>
      <c r="I12" s="323"/>
      <c r="J12" s="307"/>
      <c r="K12" s="313"/>
      <c r="L12" s="325"/>
      <c r="M12" s="313"/>
      <c r="N12" s="313"/>
      <c r="O12" s="316"/>
      <c r="P12" s="206" t="s">
        <v>33</v>
      </c>
      <c r="Q12" s="314"/>
      <c r="R12" s="105"/>
    </row>
    <row r="13" spans="2:20" ht="32.1" customHeight="1" x14ac:dyDescent="0.15">
      <c r="B13" s="268"/>
      <c r="C13" s="269"/>
      <c r="D13" s="270"/>
      <c r="E13" s="331"/>
      <c r="F13" s="333"/>
      <c r="G13" s="267">
        <f>H13+I13</f>
        <v>0</v>
      </c>
      <c r="H13" s="262">
        <f>E13*F13</f>
        <v>0</v>
      </c>
      <c r="I13" s="263"/>
      <c r="J13" s="264"/>
      <c r="K13" s="265"/>
      <c r="L13" s="265"/>
      <c r="M13" s="265"/>
      <c r="N13" s="265"/>
      <c r="O13" s="302"/>
      <c r="P13" s="196"/>
      <c r="Q13" s="259"/>
      <c r="R13" s="105"/>
    </row>
    <row r="14" spans="2:20" ht="32.1" customHeight="1" x14ac:dyDescent="0.15">
      <c r="B14" s="260"/>
      <c r="C14" s="261"/>
      <c r="D14" s="271"/>
      <c r="E14" s="332"/>
      <c r="F14" s="334"/>
      <c r="G14" s="267"/>
      <c r="H14" s="262"/>
      <c r="I14" s="263"/>
      <c r="J14" s="264"/>
      <c r="K14" s="265"/>
      <c r="L14" s="265"/>
      <c r="M14" s="265"/>
      <c r="N14" s="265"/>
      <c r="O14" s="302"/>
      <c r="P14" s="90" t="s">
        <v>33</v>
      </c>
      <c r="Q14" s="259"/>
      <c r="R14" s="105"/>
    </row>
    <row r="15" spans="2:20" ht="32.1" customHeight="1" x14ac:dyDescent="0.15">
      <c r="B15" s="268"/>
      <c r="C15" s="269"/>
      <c r="D15" s="270"/>
      <c r="E15" s="275"/>
      <c r="F15" s="266"/>
      <c r="G15" s="267">
        <f>H15+I15</f>
        <v>0</v>
      </c>
      <c r="H15" s="262">
        <f>E15*F15</f>
        <v>0</v>
      </c>
      <c r="I15" s="263"/>
      <c r="J15" s="264"/>
      <c r="K15" s="265"/>
      <c r="L15" s="265"/>
      <c r="M15" s="265"/>
      <c r="N15" s="265"/>
      <c r="O15" s="302"/>
      <c r="P15" s="196"/>
      <c r="Q15" s="259"/>
      <c r="R15" s="105"/>
    </row>
    <row r="16" spans="2:20" ht="32.1" customHeight="1" x14ac:dyDescent="0.15">
      <c r="B16" s="260"/>
      <c r="C16" s="261"/>
      <c r="D16" s="271"/>
      <c r="E16" s="275"/>
      <c r="F16" s="266"/>
      <c r="G16" s="267"/>
      <c r="H16" s="262"/>
      <c r="I16" s="263"/>
      <c r="J16" s="264"/>
      <c r="K16" s="265"/>
      <c r="L16" s="265"/>
      <c r="M16" s="265"/>
      <c r="N16" s="265"/>
      <c r="O16" s="302"/>
      <c r="P16" s="90" t="s">
        <v>33</v>
      </c>
      <c r="Q16" s="259"/>
      <c r="R16" s="105"/>
    </row>
    <row r="17" spans="2:20" ht="32.1" customHeight="1" x14ac:dyDescent="0.15">
      <c r="B17" s="268"/>
      <c r="C17" s="269"/>
      <c r="D17" s="270"/>
      <c r="E17" s="275"/>
      <c r="F17" s="266"/>
      <c r="G17" s="267">
        <f>H17+I17</f>
        <v>0</v>
      </c>
      <c r="H17" s="262">
        <f>E17*F17</f>
        <v>0</v>
      </c>
      <c r="I17" s="263"/>
      <c r="J17" s="264"/>
      <c r="K17" s="265"/>
      <c r="L17" s="265"/>
      <c r="M17" s="265"/>
      <c r="N17" s="265"/>
      <c r="O17" s="302"/>
      <c r="P17" s="196"/>
      <c r="Q17" s="259"/>
      <c r="R17" s="105"/>
    </row>
    <row r="18" spans="2:20" ht="32.1" customHeight="1" x14ac:dyDescent="0.15">
      <c r="B18" s="260"/>
      <c r="C18" s="261"/>
      <c r="D18" s="271"/>
      <c r="E18" s="275"/>
      <c r="F18" s="266"/>
      <c r="G18" s="267"/>
      <c r="H18" s="262"/>
      <c r="I18" s="263"/>
      <c r="J18" s="264"/>
      <c r="K18" s="265"/>
      <c r="L18" s="265"/>
      <c r="M18" s="265"/>
      <c r="N18" s="265"/>
      <c r="O18" s="302"/>
      <c r="P18" s="90" t="s">
        <v>33</v>
      </c>
      <c r="Q18" s="259"/>
      <c r="R18" s="105"/>
    </row>
    <row r="19" spans="2:20" ht="32.1" customHeight="1" x14ac:dyDescent="0.15">
      <c r="B19" s="268"/>
      <c r="C19" s="269"/>
      <c r="D19" s="270"/>
      <c r="E19" s="275"/>
      <c r="F19" s="266"/>
      <c r="G19" s="267">
        <f>H19+I19</f>
        <v>0</v>
      </c>
      <c r="H19" s="262">
        <f>E19*F19</f>
        <v>0</v>
      </c>
      <c r="I19" s="263"/>
      <c r="J19" s="264"/>
      <c r="K19" s="265"/>
      <c r="L19" s="265"/>
      <c r="M19" s="265"/>
      <c r="N19" s="265"/>
      <c r="O19" s="302"/>
      <c r="P19" s="196"/>
      <c r="Q19" s="259"/>
      <c r="R19" s="105"/>
    </row>
    <row r="20" spans="2:20" ht="32.1" customHeight="1" x14ac:dyDescent="0.15">
      <c r="B20" s="260"/>
      <c r="C20" s="261"/>
      <c r="D20" s="271"/>
      <c r="E20" s="275"/>
      <c r="F20" s="266"/>
      <c r="G20" s="267"/>
      <c r="H20" s="262"/>
      <c r="I20" s="263"/>
      <c r="J20" s="264"/>
      <c r="K20" s="265"/>
      <c r="L20" s="265"/>
      <c r="M20" s="265"/>
      <c r="N20" s="265"/>
      <c r="O20" s="302"/>
      <c r="P20" s="90" t="s">
        <v>33</v>
      </c>
      <c r="Q20" s="259"/>
      <c r="R20" s="105"/>
    </row>
    <row r="21" spans="2:20" ht="32.1" customHeight="1" x14ac:dyDescent="0.15">
      <c r="B21" s="268"/>
      <c r="C21" s="269"/>
      <c r="D21" s="270"/>
      <c r="E21" s="275"/>
      <c r="F21" s="266"/>
      <c r="G21" s="267">
        <f>H21+I21</f>
        <v>0</v>
      </c>
      <c r="H21" s="262">
        <f>E21*F21</f>
        <v>0</v>
      </c>
      <c r="I21" s="263"/>
      <c r="J21" s="264"/>
      <c r="K21" s="265"/>
      <c r="L21" s="265"/>
      <c r="M21" s="265"/>
      <c r="N21" s="265"/>
      <c r="O21" s="302"/>
      <c r="P21" s="196"/>
      <c r="Q21" s="259"/>
      <c r="R21" s="105"/>
    </row>
    <row r="22" spans="2:20" ht="32.1" customHeight="1" x14ac:dyDescent="0.15">
      <c r="B22" s="260"/>
      <c r="C22" s="261"/>
      <c r="D22" s="271"/>
      <c r="E22" s="275"/>
      <c r="F22" s="266"/>
      <c r="G22" s="267"/>
      <c r="H22" s="262"/>
      <c r="I22" s="263"/>
      <c r="J22" s="264"/>
      <c r="K22" s="265"/>
      <c r="L22" s="265"/>
      <c r="M22" s="265"/>
      <c r="N22" s="265"/>
      <c r="O22" s="302"/>
      <c r="P22" s="90" t="s">
        <v>33</v>
      </c>
      <c r="Q22" s="259"/>
      <c r="R22" s="105"/>
    </row>
    <row r="23" spans="2:20" ht="32.1" customHeight="1" x14ac:dyDescent="0.15">
      <c r="B23" s="268"/>
      <c r="C23" s="269"/>
      <c r="D23" s="270"/>
      <c r="E23" s="275"/>
      <c r="F23" s="266"/>
      <c r="G23" s="273">
        <f>H23+I23</f>
        <v>0</v>
      </c>
      <c r="H23" s="304">
        <f>E23*F23</f>
        <v>0</v>
      </c>
      <c r="I23" s="263"/>
      <c r="J23" s="264"/>
      <c r="K23" s="265"/>
      <c r="L23" s="265"/>
      <c r="M23" s="265"/>
      <c r="N23" s="265"/>
      <c r="O23" s="302"/>
      <c r="P23" s="196"/>
      <c r="Q23" s="259"/>
      <c r="R23" s="105"/>
    </row>
    <row r="24" spans="2:20" ht="32.1" customHeight="1" thickBot="1" x14ac:dyDescent="0.2">
      <c r="B24" s="260"/>
      <c r="C24" s="261"/>
      <c r="D24" s="272"/>
      <c r="E24" s="309"/>
      <c r="F24" s="308"/>
      <c r="G24" s="274"/>
      <c r="H24" s="305"/>
      <c r="I24" s="326"/>
      <c r="J24" s="282"/>
      <c r="K24" s="303"/>
      <c r="L24" s="303"/>
      <c r="M24" s="303"/>
      <c r="N24" s="303"/>
      <c r="O24" s="327"/>
      <c r="P24" s="90" t="s">
        <v>33</v>
      </c>
      <c r="Q24" s="259"/>
      <c r="R24" s="105"/>
    </row>
    <row r="25" spans="2:20" ht="55.5" customHeight="1" x14ac:dyDescent="0.15">
      <c r="B25" s="276" t="s">
        <v>11</v>
      </c>
      <c r="C25" s="277"/>
      <c r="D25" s="277"/>
      <c r="E25" s="277"/>
      <c r="F25" s="278"/>
      <c r="G25" s="91">
        <f>SUM(G9:G24)</f>
        <v>5522000</v>
      </c>
      <c r="H25" s="92">
        <f>SUM(H9:H24)</f>
        <v>5020000</v>
      </c>
      <c r="I25" s="93">
        <f>SUM(I9:I24)</f>
        <v>502000</v>
      </c>
      <c r="J25" s="5" t="s">
        <v>101</v>
      </c>
      <c r="K25" s="97"/>
      <c r="L25" s="97"/>
      <c r="M25" s="97"/>
      <c r="N25" s="97"/>
      <c r="O25" s="97"/>
      <c r="P25" s="98"/>
      <c r="Q25" s="99"/>
      <c r="R25" s="106"/>
    </row>
    <row r="26" spans="2:20" ht="56.1" customHeight="1" thickBot="1" x14ac:dyDescent="0.2">
      <c r="B26" s="279" t="s">
        <v>40</v>
      </c>
      <c r="C26" s="280"/>
      <c r="D26" s="280"/>
      <c r="E26" s="280"/>
      <c r="F26" s="281"/>
      <c r="G26" s="94">
        <v>5522000</v>
      </c>
      <c r="H26" s="95">
        <v>5020000</v>
      </c>
      <c r="I26" s="96">
        <v>502000</v>
      </c>
      <c r="J26" s="197"/>
      <c r="K26" s="100"/>
      <c r="L26" s="100"/>
      <c r="M26" s="100"/>
      <c r="N26" s="100"/>
      <c r="O26" s="100"/>
      <c r="P26" s="100"/>
      <c r="Q26" s="101"/>
      <c r="R26" s="106"/>
    </row>
    <row r="27" spans="2:20" ht="12" customHeight="1" x14ac:dyDescent="0.2">
      <c r="I27" s="10"/>
      <c r="N27" s="10"/>
    </row>
    <row r="28" spans="2:20" ht="18" customHeight="1" x14ac:dyDescent="0.15">
      <c r="B28" s="39"/>
      <c r="C28" s="39" t="s">
        <v>9</v>
      </c>
      <c r="D28" s="36" t="s">
        <v>50</v>
      </c>
      <c r="E28" s="36"/>
      <c r="F28" s="36"/>
      <c r="G28" s="36"/>
      <c r="H28" s="36"/>
      <c r="I28" s="36"/>
      <c r="J28" s="36"/>
      <c r="K28" s="36"/>
      <c r="L28" s="36" t="s">
        <v>78</v>
      </c>
      <c r="M28" s="29"/>
      <c r="N28" s="2"/>
      <c r="O28" s="2"/>
      <c r="P28" s="2"/>
      <c r="Q28" s="2"/>
      <c r="R28" s="2"/>
    </row>
    <row r="29" spans="2:20" ht="18" customHeight="1" x14ac:dyDescent="0.15">
      <c r="B29" s="88"/>
      <c r="C29" s="88"/>
      <c r="D29" s="108" t="s">
        <v>31</v>
      </c>
      <c r="E29" s="108"/>
      <c r="F29" s="108"/>
      <c r="G29" s="108"/>
      <c r="H29" s="108"/>
      <c r="I29" s="108"/>
      <c r="J29" s="108"/>
      <c r="K29" s="108"/>
      <c r="L29" s="108"/>
      <c r="M29" s="30"/>
      <c r="N29" s="12"/>
      <c r="O29" s="12"/>
      <c r="P29" s="12"/>
      <c r="Q29" s="12"/>
      <c r="R29" s="12"/>
    </row>
    <row r="30" spans="2:20" ht="18" customHeight="1" x14ac:dyDescent="0.15">
      <c r="B30" s="88"/>
      <c r="C30" s="88"/>
      <c r="D30" s="88" t="s">
        <v>130</v>
      </c>
      <c r="E30" s="108"/>
      <c r="F30" s="108"/>
      <c r="G30" s="108"/>
      <c r="H30" s="108"/>
      <c r="I30" s="108"/>
      <c r="J30" s="108"/>
      <c r="K30" s="108"/>
      <c r="L30" s="108"/>
      <c r="M30" s="30"/>
      <c r="N30" s="12"/>
      <c r="O30" s="12"/>
      <c r="P30" s="12"/>
      <c r="Q30" s="12"/>
      <c r="R30" s="12"/>
    </row>
    <row r="31" spans="2:20" ht="18" customHeight="1" x14ac:dyDescent="0.15">
      <c r="B31" s="109"/>
      <c r="C31" s="109"/>
      <c r="D31" s="88" t="s">
        <v>47</v>
      </c>
      <c r="E31" s="110"/>
      <c r="F31" s="110"/>
      <c r="G31" s="110"/>
      <c r="H31" s="110"/>
      <c r="I31" s="110"/>
      <c r="J31" s="110"/>
      <c r="K31" s="110"/>
      <c r="L31" s="110"/>
      <c r="M31" s="12"/>
      <c r="N31" s="12"/>
      <c r="O31" s="12"/>
      <c r="P31" s="12"/>
      <c r="Q31" s="12"/>
      <c r="R31" s="12"/>
    </row>
    <row r="32" spans="2:20" ht="14.25" customHeight="1" x14ac:dyDescent="0.2">
      <c r="B32" s="19"/>
      <c r="C32" s="19"/>
      <c r="D32" s="19"/>
      <c r="E32" s="12"/>
      <c r="F32" s="12"/>
      <c r="G32" s="12"/>
      <c r="H32" s="12"/>
      <c r="I32" s="12"/>
      <c r="J32" s="12"/>
      <c r="K32" s="12"/>
      <c r="L32" s="12"/>
      <c r="M32" s="12"/>
      <c r="N32" s="12"/>
      <c r="O32" s="12"/>
      <c r="P32" s="12"/>
      <c r="Q32" s="12"/>
      <c r="R32" s="12"/>
      <c r="S32" s="20"/>
      <c r="T32" s="20"/>
    </row>
    <row r="33" spans="4:11" ht="77.25" customHeight="1" x14ac:dyDescent="0.15">
      <c r="D33" s="258" t="s">
        <v>126</v>
      </c>
      <c r="E33" s="258"/>
      <c r="F33" s="258"/>
      <c r="G33" s="258"/>
      <c r="H33" s="258"/>
      <c r="I33" s="258"/>
      <c r="J33" s="258"/>
      <c r="K33" s="258"/>
    </row>
  </sheetData>
  <mergeCells count="129">
    <mergeCell ref="G9:G10"/>
    <mergeCell ref="E9:E10"/>
    <mergeCell ref="H11:H12"/>
    <mergeCell ref="G11:G12"/>
    <mergeCell ref="E17:E18"/>
    <mergeCell ref="F17:F18"/>
    <mergeCell ref="F9:F10"/>
    <mergeCell ref="K23:K24"/>
    <mergeCell ref="O23:O24"/>
    <mergeCell ref="Q21:Q22"/>
    <mergeCell ref="N15:N16"/>
    <mergeCell ref="N13:N14"/>
    <mergeCell ref="M21:M22"/>
    <mergeCell ref="Q15:Q16"/>
    <mergeCell ref="L13:L14"/>
    <mergeCell ref="O13:O14"/>
    <mergeCell ref="O15:O16"/>
    <mergeCell ref="M15:M16"/>
    <mergeCell ref="K13:K14"/>
    <mergeCell ref="L15:L16"/>
    <mergeCell ref="K17:K18"/>
    <mergeCell ref="K15:K16"/>
    <mergeCell ref="B2:Q2"/>
    <mergeCell ref="Q11:Q12"/>
    <mergeCell ref="Q13:Q14"/>
    <mergeCell ref="N11:N12"/>
    <mergeCell ref="Q17:Q18"/>
    <mergeCell ref="M13:M14"/>
    <mergeCell ref="M11:M12"/>
    <mergeCell ref="J15:J16"/>
    <mergeCell ref="J9:J10"/>
    <mergeCell ref="O11:O12"/>
    <mergeCell ref="Q7:Q8"/>
    <mergeCell ref="Q9:Q10"/>
    <mergeCell ref="N9:N10"/>
    <mergeCell ref="O9:O10"/>
    <mergeCell ref="I9:I10"/>
    <mergeCell ref="L11:L12"/>
    <mergeCell ref="I13:I14"/>
    <mergeCell ref="M9:M10"/>
    <mergeCell ref="L9:L10"/>
    <mergeCell ref="K9:K10"/>
    <mergeCell ref="I11:I12"/>
    <mergeCell ref="H9:H10"/>
    <mergeCell ref="J13:J14"/>
    <mergeCell ref="H15:H16"/>
    <mergeCell ref="K11:K12"/>
    <mergeCell ref="G17:G18"/>
    <mergeCell ref="H17:H18"/>
    <mergeCell ref="G13:G14"/>
    <mergeCell ref="H21:H22"/>
    <mergeCell ref="K21:K22"/>
    <mergeCell ref="J17:J18"/>
    <mergeCell ref="N17:N18"/>
    <mergeCell ref="M17:M18"/>
    <mergeCell ref="H13:H14"/>
    <mergeCell ref="I15:I16"/>
    <mergeCell ref="G15:G16"/>
    <mergeCell ref="H23:H24"/>
    <mergeCell ref="J11:J12"/>
    <mergeCell ref="F21:F22"/>
    <mergeCell ref="F23:F24"/>
    <mergeCell ref="E23:E24"/>
    <mergeCell ref="I17:I18"/>
    <mergeCell ref="F11:F12"/>
    <mergeCell ref="G21:G22"/>
    <mergeCell ref="I21:I22"/>
    <mergeCell ref="J21:J22"/>
    <mergeCell ref="I23:I24"/>
    <mergeCell ref="E21:E22"/>
    <mergeCell ref="E13:E14"/>
    <mergeCell ref="F13:F14"/>
    <mergeCell ref="O17:O18"/>
    <mergeCell ref="N21:N22"/>
    <mergeCell ref="L23:L24"/>
    <mergeCell ref="O21:O22"/>
    <mergeCell ref="L21:L22"/>
    <mergeCell ref="L17:L18"/>
    <mergeCell ref="M23:M24"/>
    <mergeCell ref="N23:N24"/>
    <mergeCell ref="N19:N20"/>
    <mergeCell ref="O19:O20"/>
    <mergeCell ref="B14:C14"/>
    <mergeCell ref="B15:C15"/>
    <mergeCell ref="B16:C16"/>
    <mergeCell ref="B17:C17"/>
    <mergeCell ref="B18:C18"/>
    <mergeCell ref="B21:C21"/>
    <mergeCell ref="C4:D4"/>
    <mergeCell ref="C5:D5"/>
    <mergeCell ref="B7:C8"/>
    <mergeCell ref="B9:C9"/>
    <mergeCell ref="B10:C10"/>
    <mergeCell ref="B11:C11"/>
    <mergeCell ref="D7:F7"/>
    <mergeCell ref="D9:D10"/>
    <mergeCell ref="D11:D12"/>
    <mergeCell ref="D15:D16"/>
    <mergeCell ref="D17:D18"/>
    <mergeCell ref="D13:D14"/>
    <mergeCell ref="E11:E12"/>
    <mergeCell ref="F15:F16"/>
    <mergeCell ref="E15:E16"/>
    <mergeCell ref="B12:C12"/>
    <mergeCell ref="B13:C13"/>
    <mergeCell ref="D33:K33"/>
    <mergeCell ref="Q19:Q20"/>
    <mergeCell ref="B20:C20"/>
    <mergeCell ref="H19:H20"/>
    <mergeCell ref="I19:I20"/>
    <mergeCell ref="J19:J20"/>
    <mergeCell ref="K19:K20"/>
    <mergeCell ref="L19:L20"/>
    <mergeCell ref="M19:M20"/>
    <mergeCell ref="F19:F20"/>
    <mergeCell ref="G19:G20"/>
    <mergeCell ref="B22:C22"/>
    <mergeCell ref="B23:C23"/>
    <mergeCell ref="B24:C24"/>
    <mergeCell ref="B19:C19"/>
    <mergeCell ref="D19:D20"/>
    <mergeCell ref="D21:D22"/>
    <mergeCell ref="D23:D24"/>
    <mergeCell ref="G23:G24"/>
    <mergeCell ref="E19:E20"/>
    <mergeCell ref="B25:F25"/>
    <mergeCell ref="B26:F26"/>
    <mergeCell ref="J23:J24"/>
    <mergeCell ref="Q23:Q24"/>
  </mergeCells>
  <phoneticPr fontId="2"/>
  <printOptions horizontalCentered="1"/>
  <pageMargins left="0.39370078740157483" right="0.39370078740157483" top="0.59055118110236227" bottom="0.39370078740157483" header="0.31496062992125984" footer="0.31496062992125984"/>
  <pageSetup paperSize="9" scale="63"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C35"/>
  <sheetViews>
    <sheetView view="pageBreakPreview" zoomScale="60" zoomScaleNormal="70" workbookViewId="0">
      <selection activeCell="B8" sqref="B8:C8"/>
    </sheetView>
  </sheetViews>
  <sheetFormatPr defaultRowHeight="13.5" x14ac:dyDescent="0.15"/>
  <cols>
    <col min="1" max="1" width="1.75" customWidth="1"/>
    <col min="2" max="3" width="11.625" customWidth="1"/>
    <col min="4" max="4" width="8.625" customWidth="1"/>
    <col min="5" max="5" width="5.625" customWidth="1"/>
    <col min="6" max="6" width="12.625" customWidth="1"/>
    <col min="7" max="7" width="16.625" customWidth="1"/>
    <col min="8" max="8" width="4.125" customWidth="1"/>
    <col min="9" max="9" width="5.625" customWidth="1"/>
    <col min="10" max="15" width="3.125" customWidth="1"/>
    <col min="16" max="16" width="5.625" customWidth="1"/>
    <col min="17" max="21" width="3.125" customWidth="1"/>
    <col min="22" max="22" width="12.625" customWidth="1"/>
  </cols>
  <sheetData>
    <row r="1" spans="2:29" ht="20.100000000000001" customHeight="1" x14ac:dyDescent="0.15">
      <c r="B1" s="26" t="s">
        <v>83</v>
      </c>
      <c r="C1" s="26"/>
      <c r="D1" s="26"/>
      <c r="E1" s="26"/>
      <c r="F1" s="26"/>
      <c r="G1" s="26"/>
      <c r="H1" s="26"/>
      <c r="I1" s="26"/>
      <c r="J1" s="26"/>
      <c r="K1" s="26"/>
      <c r="L1" s="26"/>
      <c r="M1" s="26"/>
      <c r="N1" s="26"/>
      <c r="O1" s="26"/>
      <c r="P1" s="26"/>
      <c r="Q1" s="26"/>
      <c r="R1" s="26"/>
      <c r="S1" s="26"/>
      <c r="T1" s="26"/>
      <c r="U1" s="26"/>
      <c r="V1" s="26"/>
      <c r="W1" s="26"/>
      <c r="X1" s="26"/>
      <c r="Y1" s="26"/>
      <c r="Z1" s="26"/>
      <c r="AA1" s="26"/>
      <c r="AB1" s="26"/>
      <c r="AC1" s="26"/>
    </row>
    <row r="2" spans="2:29" ht="21.95" customHeight="1" x14ac:dyDescent="0.15">
      <c r="B2" s="352" t="s">
        <v>80</v>
      </c>
      <c r="C2" s="352"/>
      <c r="D2" s="352"/>
      <c r="E2" s="352"/>
      <c r="F2" s="352"/>
      <c r="G2" s="352"/>
      <c r="H2" s="352"/>
      <c r="I2" s="352"/>
      <c r="J2" s="352"/>
      <c r="K2" s="352"/>
      <c r="L2" s="352"/>
      <c r="M2" s="352"/>
      <c r="N2" s="352"/>
      <c r="O2" s="352"/>
      <c r="P2" s="352"/>
      <c r="Q2" s="352"/>
      <c r="R2" s="352"/>
      <c r="S2" s="352"/>
      <c r="T2" s="352"/>
      <c r="U2" s="352"/>
      <c r="V2" s="352"/>
      <c r="W2" s="26"/>
      <c r="X2" s="26"/>
      <c r="Y2" s="26"/>
      <c r="Z2" s="26"/>
      <c r="AA2" s="26"/>
      <c r="AB2" s="26"/>
      <c r="AC2" s="26"/>
    </row>
    <row r="3" spans="2:29" ht="21.95" customHeight="1" x14ac:dyDescent="0.15">
      <c r="B3" s="80"/>
      <c r="C3" s="80"/>
      <c r="D3" s="80"/>
      <c r="E3" s="80"/>
      <c r="F3" s="255" t="s">
        <v>92</v>
      </c>
      <c r="G3" s="255"/>
      <c r="H3" s="255"/>
      <c r="I3" s="255"/>
      <c r="J3" s="255"/>
      <c r="K3" s="255"/>
      <c r="L3" s="255"/>
      <c r="M3" s="255"/>
      <c r="N3" s="255"/>
      <c r="O3" s="80"/>
      <c r="P3" s="80"/>
      <c r="Q3" s="80"/>
      <c r="R3" s="80"/>
      <c r="S3" s="80"/>
      <c r="T3" s="80"/>
      <c r="U3" s="80"/>
      <c r="V3" s="80"/>
      <c r="W3" s="26"/>
      <c r="X3" s="26"/>
      <c r="Y3" s="26"/>
      <c r="Z3" s="26"/>
      <c r="AA3" s="26"/>
      <c r="AB3" s="26"/>
      <c r="AC3" s="26"/>
    </row>
    <row r="4" spans="2:29" ht="24.95" customHeight="1" x14ac:dyDescent="0.15">
      <c r="B4" s="86" t="s">
        <v>103</v>
      </c>
      <c r="C4" s="283" t="s">
        <v>96</v>
      </c>
      <c r="D4" s="283"/>
      <c r="E4" s="222"/>
      <c r="F4" s="34"/>
      <c r="G4" s="34"/>
      <c r="H4" s="32"/>
      <c r="I4" s="32"/>
      <c r="J4" s="32"/>
      <c r="K4" s="32"/>
      <c r="L4" s="32"/>
      <c r="M4" s="32"/>
      <c r="N4" s="32"/>
      <c r="O4" s="32"/>
      <c r="P4" s="32"/>
      <c r="Q4" s="32"/>
      <c r="R4" s="32"/>
      <c r="S4" s="32"/>
      <c r="T4" s="32"/>
      <c r="U4" s="32"/>
      <c r="V4" s="26"/>
      <c r="W4" s="26"/>
      <c r="X4" s="26"/>
      <c r="Y4" s="26"/>
      <c r="Z4" s="26"/>
      <c r="AA4" s="26"/>
      <c r="AB4" s="26"/>
      <c r="AC4" s="26"/>
    </row>
    <row r="5" spans="2:29" ht="17.25" customHeight="1" x14ac:dyDescent="0.15">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row>
    <row r="6" spans="2:29" ht="30" customHeight="1" x14ac:dyDescent="0.15">
      <c r="B6" s="357" t="s">
        <v>39</v>
      </c>
      <c r="C6" s="345"/>
      <c r="D6" s="344" t="s">
        <v>108</v>
      </c>
      <c r="E6" s="358"/>
      <c r="F6" s="342" t="s">
        <v>109</v>
      </c>
      <c r="G6" s="344" t="s">
        <v>110</v>
      </c>
      <c r="H6" s="345"/>
      <c r="I6" s="357" t="s">
        <v>41</v>
      </c>
      <c r="J6" s="358"/>
      <c r="K6" s="358"/>
      <c r="L6" s="358"/>
      <c r="M6" s="358"/>
      <c r="N6" s="358"/>
      <c r="O6" s="358"/>
      <c r="P6" s="358"/>
      <c r="Q6" s="358"/>
      <c r="R6" s="358"/>
      <c r="S6" s="358"/>
      <c r="T6" s="358"/>
      <c r="U6" s="345"/>
      <c r="V6" s="355" t="s">
        <v>17</v>
      </c>
      <c r="W6" s="26"/>
      <c r="X6" s="26"/>
      <c r="Y6" s="26"/>
      <c r="Z6" s="26"/>
      <c r="AA6" s="26"/>
      <c r="AB6" s="26"/>
      <c r="AC6" s="26"/>
    </row>
    <row r="7" spans="2:29" ht="20.100000000000001" customHeight="1" x14ac:dyDescent="0.15">
      <c r="B7" s="346"/>
      <c r="C7" s="347"/>
      <c r="D7" s="346"/>
      <c r="E7" s="359"/>
      <c r="F7" s="343"/>
      <c r="G7" s="346"/>
      <c r="H7" s="347"/>
      <c r="I7" s="346"/>
      <c r="J7" s="359"/>
      <c r="K7" s="359"/>
      <c r="L7" s="359"/>
      <c r="M7" s="359"/>
      <c r="N7" s="359"/>
      <c r="O7" s="359"/>
      <c r="P7" s="359"/>
      <c r="Q7" s="359"/>
      <c r="R7" s="359"/>
      <c r="S7" s="359"/>
      <c r="T7" s="359"/>
      <c r="U7" s="347"/>
      <c r="V7" s="356"/>
      <c r="W7" s="26"/>
      <c r="X7" s="26"/>
      <c r="Y7" s="26"/>
      <c r="Z7" s="26"/>
      <c r="AA7" s="26"/>
      <c r="AB7" s="26"/>
      <c r="AC7" s="26"/>
    </row>
    <row r="8" spans="2:29" ht="35.1" customHeight="1" x14ac:dyDescent="0.15">
      <c r="B8" s="353" t="s">
        <v>168</v>
      </c>
      <c r="C8" s="354"/>
      <c r="D8" s="208">
        <v>56</v>
      </c>
      <c r="E8" s="209" t="s">
        <v>43</v>
      </c>
      <c r="F8" s="210">
        <v>2520</v>
      </c>
      <c r="G8" s="211">
        <f>D8*F8</f>
        <v>141120</v>
      </c>
      <c r="H8" s="212" t="s">
        <v>28</v>
      </c>
      <c r="I8" s="213">
        <v>2020</v>
      </c>
      <c r="J8" s="214" t="s">
        <v>104</v>
      </c>
      <c r="K8" s="214" t="s">
        <v>131</v>
      </c>
      <c r="L8" s="215" t="s">
        <v>105</v>
      </c>
      <c r="M8" s="215" t="s">
        <v>132</v>
      </c>
      <c r="N8" s="215" t="s">
        <v>106</v>
      </c>
      <c r="O8" s="216" t="s">
        <v>133</v>
      </c>
      <c r="P8" s="215">
        <v>2020</v>
      </c>
      <c r="Q8" s="215" t="s">
        <v>104</v>
      </c>
      <c r="R8" s="215" t="s">
        <v>134</v>
      </c>
      <c r="S8" s="215" t="s">
        <v>105</v>
      </c>
      <c r="T8" s="215" t="s">
        <v>135</v>
      </c>
      <c r="U8" s="217" t="s">
        <v>106</v>
      </c>
      <c r="V8" s="33"/>
      <c r="W8" s="26"/>
      <c r="X8" s="26"/>
      <c r="Y8" s="26"/>
      <c r="Z8" s="26"/>
      <c r="AA8" s="26"/>
      <c r="AB8" s="26"/>
      <c r="AC8" s="26"/>
    </row>
    <row r="9" spans="2:29" ht="37.5" customHeight="1" x14ac:dyDescent="0.15">
      <c r="B9" s="350"/>
      <c r="C9" s="351"/>
      <c r="D9" s="182"/>
      <c r="E9" s="113" t="s">
        <v>43</v>
      </c>
      <c r="F9" s="119"/>
      <c r="G9" s="120">
        <f>D9*F9</f>
        <v>0</v>
      </c>
      <c r="H9" s="112" t="s">
        <v>28</v>
      </c>
      <c r="I9" s="125"/>
      <c r="J9" s="123" t="s">
        <v>104</v>
      </c>
      <c r="K9" s="123"/>
      <c r="L9" s="123" t="s">
        <v>105</v>
      </c>
      <c r="M9" s="123"/>
      <c r="N9" s="123" t="s">
        <v>106</v>
      </c>
      <c r="O9" s="124" t="s">
        <v>107</v>
      </c>
      <c r="P9" s="123"/>
      <c r="Q9" s="123" t="s">
        <v>104</v>
      </c>
      <c r="R9" s="123"/>
      <c r="S9" s="123" t="s">
        <v>105</v>
      </c>
      <c r="T9" s="123"/>
      <c r="U9" s="123" t="s">
        <v>106</v>
      </c>
      <c r="V9" s="183"/>
      <c r="W9" s="26"/>
      <c r="X9" s="26"/>
      <c r="Y9" s="26"/>
      <c r="Z9" s="26"/>
      <c r="AA9" s="26"/>
      <c r="AB9" s="26"/>
      <c r="AC9" s="26"/>
    </row>
    <row r="10" spans="2:29" ht="37.5" customHeight="1" x14ac:dyDescent="0.15">
      <c r="B10" s="350"/>
      <c r="C10" s="351"/>
      <c r="D10" s="182"/>
      <c r="E10" s="113" t="s">
        <v>43</v>
      </c>
      <c r="F10" s="119"/>
      <c r="G10" s="120">
        <f t="shared" ref="G10:G15" si="0">D10*F10</f>
        <v>0</v>
      </c>
      <c r="H10" s="112" t="s">
        <v>28</v>
      </c>
      <c r="I10" s="125"/>
      <c r="J10" s="123" t="s">
        <v>104</v>
      </c>
      <c r="K10" s="123"/>
      <c r="L10" s="123" t="s">
        <v>105</v>
      </c>
      <c r="M10" s="123"/>
      <c r="N10" s="123" t="s">
        <v>106</v>
      </c>
      <c r="O10" s="124" t="s">
        <v>107</v>
      </c>
      <c r="P10" s="123"/>
      <c r="Q10" s="123" t="s">
        <v>104</v>
      </c>
      <c r="R10" s="123"/>
      <c r="S10" s="123" t="s">
        <v>105</v>
      </c>
      <c r="T10" s="123"/>
      <c r="U10" s="123" t="s">
        <v>106</v>
      </c>
      <c r="V10" s="183"/>
      <c r="W10" s="26"/>
      <c r="X10" s="26"/>
      <c r="Y10" s="26"/>
      <c r="Z10" s="26"/>
      <c r="AA10" s="26"/>
      <c r="AB10" s="26"/>
      <c r="AC10" s="26"/>
    </row>
    <row r="11" spans="2:29" ht="37.5" customHeight="1" x14ac:dyDescent="0.15">
      <c r="B11" s="350"/>
      <c r="C11" s="351"/>
      <c r="D11" s="182"/>
      <c r="E11" s="113" t="s">
        <v>43</v>
      </c>
      <c r="F11" s="119"/>
      <c r="G11" s="120">
        <f t="shared" si="0"/>
        <v>0</v>
      </c>
      <c r="H11" s="112" t="s">
        <v>28</v>
      </c>
      <c r="I11" s="125"/>
      <c r="J11" s="123" t="s">
        <v>104</v>
      </c>
      <c r="K11" s="123"/>
      <c r="L11" s="123" t="s">
        <v>105</v>
      </c>
      <c r="M11" s="123"/>
      <c r="N11" s="123" t="s">
        <v>106</v>
      </c>
      <c r="O11" s="124" t="s">
        <v>107</v>
      </c>
      <c r="P11" s="123"/>
      <c r="Q11" s="123" t="s">
        <v>104</v>
      </c>
      <c r="R11" s="123"/>
      <c r="S11" s="123" t="s">
        <v>105</v>
      </c>
      <c r="T11" s="123"/>
      <c r="U11" s="123" t="s">
        <v>106</v>
      </c>
      <c r="V11" s="183"/>
      <c r="W11" s="26"/>
      <c r="X11" s="26"/>
      <c r="Y11" s="26"/>
      <c r="Z11" s="26"/>
      <c r="AA11" s="26"/>
      <c r="AB11" s="26"/>
      <c r="AC11" s="26"/>
    </row>
    <row r="12" spans="2:29" ht="37.5" customHeight="1" x14ac:dyDescent="0.15">
      <c r="B12" s="350"/>
      <c r="C12" s="351"/>
      <c r="D12" s="182"/>
      <c r="E12" s="113" t="s">
        <v>43</v>
      </c>
      <c r="F12" s="119"/>
      <c r="G12" s="120">
        <f t="shared" si="0"/>
        <v>0</v>
      </c>
      <c r="H12" s="112" t="s">
        <v>28</v>
      </c>
      <c r="I12" s="125"/>
      <c r="J12" s="123" t="s">
        <v>104</v>
      </c>
      <c r="K12" s="123"/>
      <c r="L12" s="123" t="s">
        <v>105</v>
      </c>
      <c r="M12" s="123"/>
      <c r="N12" s="123" t="s">
        <v>106</v>
      </c>
      <c r="O12" s="124" t="s">
        <v>107</v>
      </c>
      <c r="P12" s="123"/>
      <c r="Q12" s="123" t="s">
        <v>104</v>
      </c>
      <c r="R12" s="123"/>
      <c r="S12" s="123" t="s">
        <v>105</v>
      </c>
      <c r="T12" s="123"/>
      <c r="U12" s="123" t="s">
        <v>106</v>
      </c>
      <c r="V12" s="183"/>
      <c r="W12" s="26"/>
      <c r="X12" s="26"/>
      <c r="Y12" s="26"/>
      <c r="Z12" s="26"/>
      <c r="AA12" s="26"/>
      <c r="AB12" s="26"/>
      <c r="AC12" s="26"/>
    </row>
    <row r="13" spans="2:29" ht="37.5" customHeight="1" x14ac:dyDescent="0.15">
      <c r="B13" s="350"/>
      <c r="C13" s="351"/>
      <c r="D13" s="182"/>
      <c r="E13" s="113" t="s">
        <v>43</v>
      </c>
      <c r="F13" s="119"/>
      <c r="G13" s="120">
        <f t="shared" si="0"/>
        <v>0</v>
      </c>
      <c r="H13" s="112" t="s">
        <v>28</v>
      </c>
      <c r="I13" s="125"/>
      <c r="J13" s="123" t="s">
        <v>104</v>
      </c>
      <c r="K13" s="123"/>
      <c r="L13" s="123" t="s">
        <v>105</v>
      </c>
      <c r="M13" s="123"/>
      <c r="N13" s="123" t="s">
        <v>106</v>
      </c>
      <c r="O13" s="124" t="s">
        <v>107</v>
      </c>
      <c r="P13" s="123"/>
      <c r="Q13" s="123" t="s">
        <v>104</v>
      </c>
      <c r="R13" s="123"/>
      <c r="S13" s="123" t="s">
        <v>105</v>
      </c>
      <c r="T13" s="123"/>
      <c r="U13" s="123" t="s">
        <v>106</v>
      </c>
      <c r="V13" s="183"/>
      <c r="W13" s="26"/>
      <c r="X13" s="26"/>
      <c r="Y13" s="26"/>
      <c r="Z13" s="26"/>
      <c r="AA13" s="26"/>
      <c r="AB13" s="26"/>
      <c r="AC13" s="26"/>
    </row>
    <row r="14" spans="2:29" ht="37.5" customHeight="1" x14ac:dyDescent="0.15">
      <c r="B14" s="350"/>
      <c r="C14" s="351"/>
      <c r="D14" s="182"/>
      <c r="E14" s="113" t="s">
        <v>43</v>
      </c>
      <c r="F14" s="119"/>
      <c r="G14" s="120">
        <f t="shared" si="0"/>
        <v>0</v>
      </c>
      <c r="H14" s="112" t="s">
        <v>28</v>
      </c>
      <c r="I14" s="125"/>
      <c r="J14" s="123" t="s">
        <v>104</v>
      </c>
      <c r="K14" s="123"/>
      <c r="L14" s="123" t="s">
        <v>105</v>
      </c>
      <c r="M14" s="123"/>
      <c r="N14" s="123" t="s">
        <v>106</v>
      </c>
      <c r="O14" s="124" t="s">
        <v>107</v>
      </c>
      <c r="P14" s="123"/>
      <c r="Q14" s="123" t="s">
        <v>104</v>
      </c>
      <c r="R14" s="123"/>
      <c r="S14" s="123" t="s">
        <v>105</v>
      </c>
      <c r="T14" s="123"/>
      <c r="U14" s="123" t="s">
        <v>106</v>
      </c>
      <c r="V14" s="183"/>
      <c r="W14" s="26"/>
      <c r="X14" s="26"/>
      <c r="Y14" s="26"/>
      <c r="Z14" s="26"/>
      <c r="AA14" s="26"/>
      <c r="AB14" s="26"/>
      <c r="AC14" s="26"/>
    </row>
    <row r="15" spans="2:29" ht="37.5" customHeight="1" thickBot="1" x14ac:dyDescent="0.2">
      <c r="B15" s="350"/>
      <c r="C15" s="351"/>
      <c r="D15" s="182"/>
      <c r="E15" s="113" t="s">
        <v>43</v>
      </c>
      <c r="F15" s="119"/>
      <c r="G15" s="120">
        <f t="shared" si="0"/>
        <v>0</v>
      </c>
      <c r="H15" s="114" t="s">
        <v>28</v>
      </c>
      <c r="I15" s="125"/>
      <c r="J15" s="123" t="s">
        <v>104</v>
      </c>
      <c r="K15" s="123"/>
      <c r="L15" s="123" t="s">
        <v>105</v>
      </c>
      <c r="M15" s="123"/>
      <c r="N15" s="123" t="s">
        <v>106</v>
      </c>
      <c r="O15" s="124" t="s">
        <v>107</v>
      </c>
      <c r="P15" s="123"/>
      <c r="Q15" s="123" t="s">
        <v>104</v>
      </c>
      <c r="R15" s="123"/>
      <c r="S15" s="123" t="s">
        <v>105</v>
      </c>
      <c r="T15" s="123"/>
      <c r="U15" s="123" t="s">
        <v>106</v>
      </c>
      <c r="V15" s="183"/>
      <c r="W15" s="26"/>
      <c r="X15" s="26"/>
      <c r="Y15" s="26"/>
      <c r="Z15" s="26"/>
      <c r="AA15" s="26"/>
      <c r="AB15" s="26"/>
      <c r="AC15" s="26"/>
    </row>
    <row r="16" spans="2:29" ht="39.950000000000003" customHeight="1" thickBot="1" x14ac:dyDescent="0.2">
      <c r="B16" s="348" t="s">
        <v>40</v>
      </c>
      <c r="C16" s="349"/>
      <c r="D16" s="182">
        <f>SUM(D8:D15)</f>
        <v>56</v>
      </c>
      <c r="E16" s="113" t="s">
        <v>43</v>
      </c>
      <c r="F16" s="115"/>
      <c r="G16" s="121">
        <f>SUM(G8:G15)</f>
        <v>141120</v>
      </c>
      <c r="H16" s="116" t="s">
        <v>28</v>
      </c>
      <c r="I16" s="122"/>
      <c r="J16" s="112"/>
      <c r="K16" s="112"/>
      <c r="L16" s="112"/>
      <c r="M16" s="112"/>
      <c r="N16" s="112"/>
      <c r="O16" s="112"/>
      <c r="P16" s="112"/>
      <c r="Q16" s="112"/>
      <c r="R16" s="112"/>
      <c r="S16" s="112"/>
      <c r="T16" s="112"/>
      <c r="U16" s="112"/>
      <c r="V16" s="33"/>
      <c r="W16" s="26"/>
      <c r="X16" s="26"/>
      <c r="Y16" s="26"/>
      <c r="Z16" s="26"/>
      <c r="AA16" s="26"/>
      <c r="AB16" s="26"/>
      <c r="AC16" s="26"/>
    </row>
    <row r="17" spans="2:29" x14ac:dyDescent="0.15">
      <c r="B17" s="3"/>
      <c r="C17" s="3"/>
      <c r="D17" s="3"/>
      <c r="E17" s="3"/>
      <c r="F17" s="3"/>
      <c r="G17" s="3"/>
      <c r="H17" s="3"/>
      <c r="I17" s="3"/>
      <c r="J17" s="3"/>
      <c r="K17" s="3"/>
      <c r="L17" s="3"/>
      <c r="M17" s="3"/>
      <c r="N17" s="3"/>
      <c r="O17" s="3"/>
      <c r="P17" s="3"/>
      <c r="Q17" s="3"/>
      <c r="R17" s="3"/>
      <c r="S17" s="3"/>
      <c r="T17" s="3"/>
      <c r="U17" s="3"/>
      <c r="V17" s="26"/>
      <c r="W17" s="26"/>
      <c r="X17" s="26"/>
      <c r="Y17" s="26"/>
      <c r="Z17" s="26"/>
      <c r="AA17" s="26"/>
      <c r="AB17" s="26"/>
      <c r="AC17" s="26"/>
    </row>
    <row r="18" spans="2:29" x14ac:dyDescent="0.15">
      <c r="B18" s="3" t="s">
        <v>42</v>
      </c>
      <c r="C18" s="3"/>
      <c r="D18" s="3"/>
      <c r="E18" s="3"/>
      <c r="F18" s="3"/>
      <c r="G18" s="3"/>
      <c r="H18" s="3"/>
      <c r="I18" s="3"/>
      <c r="J18" s="3"/>
      <c r="K18" s="3"/>
      <c r="L18" s="3"/>
      <c r="M18" s="3"/>
      <c r="N18" s="3"/>
      <c r="O18" s="3"/>
      <c r="P18" s="3"/>
      <c r="Q18" s="3"/>
      <c r="R18" s="3"/>
      <c r="S18" s="3"/>
      <c r="T18" s="3"/>
      <c r="U18" s="3"/>
      <c r="V18" s="26"/>
      <c r="W18" s="26"/>
      <c r="X18" s="26"/>
      <c r="Y18" s="26"/>
      <c r="Z18" s="26"/>
      <c r="AA18" s="26"/>
      <c r="AB18" s="26"/>
      <c r="AC18" s="26"/>
    </row>
    <row r="19" spans="2:29" x14ac:dyDescent="0.15">
      <c r="B19" s="3"/>
      <c r="C19" s="3"/>
      <c r="D19" s="3"/>
      <c r="E19" s="3"/>
      <c r="F19" s="3"/>
      <c r="G19" s="3"/>
      <c r="H19" s="3"/>
      <c r="I19" s="3"/>
      <c r="J19" s="3"/>
      <c r="K19" s="3"/>
      <c r="L19" s="3"/>
      <c r="M19" s="3"/>
      <c r="N19" s="3"/>
      <c r="O19" s="3"/>
      <c r="P19" s="3"/>
      <c r="Q19" s="3"/>
      <c r="R19" s="3"/>
      <c r="S19" s="3"/>
      <c r="T19" s="3"/>
      <c r="U19" s="3"/>
      <c r="V19" s="26"/>
      <c r="W19" s="26"/>
      <c r="X19" s="26"/>
      <c r="Y19" s="26"/>
      <c r="Z19" s="26"/>
      <c r="AA19" s="26"/>
      <c r="AB19" s="26"/>
      <c r="AC19" s="26"/>
    </row>
    <row r="20" spans="2:29" x14ac:dyDescent="0.15">
      <c r="B20" s="3"/>
      <c r="C20" s="3"/>
      <c r="D20" s="3"/>
      <c r="E20" s="3"/>
      <c r="F20" s="3"/>
      <c r="G20" s="3"/>
      <c r="H20" s="3"/>
      <c r="I20" s="3"/>
      <c r="J20" s="3"/>
      <c r="K20" s="3"/>
      <c r="L20" s="3"/>
      <c r="M20" s="3"/>
      <c r="N20" s="3"/>
      <c r="O20" s="3"/>
      <c r="P20" s="3"/>
      <c r="Q20" s="3"/>
      <c r="R20" s="3"/>
      <c r="S20" s="3"/>
      <c r="T20" s="3"/>
      <c r="U20" s="3"/>
      <c r="V20" s="26"/>
      <c r="W20" s="26"/>
      <c r="X20" s="26"/>
      <c r="Y20" s="26"/>
      <c r="Z20" s="26"/>
      <c r="AA20" s="26"/>
      <c r="AB20" s="26"/>
      <c r="AC20" s="26"/>
    </row>
    <row r="21" spans="2:29" ht="33" customHeight="1" x14ac:dyDescent="0.15">
      <c r="B21" s="3"/>
      <c r="C21" s="3"/>
      <c r="D21" s="118"/>
      <c r="E21" s="117"/>
      <c r="F21" s="3"/>
      <c r="G21" s="3"/>
      <c r="H21" s="3"/>
      <c r="I21" s="3"/>
      <c r="J21" s="3"/>
      <c r="K21" s="3"/>
      <c r="L21" s="3"/>
      <c r="M21" s="3"/>
      <c r="N21" s="3"/>
      <c r="O21" s="3"/>
      <c r="P21" s="3"/>
      <c r="Q21" s="3"/>
      <c r="R21" s="3"/>
      <c r="S21" s="3"/>
      <c r="T21" s="3"/>
      <c r="U21" s="3"/>
      <c r="V21" s="26"/>
      <c r="W21" s="26"/>
      <c r="X21" s="26"/>
      <c r="Y21" s="26"/>
      <c r="Z21" s="26"/>
      <c r="AA21" s="26"/>
      <c r="AB21" s="26"/>
      <c r="AC21" s="26"/>
    </row>
    <row r="22" spans="2:29" x14ac:dyDescent="0.15">
      <c r="B22" s="3"/>
      <c r="C22" s="3"/>
      <c r="D22" s="3"/>
      <c r="E22" s="3"/>
      <c r="F22" s="3"/>
      <c r="G22" s="3"/>
      <c r="H22" s="3"/>
      <c r="I22" s="3"/>
      <c r="J22" s="3"/>
      <c r="K22" s="3"/>
      <c r="L22" s="3"/>
      <c r="M22" s="3"/>
      <c r="N22" s="3"/>
      <c r="O22" s="3"/>
      <c r="P22" s="3"/>
      <c r="Q22" s="3"/>
      <c r="R22" s="3"/>
      <c r="S22" s="3"/>
      <c r="T22" s="3"/>
      <c r="U22" s="3"/>
      <c r="V22" s="26"/>
      <c r="W22" s="26"/>
      <c r="X22" s="26"/>
      <c r="Y22" s="26"/>
      <c r="Z22" s="26"/>
      <c r="AA22" s="26"/>
      <c r="AB22" s="26"/>
      <c r="AC22" s="26"/>
    </row>
    <row r="23" spans="2:29" x14ac:dyDescent="0.15">
      <c r="B23" s="3"/>
      <c r="C23" s="3"/>
      <c r="D23" s="3"/>
      <c r="E23" s="3"/>
      <c r="F23" s="3"/>
      <c r="G23" s="3"/>
      <c r="H23" s="3"/>
      <c r="I23" s="3"/>
      <c r="J23" s="3"/>
      <c r="K23" s="3"/>
      <c r="L23" s="3"/>
      <c r="M23" s="3"/>
      <c r="N23" s="3"/>
      <c r="O23" s="3"/>
      <c r="P23" s="3"/>
      <c r="Q23" s="3"/>
      <c r="R23" s="3"/>
      <c r="S23" s="3"/>
      <c r="T23" s="3"/>
      <c r="U23" s="3"/>
      <c r="V23" s="26"/>
      <c r="W23" s="26"/>
      <c r="X23" s="26"/>
      <c r="Y23" s="26"/>
      <c r="Z23" s="26"/>
      <c r="AA23" s="26"/>
      <c r="AB23" s="26"/>
      <c r="AC23" s="26"/>
    </row>
    <row r="24" spans="2:29" x14ac:dyDescent="0.15">
      <c r="B24" s="3"/>
      <c r="C24" s="3"/>
      <c r="D24" s="3"/>
      <c r="E24" s="3"/>
      <c r="F24" s="3"/>
      <c r="G24" s="3"/>
      <c r="H24" s="3"/>
      <c r="I24" s="3"/>
      <c r="J24" s="3"/>
      <c r="K24" s="3"/>
      <c r="L24" s="3"/>
      <c r="M24" s="3"/>
      <c r="N24" s="3"/>
      <c r="O24" s="3"/>
      <c r="P24" s="3"/>
      <c r="Q24" s="3"/>
      <c r="R24" s="3"/>
      <c r="S24" s="3"/>
      <c r="T24" s="3"/>
      <c r="U24" s="3"/>
      <c r="V24" s="26"/>
      <c r="W24" s="26"/>
      <c r="X24" s="26"/>
      <c r="Y24" s="26"/>
      <c r="Z24" s="26"/>
      <c r="AA24" s="26"/>
      <c r="AB24" s="26"/>
      <c r="AC24" s="26"/>
    </row>
    <row r="25" spans="2:29" x14ac:dyDescent="0.15">
      <c r="B25" s="3"/>
      <c r="C25" s="3"/>
      <c r="D25" s="3"/>
      <c r="E25" s="3"/>
      <c r="F25" s="3"/>
      <c r="G25" s="3"/>
      <c r="H25" s="3"/>
      <c r="I25" s="3"/>
      <c r="J25" s="3"/>
      <c r="K25" s="3"/>
      <c r="L25" s="3"/>
      <c r="M25" s="3"/>
      <c r="N25" s="3"/>
      <c r="O25" s="3"/>
      <c r="P25" s="3"/>
      <c r="Q25" s="3"/>
      <c r="R25" s="3"/>
      <c r="S25" s="3"/>
      <c r="T25" s="3"/>
      <c r="U25" s="3"/>
      <c r="V25" s="26"/>
      <c r="W25" s="26"/>
      <c r="X25" s="26"/>
      <c r="Y25" s="26"/>
      <c r="Z25" s="26"/>
      <c r="AA25" s="26"/>
      <c r="AB25" s="26"/>
      <c r="AC25" s="26"/>
    </row>
    <row r="26" spans="2:29" x14ac:dyDescent="0.15">
      <c r="B26" s="3"/>
      <c r="C26" s="3"/>
      <c r="D26" s="3"/>
      <c r="E26" s="3"/>
      <c r="F26" s="3"/>
      <c r="G26" s="3"/>
      <c r="H26" s="3"/>
      <c r="I26" s="3"/>
      <c r="J26" s="3"/>
      <c r="K26" s="3"/>
      <c r="L26" s="3"/>
      <c r="M26" s="3"/>
      <c r="N26" s="3"/>
      <c r="O26" s="3"/>
      <c r="P26" s="3"/>
      <c r="Q26" s="3"/>
      <c r="R26" s="3"/>
      <c r="S26" s="3"/>
      <c r="T26" s="3"/>
      <c r="U26" s="3"/>
      <c r="V26" s="26"/>
      <c r="W26" s="26"/>
      <c r="X26" s="26"/>
      <c r="Y26" s="26"/>
      <c r="Z26" s="26"/>
      <c r="AA26" s="26"/>
      <c r="AB26" s="26"/>
      <c r="AC26" s="26"/>
    </row>
    <row r="27" spans="2:29" x14ac:dyDescent="0.15">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2:29" x14ac:dyDescent="0.15">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2:29" x14ac:dyDescent="0.15">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2:29" x14ac:dyDescent="0.15">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row>
    <row r="31" spans="2:29" x14ac:dyDescent="0.15">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row>
    <row r="32" spans="2:29" x14ac:dyDescent="0.15">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row>
    <row r="33" spans="2:29" x14ac:dyDescent="0.15">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row>
    <row r="34" spans="2:29" x14ac:dyDescent="0.15">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row>
    <row r="35" spans="2:29" x14ac:dyDescent="0.15">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row>
  </sheetData>
  <mergeCells count="18">
    <mergeCell ref="B14:C14"/>
    <mergeCell ref="B13:C13"/>
    <mergeCell ref="F6:F7"/>
    <mergeCell ref="G6:H7"/>
    <mergeCell ref="B16:C16"/>
    <mergeCell ref="B15:C15"/>
    <mergeCell ref="B2:V2"/>
    <mergeCell ref="C4:D4"/>
    <mergeCell ref="B8:C8"/>
    <mergeCell ref="V6:V7"/>
    <mergeCell ref="I6:U7"/>
    <mergeCell ref="B9:C9"/>
    <mergeCell ref="B6:C7"/>
    <mergeCell ref="D6:E7"/>
    <mergeCell ref="F3:N3"/>
    <mergeCell ref="B10:C10"/>
    <mergeCell ref="B11:C11"/>
    <mergeCell ref="B12:C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36"/>
  <sheetViews>
    <sheetView view="pageBreakPreview" zoomScaleNormal="100" zoomScaleSheetLayoutView="100" workbookViewId="0">
      <selection activeCell="F5" sqref="F5:G5"/>
    </sheetView>
  </sheetViews>
  <sheetFormatPr defaultRowHeight="20.100000000000001" customHeight="1" x14ac:dyDescent="0.15"/>
  <cols>
    <col min="1" max="1" width="1.375" style="47" customWidth="1"/>
    <col min="2" max="2" width="5.625" style="70" customWidth="1"/>
    <col min="3" max="3" width="2.625" style="70" customWidth="1"/>
    <col min="4" max="4" width="3.625" style="70" customWidth="1"/>
    <col min="5" max="5" width="2.625" style="70" customWidth="1"/>
    <col min="6" max="6" width="13.125" style="70" customWidth="1"/>
    <col min="7" max="7" width="8.625" style="71" customWidth="1"/>
    <col min="8" max="8" width="10.875" style="71" hidden="1" customWidth="1"/>
    <col min="9" max="10" width="10.625" style="70" customWidth="1"/>
    <col min="11" max="12" width="15.625" style="70" customWidth="1"/>
    <col min="13" max="13" width="2.875" style="47" customWidth="1"/>
    <col min="14" max="15" width="9" style="47" customWidth="1"/>
    <col min="16" max="16" width="9.5" style="47" hidden="1" customWidth="1"/>
    <col min="17" max="19" width="9" style="47" hidden="1" customWidth="1"/>
    <col min="20" max="16384" width="9" style="47"/>
  </cols>
  <sheetData>
    <row r="1" spans="2:23" ht="20.100000000000001" customHeight="1" x14ac:dyDescent="0.15">
      <c r="B1" s="74" t="s">
        <v>84</v>
      </c>
      <c r="C1" s="74"/>
      <c r="D1" s="72"/>
      <c r="E1" s="72"/>
      <c r="F1" s="72"/>
      <c r="G1" s="72"/>
      <c r="H1" s="72"/>
      <c r="I1" s="73"/>
      <c r="J1" s="72"/>
      <c r="K1" s="72"/>
      <c r="L1" s="72"/>
    </row>
    <row r="2" spans="2:23" ht="20.100000000000001" customHeight="1" x14ac:dyDescent="0.15">
      <c r="B2" s="386" t="s">
        <v>72</v>
      </c>
      <c r="C2" s="386"/>
      <c r="D2" s="386"/>
      <c r="E2" s="386"/>
      <c r="F2" s="386"/>
      <c r="G2" s="386"/>
      <c r="H2" s="386"/>
      <c r="I2" s="386"/>
      <c r="J2" s="386"/>
      <c r="K2" s="386"/>
      <c r="L2" s="386"/>
    </row>
    <row r="3" spans="2:23" ht="20.100000000000001" customHeight="1" x14ac:dyDescent="0.15">
      <c r="B3" s="366" t="s">
        <v>56</v>
      </c>
      <c r="C3" s="366"/>
      <c r="D3" s="366"/>
      <c r="E3" s="366"/>
      <c r="F3" s="367"/>
      <c r="G3" s="367"/>
      <c r="H3" s="367"/>
      <c r="I3" s="367"/>
      <c r="J3" s="367"/>
      <c r="K3" s="367"/>
      <c r="L3" s="367"/>
      <c r="M3" s="48"/>
      <c r="N3" s="48"/>
      <c r="O3" s="48"/>
      <c r="P3" s="48"/>
      <c r="Q3" s="48"/>
      <c r="R3" s="48"/>
      <c r="S3" s="48"/>
      <c r="T3" s="48"/>
      <c r="U3" s="48"/>
      <c r="V3" s="48"/>
      <c r="W3" s="48"/>
    </row>
    <row r="4" spans="2:23" ht="20.100000000000001" customHeight="1" x14ac:dyDescent="0.15">
      <c r="B4" s="368" t="s">
        <v>71</v>
      </c>
      <c r="C4" s="368"/>
      <c r="D4" s="368"/>
      <c r="E4" s="368"/>
      <c r="F4" s="369"/>
      <c r="G4" s="369"/>
      <c r="H4" s="369"/>
      <c r="I4" s="369"/>
      <c r="J4" s="369"/>
      <c r="K4" s="369"/>
      <c r="L4" s="369"/>
      <c r="M4" s="48"/>
      <c r="N4" s="48"/>
      <c r="O4" s="48"/>
      <c r="P4" s="48"/>
      <c r="Q4" s="48"/>
      <c r="R4" s="48"/>
      <c r="S4" s="48"/>
      <c r="T4" s="48"/>
      <c r="U4" s="48"/>
      <c r="V4" s="48"/>
      <c r="W4" s="48"/>
    </row>
    <row r="5" spans="2:23" ht="24.95" customHeight="1" x14ac:dyDescent="0.2">
      <c r="B5" s="370" t="s">
        <v>118</v>
      </c>
      <c r="C5" s="370"/>
      <c r="D5" s="370"/>
      <c r="E5" s="370"/>
      <c r="F5" s="387" t="s">
        <v>167</v>
      </c>
      <c r="G5" s="387"/>
      <c r="H5" s="50"/>
      <c r="I5" s="174"/>
      <c r="J5" s="174"/>
      <c r="K5" s="174"/>
      <c r="L5" s="174"/>
      <c r="M5" s="48"/>
      <c r="N5" s="48"/>
      <c r="O5" s="48"/>
      <c r="P5" s="48"/>
      <c r="Q5" s="48"/>
      <c r="R5" s="48"/>
      <c r="S5" s="48"/>
      <c r="T5" s="48"/>
      <c r="U5" s="48"/>
      <c r="V5" s="48"/>
      <c r="W5" s="48"/>
    </row>
    <row r="6" spans="2:23" ht="15" customHeight="1" x14ac:dyDescent="0.15">
      <c r="B6" s="173"/>
      <c r="C6" s="173"/>
      <c r="D6" s="173"/>
      <c r="E6" s="173"/>
      <c r="F6" s="49"/>
      <c r="G6" s="50"/>
      <c r="H6" s="50"/>
      <c r="I6" s="50"/>
      <c r="J6" s="50"/>
      <c r="K6" s="50"/>
      <c r="L6" s="50"/>
      <c r="M6" s="48"/>
      <c r="N6" s="48"/>
      <c r="O6" s="48"/>
      <c r="P6" s="48"/>
      <c r="Q6" s="48"/>
      <c r="R6" s="48"/>
      <c r="S6" s="48"/>
      <c r="T6" s="48"/>
      <c r="U6" s="48"/>
      <c r="V6" s="48"/>
      <c r="W6" s="48"/>
    </row>
    <row r="7" spans="2:23" s="58" customFormat="1" ht="60" customHeight="1" x14ac:dyDescent="0.15">
      <c r="B7" s="371" t="s">
        <v>57</v>
      </c>
      <c r="C7" s="372"/>
      <c r="D7" s="372"/>
      <c r="E7" s="373"/>
      <c r="F7" s="52" t="s">
        <v>58</v>
      </c>
      <c r="G7" s="51"/>
      <c r="H7" s="53"/>
      <c r="I7" s="54" t="s">
        <v>59</v>
      </c>
      <c r="J7" s="52" t="s">
        <v>60</v>
      </c>
      <c r="K7" s="55" t="s">
        <v>61</v>
      </c>
      <c r="L7" s="52" t="s">
        <v>62</v>
      </c>
      <c r="M7" s="56"/>
      <c r="N7" s="56"/>
      <c r="O7" s="56"/>
      <c r="P7" s="360" t="s">
        <v>63</v>
      </c>
      <c r="Q7" s="361"/>
      <c r="R7" s="361"/>
      <c r="S7" s="57" t="s">
        <v>64</v>
      </c>
      <c r="T7" s="56"/>
      <c r="U7" s="56"/>
      <c r="V7" s="56"/>
      <c r="W7" s="56"/>
    </row>
    <row r="8" spans="2:23" s="62" customFormat="1" ht="23.1" customHeight="1" x14ac:dyDescent="0.15">
      <c r="B8" s="362">
        <v>2020</v>
      </c>
      <c r="C8" s="374" t="s">
        <v>104</v>
      </c>
      <c r="D8" s="364" t="s">
        <v>136</v>
      </c>
      <c r="E8" s="376" t="s">
        <v>105</v>
      </c>
      <c r="F8" s="378">
        <v>310000</v>
      </c>
      <c r="G8" s="154" t="s">
        <v>65</v>
      </c>
      <c r="H8" s="155">
        <f>MIN($F$8:$F$31)</f>
        <v>310000</v>
      </c>
      <c r="I8" s="218">
        <v>2520</v>
      </c>
      <c r="J8" s="219">
        <v>56</v>
      </c>
      <c r="K8" s="220">
        <f>I8*J8</f>
        <v>141120</v>
      </c>
      <c r="L8" s="221">
        <f>MIN(K8,F8)</f>
        <v>141120</v>
      </c>
      <c r="M8" s="59"/>
      <c r="N8" s="59"/>
      <c r="O8" s="59"/>
      <c r="P8" s="60" t="s">
        <v>66</v>
      </c>
      <c r="Q8" s="61"/>
      <c r="R8" s="60" t="s">
        <v>67</v>
      </c>
      <c r="S8" s="60" t="s">
        <v>68</v>
      </c>
      <c r="T8" s="59"/>
      <c r="U8" s="59"/>
      <c r="V8" s="59"/>
      <c r="W8" s="59"/>
    </row>
    <row r="9" spans="2:23" ht="23.1" customHeight="1" x14ac:dyDescent="0.15">
      <c r="B9" s="363"/>
      <c r="C9" s="375"/>
      <c r="D9" s="365"/>
      <c r="E9" s="377"/>
      <c r="F9" s="378"/>
      <c r="G9" s="158" t="s">
        <v>69</v>
      </c>
      <c r="H9" s="159"/>
      <c r="I9" s="160"/>
      <c r="J9" s="161"/>
      <c r="K9" s="177"/>
      <c r="L9" s="178"/>
      <c r="M9" s="48"/>
      <c r="N9" s="48"/>
      <c r="O9" s="48"/>
      <c r="P9" s="60">
        <v>0</v>
      </c>
      <c r="Q9" s="61"/>
      <c r="R9" s="60">
        <v>0</v>
      </c>
      <c r="S9" s="60">
        <v>0</v>
      </c>
      <c r="T9" s="48"/>
      <c r="U9" s="48"/>
      <c r="V9" s="48"/>
      <c r="W9" s="48"/>
    </row>
    <row r="10" spans="2:23" s="62" customFormat="1" ht="23.1" customHeight="1" x14ac:dyDescent="0.15">
      <c r="B10" s="380"/>
      <c r="C10" s="374" t="s">
        <v>104</v>
      </c>
      <c r="D10" s="374"/>
      <c r="E10" s="376" t="s">
        <v>105</v>
      </c>
      <c r="F10" s="379"/>
      <c r="G10" s="154" t="s">
        <v>65</v>
      </c>
      <c r="H10" s="155">
        <f>MIN($F$8:$F$31)</f>
        <v>310000</v>
      </c>
      <c r="I10" s="156"/>
      <c r="J10" s="157"/>
      <c r="K10" s="175">
        <f>I10*J10</f>
        <v>0</v>
      </c>
      <c r="L10" s="176">
        <f>MIN(K10,F10)</f>
        <v>0</v>
      </c>
      <c r="M10" s="59"/>
      <c r="N10" s="59"/>
      <c r="O10" s="59"/>
      <c r="P10" s="60">
        <v>1</v>
      </c>
      <c r="Q10" s="60" t="s">
        <v>70</v>
      </c>
      <c r="R10" s="63">
        <v>122000</v>
      </c>
      <c r="S10" s="64">
        <v>880</v>
      </c>
      <c r="T10" s="59"/>
      <c r="U10" s="59"/>
      <c r="V10" s="59"/>
      <c r="W10" s="59"/>
    </row>
    <row r="11" spans="2:23" ht="23.1" customHeight="1" x14ac:dyDescent="0.15">
      <c r="B11" s="381"/>
      <c r="C11" s="375"/>
      <c r="D11" s="375"/>
      <c r="E11" s="377"/>
      <c r="F11" s="379"/>
      <c r="G11" s="158" t="s">
        <v>69</v>
      </c>
      <c r="H11" s="159"/>
      <c r="I11" s="160"/>
      <c r="J11" s="161"/>
      <c r="K11" s="177"/>
      <c r="L11" s="178"/>
      <c r="M11" s="48"/>
      <c r="N11" s="48"/>
      <c r="O11" s="48"/>
      <c r="P11" s="63">
        <v>122000</v>
      </c>
      <c r="Q11" s="60" t="s">
        <v>70</v>
      </c>
      <c r="R11" s="63">
        <v>130000</v>
      </c>
      <c r="S11" s="64">
        <v>940</v>
      </c>
      <c r="T11" s="48"/>
      <c r="U11" s="48"/>
      <c r="V11" s="48"/>
      <c r="W11" s="48"/>
    </row>
    <row r="12" spans="2:23" s="62" customFormat="1" ht="23.1" customHeight="1" x14ac:dyDescent="0.15">
      <c r="B12" s="380"/>
      <c r="C12" s="374" t="s">
        <v>104</v>
      </c>
      <c r="D12" s="374"/>
      <c r="E12" s="376" t="s">
        <v>105</v>
      </c>
      <c r="F12" s="379"/>
      <c r="G12" s="154" t="s">
        <v>65</v>
      </c>
      <c r="H12" s="155">
        <f>MIN($F$8:$F$31)</f>
        <v>310000</v>
      </c>
      <c r="I12" s="156"/>
      <c r="J12" s="157"/>
      <c r="K12" s="175">
        <f>I12*J12</f>
        <v>0</v>
      </c>
      <c r="L12" s="176">
        <f>MIN(K12,F12)</f>
        <v>0</v>
      </c>
      <c r="M12" s="59"/>
      <c r="N12" s="59"/>
      <c r="O12" s="59"/>
      <c r="P12" s="63">
        <v>130000</v>
      </c>
      <c r="Q12" s="60" t="s">
        <v>70</v>
      </c>
      <c r="R12" s="63">
        <v>138000</v>
      </c>
      <c r="S12" s="64">
        <v>1000</v>
      </c>
      <c r="T12" s="59"/>
      <c r="U12" s="59"/>
      <c r="V12" s="59"/>
      <c r="W12" s="59"/>
    </row>
    <row r="13" spans="2:23" ht="23.1" customHeight="1" x14ac:dyDescent="0.15">
      <c r="B13" s="381"/>
      <c r="C13" s="375"/>
      <c r="D13" s="375"/>
      <c r="E13" s="377"/>
      <c r="F13" s="379"/>
      <c r="G13" s="158" t="s">
        <v>69</v>
      </c>
      <c r="H13" s="159"/>
      <c r="I13" s="160"/>
      <c r="J13" s="161"/>
      <c r="K13" s="177"/>
      <c r="L13" s="178"/>
      <c r="M13" s="48"/>
      <c r="N13" s="48"/>
      <c r="O13" s="48"/>
      <c r="P13" s="63">
        <v>138000</v>
      </c>
      <c r="Q13" s="60" t="s">
        <v>70</v>
      </c>
      <c r="R13" s="63">
        <v>146000</v>
      </c>
      <c r="S13" s="64">
        <v>1070</v>
      </c>
      <c r="T13" s="48"/>
      <c r="U13" s="48"/>
      <c r="V13" s="48"/>
      <c r="W13" s="48"/>
    </row>
    <row r="14" spans="2:23" s="62" customFormat="1" ht="23.1" customHeight="1" x14ac:dyDescent="0.15">
      <c r="B14" s="380"/>
      <c r="C14" s="374" t="s">
        <v>104</v>
      </c>
      <c r="D14" s="374"/>
      <c r="E14" s="376" t="s">
        <v>105</v>
      </c>
      <c r="F14" s="379"/>
      <c r="G14" s="154" t="s">
        <v>65</v>
      </c>
      <c r="H14" s="155">
        <f>MIN($F$8:$F$31)</f>
        <v>310000</v>
      </c>
      <c r="I14" s="156"/>
      <c r="J14" s="157"/>
      <c r="K14" s="175">
        <f>I14*J14</f>
        <v>0</v>
      </c>
      <c r="L14" s="176">
        <f>MIN(K14,F14)</f>
        <v>0</v>
      </c>
      <c r="M14" s="59"/>
      <c r="N14" s="59"/>
      <c r="O14" s="59"/>
      <c r="P14" s="63">
        <v>146000</v>
      </c>
      <c r="Q14" s="60" t="s">
        <v>70</v>
      </c>
      <c r="R14" s="63">
        <v>155000</v>
      </c>
      <c r="S14" s="64">
        <v>1130</v>
      </c>
      <c r="T14" s="59"/>
      <c r="U14" s="59"/>
      <c r="V14" s="59"/>
      <c r="W14" s="59"/>
    </row>
    <row r="15" spans="2:23" ht="23.1" customHeight="1" x14ac:dyDescent="0.15">
      <c r="B15" s="381"/>
      <c r="C15" s="375"/>
      <c r="D15" s="375"/>
      <c r="E15" s="377"/>
      <c r="F15" s="379"/>
      <c r="G15" s="158" t="s">
        <v>69</v>
      </c>
      <c r="H15" s="159"/>
      <c r="I15" s="160"/>
      <c r="J15" s="161"/>
      <c r="K15" s="177"/>
      <c r="L15" s="178"/>
      <c r="M15" s="48"/>
      <c r="N15" s="48"/>
      <c r="O15" s="48"/>
      <c r="P15" s="63">
        <v>155000</v>
      </c>
      <c r="Q15" s="60" t="s">
        <v>70</v>
      </c>
      <c r="R15" s="63">
        <v>165000</v>
      </c>
      <c r="S15" s="64">
        <v>1200</v>
      </c>
      <c r="T15" s="48"/>
      <c r="U15" s="48"/>
      <c r="V15" s="48"/>
      <c r="W15" s="48"/>
    </row>
    <row r="16" spans="2:23" s="62" customFormat="1" ht="23.1" customHeight="1" x14ac:dyDescent="0.15">
      <c r="B16" s="380"/>
      <c r="C16" s="374" t="s">
        <v>104</v>
      </c>
      <c r="D16" s="374"/>
      <c r="E16" s="376" t="s">
        <v>105</v>
      </c>
      <c r="F16" s="379"/>
      <c r="G16" s="154" t="s">
        <v>65</v>
      </c>
      <c r="H16" s="155">
        <f>MIN($F$8:$F$31)</f>
        <v>310000</v>
      </c>
      <c r="I16" s="156"/>
      <c r="J16" s="157"/>
      <c r="K16" s="175">
        <f>I16*J16</f>
        <v>0</v>
      </c>
      <c r="L16" s="176">
        <f>MIN(K16,F16)</f>
        <v>0</v>
      </c>
      <c r="M16" s="59"/>
      <c r="N16" s="59"/>
      <c r="O16" s="59"/>
      <c r="P16" s="63">
        <v>165000</v>
      </c>
      <c r="Q16" s="60" t="s">
        <v>70</v>
      </c>
      <c r="R16" s="63">
        <v>175000</v>
      </c>
      <c r="S16" s="64">
        <v>1280</v>
      </c>
      <c r="T16" s="59"/>
      <c r="U16" s="59"/>
      <c r="V16" s="59"/>
      <c r="W16" s="59"/>
    </row>
    <row r="17" spans="2:23" ht="23.1" customHeight="1" x14ac:dyDescent="0.15">
      <c r="B17" s="381"/>
      <c r="C17" s="375"/>
      <c r="D17" s="375"/>
      <c r="E17" s="377"/>
      <c r="F17" s="379"/>
      <c r="G17" s="158" t="s">
        <v>69</v>
      </c>
      <c r="H17" s="159"/>
      <c r="I17" s="160"/>
      <c r="J17" s="161"/>
      <c r="K17" s="177"/>
      <c r="L17" s="178"/>
      <c r="M17" s="48"/>
      <c r="N17" s="48"/>
      <c r="O17" s="48"/>
      <c r="P17" s="63">
        <v>175000</v>
      </c>
      <c r="Q17" s="60" t="s">
        <v>70</v>
      </c>
      <c r="R17" s="63">
        <v>185000</v>
      </c>
      <c r="S17" s="64">
        <v>1350</v>
      </c>
      <c r="T17" s="48"/>
      <c r="U17" s="48"/>
      <c r="V17" s="48"/>
      <c r="W17" s="48"/>
    </row>
    <row r="18" spans="2:23" s="62" customFormat="1" ht="23.1" customHeight="1" x14ac:dyDescent="0.15">
      <c r="B18" s="380"/>
      <c r="C18" s="374" t="s">
        <v>104</v>
      </c>
      <c r="D18" s="374"/>
      <c r="E18" s="376" t="s">
        <v>105</v>
      </c>
      <c r="F18" s="379"/>
      <c r="G18" s="154" t="s">
        <v>65</v>
      </c>
      <c r="H18" s="155">
        <f>MIN($F$8:$F$31)</f>
        <v>310000</v>
      </c>
      <c r="I18" s="156"/>
      <c r="J18" s="157"/>
      <c r="K18" s="175">
        <f>I18*J18</f>
        <v>0</v>
      </c>
      <c r="L18" s="176">
        <f>MIN(K18,F18)</f>
        <v>0</v>
      </c>
      <c r="M18" s="59"/>
      <c r="N18" s="59"/>
      <c r="O18" s="59"/>
      <c r="P18" s="63">
        <v>185000</v>
      </c>
      <c r="Q18" s="60" t="s">
        <v>70</v>
      </c>
      <c r="R18" s="63">
        <v>195000</v>
      </c>
      <c r="S18" s="64">
        <v>1430</v>
      </c>
      <c r="T18" s="59"/>
      <c r="U18" s="59"/>
      <c r="V18" s="59"/>
      <c r="W18" s="59"/>
    </row>
    <row r="19" spans="2:23" ht="23.1" customHeight="1" x14ac:dyDescent="0.15">
      <c r="B19" s="381"/>
      <c r="C19" s="375"/>
      <c r="D19" s="375"/>
      <c r="E19" s="377"/>
      <c r="F19" s="379"/>
      <c r="G19" s="158" t="s">
        <v>69</v>
      </c>
      <c r="H19" s="159"/>
      <c r="I19" s="160"/>
      <c r="J19" s="161"/>
      <c r="K19" s="177"/>
      <c r="L19" s="178"/>
      <c r="M19" s="48"/>
      <c r="N19" s="48"/>
      <c r="O19" s="48"/>
      <c r="P19" s="63">
        <v>195000</v>
      </c>
      <c r="Q19" s="60" t="s">
        <v>70</v>
      </c>
      <c r="R19" s="63">
        <v>210000</v>
      </c>
      <c r="S19" s="64">
        <v>1530</v>
      </c>
      <c r="T19" s="48"/>
      <c r="U19" s="48"/>
      <c r="V19" s="48"/>
      <c r="W19" s="48"/>
    </row>
    <row r="20" spans="2:23" s="62" customFormat="1" ht="23.1" customHeight="1" x14ac:dyDescent="0.15">
      <c r="B20" s="380"/>
      <c r="C20" s="374" t="s">
        <v>104</v>
      </c>
      <c r="D20" s="374"/>
      <c r="E20" s="376" t="s">
        <v>105</v>
      </c>
      <c r="F20" s="379"/>
      <c r="G20" s="154" t="s">
        <v>65</v>
      </c>
      <c r="H20" s="155">
        <f>MIN($F$8:$F$31)</f>
        <v>310000</v>
      </c>
      <c r="I20" s="156"/>
      <c r="J20" s="157"/>
      <c r="K20" s="175">
        <f>I20*J20</f>
        <v>0</v>
      </c>
      <c r="L20" s="176">
        <f>MIN(K20,F20)</f>
        <v>0</v>
      </c>
      <c r="M20" s="59"/>
      <c r="N20" s="59"/>
      <c r="O20" s="59"/>
      <c r="P20" s="63">
        <v>210000</v>
      </c>
      <c r="Q20" s="60" t="s">
        <v>70</v>
      </c>
      <c r="R20" s="63">
        <v>230000</v>
      </c>
      <c r="S20" s="64">
        <v>1630</v>
      </c>
      <c r="T20" s="59"/>
      <c r="U20" s="59"/>
      <c r="V20" s="59"/>
      <c r="W20" s="59"/>
    </row>
    <row r="21" spans="2:23" ht="23.1" customHeight="1" x14ac:dyDescent="0.15">
      <c r="B21" s="381"/>
      <c r="C21" s="375"/>
      <c r="D21" s="375"/>
      <c r="E21" s="377"/>
      <c r="F21" s="379"/>
      <c r="G21" s="158" t="s">
        <v>69</v>
      </c>
      <c r="H21" s="159"/>
      <c r="I21" s="160"/>
      <c r="J21" s="161"/>
      <c r="K21" s="177"/>
      <c r="L21" s="178"/>
      <c r="M21" s="48"/>
      <c r="N21" s="48"/>
      <c r="O21" s="48"/>
      <c r="P21" s="63">
        <v>230000</v>
      </c>
      <c r="Q21" s="60" t="s">
        <v>70</v>
      </c>
      <c r="R21" s="63">
        <v>250000</v>
      </c>
      <c r="S21" s="64">
        <v>1780</v>
      </c>
      <c r="T21" s="48"/>
      <c r="U21" s="48"/>
      <c r="V21" s="48"/>
      <c r="W21" s="48"/>
    </row>
    <row r="22" spans="2:23" s="62" customFormat="1" ht="23.1" customHeight="1" x14ac:dyDescent="0.15">
      <c r="B22" s="380"/>
      <c r="C22" s="374" t="s">
        <v>104</v>
      </c>
      <c r="D22" s="374"/>
      <c r="E22" s="376" t="s">
        <v>105</v>
      </c>
      <c r="F22" s="379"/>
      <c r="G22" s="154" t="s">
        <v>65</v>
      </c>
      <c r="H22" s="155">
        <f>MIN($F$8:$F$31)</f>
        <v>310000</v>
      </c>
      <c r="I22" s="156"/>
      <c r="J22" s="157"/>
      <c r="K22" s="175">
        <f>I22*J22</f>
        <v>0</v>
      </c>
      <c r="L22" s="176">
        <f>MIN(K22,F22)</f>
        <v>0</v>
      </c>
      <c r="M22" s="59"/>
      <c r="N22" s="59"/>
      <c r="O22" s="59"/>
      <c r="P22" s="63">
        <v>250000</v>
      </c>
      <c r="Q22" s="60" t="s">
        <v>70</v>
      </c>
      <c r="R22" s="63">
        <v>270000</v>
      </c>
      <c r="S22" s="64">
        <v>1940</v>
      </c>
      <c r="T22" s="59"/>
      <c r="U22" s="59"/>
      <c r="V22" s="59"/>
      <c r="W22" s="59"/>
    </row>
    <row r="23" spans="2:23" ht="23.1" customHeight="1" x14ac:dyDescent="0.15">
      <c r="B23" s="381"/>
      <c r="C23" s="375"/>
      <c r="D23" s="375"/>
      <c r="E23" s="377"/>
      <c r="F23" s="379"/>
      <c r="G23" s="158" t="s">
        <v>69</v>
      </c>
      <c r="H23" s="159"/>
      <c r="I23" s="160"/>
      <c r="J23" s="161"/>
      <c r="K23" s="177"/>
      <c r="L23" s="178"/>
      <c r="M23" s="48"/>
      <c r="N23" s="48"/>
      <c r="O23" s="48"/>
      <c r="P23" s="63">
        <v>270000</v>
      </c>
      <c r="Q23" s="60" t="s">
        <v>70</v>
      </c>
      <c r="R23" s="63">
        <v>290000</v>
      </c>
      <c r="S23" s="64">
        <v>2090</v>
      </c>
      <c r="T23" s="48"/>
      <c r="U23" s="48"/>
      <c r="V23" s="48"/>
      <c r="W23" s="48"/>
    </row>
    <row r="24" spans="2:23" s="62" customFormat="1" ht="23.1" customHeight="1" x14ac:dyDescent="0.15">
      <c r="B24" s="380"/>
      <c r="C24" s="374" t="s">
        <v>104</v>
      </c>
      <c r="D24" s="374"/>
      <c r="E24" s="376" t="s">
        <v>105</v>
      </c>
      <c r="F24" s="379"/>
      <c r="G24" s="154" t="s">
        <v>65</v>
      </c>
      <c r="H24" s="155">
        <f>MIN($F$8:$F$31)</f>
        <v>310000</v>
      </c>
      <c r="I24" s="156"/>
      <c r="J24" s="157"/>
      <c r="K24" s="175">
        <f>I24*J24</f>
        <v>0</v>
      </c>
      <c r="L24" s="176">
        <f>MIN(K24,F24)</f>
        <v>0</v>
      </c>
      <c r="M24" s="59"/>
      <c r="N24" s="59"/>
      <c r="O24" s="59"/>
      <c r="P24" s="63">
        <v>290000</v>
      </c>
      <c r="Q24" s="60" t="s">
        <v>70</v>
      </c>
      <c r="R24" s="63">
        <v>310000</v>
      </c>
      <c r="S24" s="64">
        <v>2250</v>
      </c>
      <c r="T24" s="59"/>
      <c r="U24" s="59"/>
      <c r="V24" s="59"/>
      <c r="W24" s="59"/>
    </row>
    <row r="25" spans="2:23" ht="23.1" customHeight="1" x14ac:dyDescent="0.15">
      <c r="B25" s="381"/>
      <c r="C25" s="375"/>
      <c r="D25" s="375"/>
      <c r="E25" s="377"/>
      <c r="F25" s="379"/>
      <c r="G25" s="158" t="s">
        <v>69</v>
      </c>
      <c r="H25" s="159"/>
      <c r="I25" s="160"/>
      <c r="J25" s="161"/>
      <c r="K25" s="177"/>
      <c r="L25" s="178"/>
      <c r="M25" s="48"/>
      <c r="N25" s="48"/>
      <c r="O25" s="48"/>
      <c r="P25" s="63">
        <v>310000</v>
      </c>
      <c r="Q25" s="60" t="s">
        <v>70</v>
      </c>
      <c r="R25" s="63">
        <v>330000</v>
      </c>
      <c r="S25" s="64">
        <v>2400</v>
      </c>
      <c r="T25" s="48"/>
      <c r="U25" s="48"/>
      <c r="V25" s="48"/>
      <c r="W25" s="48"/>
    </row>
    <row r="26" spans="2:23" s="62" customFormat="1" ht="23.1" customHeight="1" x14ac:dyDescent="0.15">
      <c r="B26" s="380"/>
      <c r="C26" s="374" t="s">
        <v>104</v>
      </c>
      <c r="D26" s="374"/>
      <c r="E26" s="376" t="s">
        <v>105</v>
      </c>
      <c r="F26" s="379"/>
      <c r="G26" s="154" t="s">
        <v>65</v>
      </c>
      <c r="H26" s="155">
        <f>MIN($F$8:$F$31)</f>
        <v>310000</v>
      </c>
      <c r="I26" s="156"/>
      <c r="J26" s="157"/>
      <c r="K26" s="175">
        <f>I26*J26</f>
        <v>0</v>
      </c>
      <c r="L26" s="176">
        <f>MIN(K26,F26)</f>
        <v>0</v>
      </c>
      <c r="M26" s="59"/>
      <c r="N26" s="59"/>
      <c r="O26" s="59"/>
      <c r="P26" s="63">
        <v>330000</v>
      </c>
      <c r="Q26" s="60" t="s">
        <v>70</v>
      </c>
      <c r="R26" s="63">
        <v>350000</v>
      </c>
      <c r="S26" s="64">
        <v>2560</v>
      </c>
      <c r="T26" s="59"/>
      <c r="U26" s="59"/>
      <c r="V26" s="59"/>
      <c r="W26" s="59"/>
    </row>
    <row r="27" spans="2:23" ht="23.1" customHeight="1" x14ac:dyDescent="0.15">
      <c r="B27" s="381"/>
      <c r="C27" s="375"/>
      <c r="D27" s="375"/>
      <c r="E27" s="377"/>
      <c r="F27" s="379"/>
      <c r="G27" s="158" t="s">
        <v>69</v>
      </c>
      <c r="H27" s="159"/>
      <c r="I27" s="160"/>
      <c r="J27" s="162"/>
      <c r="K27" s="177"/>
      <c r="L27" s="178"/>
      <c r="M27" s="48"/>
      <c r="N27" s="48"/>
      <c r="O27" s="48"/>
      <c r="P27" s="63">
        <v>350000</v>
      </c>
      <c r="Q27" s="60" t="s">
        <v>70</v>
      </c>
      <c r="R27" s="63">
        <v>370000</v>
      </c>
      <c r="S27" s="64">
        <v>2710</v>
      </c>
      <c r="T27" s="48"/>
      <c r="U27" s="48"/>
      <c r="V27" s="48"/>
      <c r="W27" s="48"/>
    </row>
    <row r="28" spans="2:23" s="62" customFormat="1" ht="23.1" customHeight="1" x14ac:dyDescent="0.15">
      <c r="B28" s="380"/>
      <c r="C28" s="374" t="s">
        <v>104</v>
      </c>
      <c r="D28" s="374"/>
      <c r="E28" s="376" t="s">
        <v>105</v>
      </c>
      <c r="F28" s="379"/>
      <c r="G28" s="154" t="s">
        <v>65</v>
      </c>
      <c r="H28" s="155">
        <f>MIN($F$8:$F$31)</f>
        <v>310000</v>
      </c>
      <c r="I28" s="156"/>
      <c r="J28" s="157"/>
      <c r="K28" s="175">
        <f>I28*J28</f>
        <v>0</v>
      </c>
      <c r="L28" s="176">
        <f>MIN(K28,F28)</f>
        <v>0</v>
      </c>
      <c r="M28" s="59"/>
      <c r="N28" s="59"/>
      <c r="O28" s="59"/>
      <c r="P28" s="63">
        <v>370000</v>
      </c>
      <c r="Q28" s="60" t="s">
        <v>70</v>
      </c>
      <c r="R28" s="63">
        <v>395000</v>
      </c>
      <c r="S28" s="64">
        <v>2870</v>
      </c>
      <c r="T28" s="59"/>
      <c r="U28" s="59"/>
      <c r="V28" s="59"/>
      <c r="W28" s="59"/>
    </row>
    <row r="29" spans="2:23" ht="23.1" customHeight="1" x14ac:dyDescent="0.15">
      <c r="B29" s="381"/>
      <c r="C29" s="375"/>
      <c r="D29" s="375"/>
      <c r="E29" s="377"/>
      <c r="F29" s="379"/>
      <c r="G29" s="158" t="s">
        <v>69</v>
      </c>
      <c r="H29" s="159"/>
      <c r="I29" s="160"/>
      <c r="J29" s="161"/>
      <c r="K29" s="177"/>
      <c r="L29" s="178"/>
      <c r="M29" s="48"/>
      <c r="N29" s="48"/>
      <c r="O29" s="48"/>
      <c r="P29" s="63">
        <v>395000</v>
      </c>
      <c r="Q29" s="60" t="s">
        <v>70</v>
      </c>
      <c r="R29" s="63">
        <v>425000</v>
      </c>
      <c r="S29" s="64">
        <v>3060</v>
      </c>
      <c r="T29" s="48"/>
      <c r="U29" s="48"/>
      <c r="V29" s="48"/>
      <c r="W29" s="48"/>
    </row>
    <row r="30" spans="2:23" s="62" customFormat="1" ht="23.1" customHeight="1" x14ac:dyDescent="0.15">
      <c r="B30" s="380"/>
      <c r="C30" s="374" t="s">
        <v>104</v>
      </c>
      <c r="D30" s="374"/>
      <c r="E30" s="376" t="s">
        <v>105</v>
      </c>
      <c r="F30" s="379"/>
      <c r="G30" s="154" t="s">
        <v>65</v>
      </c>
      <c r="H30" s="155">
        <f>MIN($F$8:$F$31)</f>
        <v>310000</v>
      </c>
      <c r="I30" s="156"/>
      <c r="J30" s="157"/>
      <c r="K30" s="175">
        <f>I30*J30</f>
        <v>0</v>
      </c>
      <c r="L30" s="176">
        <f>MIN(K30,F30)</f>
        <v>0</v>
      </c>
      <c r="M30" s="59"/>
      <c r="N30" s="59"/>
      <c r="O30" s="59"/>
      <c r="P30" s="63">
        <v>425000</v>
      </c>
      <c r="Q30" s="60" t="s">
        <v>70</v>
      </c>
      <c r="R30" s="63">
        <v>455000</v>
      </c>
      <c r="S30" s="64">
        <v>3330</v>
      </c>
      <c r="T30" s="59"/>
      <c r="U30" s="59"/>
      <c r="V30" s="59"/>
      <c r="W30" s="59"/>
    </row>
    <row r="31" spans="2:23" ht="23.1" customHeight="1" x14ac:dyDescent="0.15">
      <c r="B31" s="381"/>
      <c r="C31" s="375"/>
      <c r="D31" s="375"/>
      <c r="E31" s="377"/>
      <c r="F31" s="379"/>
      <c r="G31" s="158" t="s">
        <v>69</v>
      </c>
      <c r="H31" s="159"/>
      <c r="I31" s="160"/>
      <c r="J31" s="161"/>
      <c r="K31" s="177"/>
      <c r="L31" s="178"/>
      <c r="M31" s="48"/>
      <c r="N31" s="48"/>
      <c r="O31" s="48"/>
      <c r="P31" s="63">
        <v>455000</v>
      </c>
      <c r="Q31" s="60" t="s">
        <v>70</v>
      </c>
      <c r="R31" s="63">
        <v>485000</v>
      </c>
      <c r="S31" s="64">
        <v>3530</v>
      </c>
      <c r="T31" s="48"/>
      <c r="U31" s="48"/>
      <c r="V31" s="48"/>
      <c r="W31" s="48"/>
    </row>
    <row r="32" spans="2:23" ht="23.1" customHeight="1" thickBot="1" x14ac:dyDescent="0.2">
      <c r="B32" s="163"/>
      <c r="C32" s="163"/>
      <c r="D32" s="163"/>
      <c r="E32" s="163"/>
      <c r="F32" s="163"/>
      <c r="G32" s="164"/>
      <c r="H32" s="164"/>
      <c r="I32" s="163"/>
      <c r="J32" s="163"/>
      <c r="K32" s="179"/>
      <c r="L32" s="179"/>
      <c r="M32" s="48"/>
      <c r="N32" s="48"/>
      <c r="O32" s="48"/>
      <c r="P32" s="63">
        <v>485000</v>
      </c>
      <c r="Q32" s="60" t="s">
        <v>70</v>
      </c>
      <c r="R32" s="63">
        <v>515000</v>
      </c>
      <c r="S32" s="64">
        <v>3760</v>
      </c>
      <c r="T32" s="48"/>
      <c r="U32" s="48"/>
      <c r="V32" s="48"/>
      <c r="W32" s="48"/>
    </row>
    <row r="33" spans="2:23" ht="23.1" customHeight="1" x14ac:dyDescent="0.15">
      <c r="B33" s="382" t="s">
        <v>119</v>
      </c>
      <c r="C33" s="383"/>
      <c r="D33" s="383"/>
      <c r="E33" s="383"/>
      <c r="F33" s="383"/>
      <c r="G33" s="165" t="s">
        <v>65</v>
      </c>
      <c r="H33" s="165"/>
      <c r="I33" s="166"/>
      <c r="J33" s="167">
        <f ca="1">SUMIF(G8:J31,G33,J8:J31)</f>
        <v>56</v>
      </c>
      <c r="K33" s="180">
        <f ca="1">SUMIF(G8:K31,G33,K8:K31)</f>
        <v>141120</v>
      </c>
      <c r="L33" s="181">
        <f ca="1">SUMIF(G8:L31,G33,L8:L31)</f>
        <v>141120</v>
      </c>
      <c r="M33" s="48"/>
      <c r="N33" s="48"/>
      <c r="O33" s="48"/>
      <c r="P33" s="63">
        <v>515000</v>
      </c>
      <c r="Q33" s="60" t="s">
        <v>70</v>
      </c>
      <c r="R33" s="63">
        <v>545000</v>
      </c>
      <c r="S33" s="64">
        <v>3990</v>
      </c>
      <c r="T33" s="48"/>
      <c r="U33" s="48"/>
      <c r="V33" s="48"/>
      <c r="W33" s="48"/>
    </row>
    <row r="34" spans="2:23" ht="23.1" customHeight="1" thickBot="1" x14ac:dyDescent="0.2">
      <c r="B34" s="384"/>
      <c r="C34" s="385"/>
      <c r="D34" s="385"/>
      <c r="E34" s="385"/>
      <c r="F34" s="385"/>
      <c r="G34" s="168" t="s">
        <v>69</v>
      </c>
      <c r="H34" s="168"/>
      <c r="I34" s="169"/>
      <c r="J34" s="170"/>
      <c r="K34" s="171"/>
      <c r="L34" s="172"/>
      <c r="M34" s="48"/>
      <c r="N34" s="48"/>
      <c r="O34" s="48"/>
      <c r="P34" s="63">
        <v>545000</v>
      </c>
      <c r="Q34" s="60" t="s">
        <v>70</v>
      </c>
      <c r="R34" s="67">
        <v>575000</v>
      </c>
      <c r="S34" s="64">
        <v>4230</v>
      </c>
      <c r="T34" s="48"/>
      <c r="U34" s="48"/>
      <c r="V34" s="48"/>
      <c r="W34" s="48"/>
    </row>
    <row r="35" spans="2:23" ht="20.100000000000001" customHeight="1" x14ac:dyDescent="0.15">
      <c r="B35" s="65"/>
      <c r="C35" s="65"/>
      <c r="D35" s="65"/>
      <c r="E35" s="65"/>
      <c r="F35" s="65"/>
      <c r="G35" s="66"/>
      <c r="H35" s="66"/>
      <c r="I35" s="65"/>
      <c r="J35" s="65"/>
      <c r="K35" s="65"/>
      <c r="L35" s="65"/>
      <c r="M35" s="48"/>
      <c r="N35" s="48"/>
      <c r="O35" s="48"/>
      <c r="P35" s="67">
        <v>575000</v>
      </c>
      <c r="Q35" s="60" t="s">
        <v>70</v>
      </c>
      <c r="R35" s="67">
        <v>605000</v>
      </c>
      <c r="S35" s="68">
        <v>4460</v>
      </c>
    </row>
    <row r="36" spans="2:23" ht="20.100000000000001" customHeight="1" x14ac:dyDescent="0.15">
      <c r="B36" s="65"/>
      <c r="C36" s="65"/>
      <c r="D36" s="65"/>
      <c r="E36" s="65"/>
      <c r="F36" s="65"/>
      <c r="G36" s="66"/>
      <c r="H36" s="66"/>
      <c r="I36" s="65"/>
      <c r="J36" s="65"/>
      <c r="K36" s="65"/>
      <c r="L36" s="65"/>
      <c r="M36" s="48"/>
      <c r="N36" s="48"/>
      <c r="O36" s="48"/>
      <c r="P36" s="67">
        <v>605000</v>
      </c>
      <c r="Q36" s="60" t="s">
        <v>70</v>
      </c>
      <c r="R36" s="69"/>
      <c r="S36" s="68">
        <v>4690</v>
      </c>
    </row>
  </sheetData>
  <sheetProtection selectLockedCells="1"/>
  <mergeCells count="68">
    <mergeCell ref="B30:B31"/>
    <mergeCell ref="C30:C31"/>
    <mergeCell ref="D30:D31"/>
    <mergeCell ref="E30:E31"/>
    <mergeCell ref="B26:B27"/>
    <mergeCell ref="C26:C27"/>
    <mergeCell ref="D26:D27"/>
    <mergeCell ref="E26:E27"/>
    <mergeCell ref="B28:B29"/>
    <mergeCell ref="C28:C29"/>
    <mergeCell ref="E20:E21"/>
    <mergeCell ref="D28:D29"/>
    <mergeCell ref="E28:E29"/>
    <mergeCell ref="B24:B25"/>
    <mergeCell ref="C24:C25"/>
    <mergeCell ref="D24:D25"/>
    <mergeCell ref="E24:E25"/>
    <mergeCell ref="B22:B23"/>
    <mergeCell ref="C22:C23"/>
    <mergeCell ref="D22:D23"/>
    <mergeCell ref="E22:E23"/>
    <mergeCell ref="B33:F34"/>
    <mergeCell ref="B2:L2"/>
    <mergeCell ref="F26:F27"/>
    <mergeCell ref="F28:F29"/>
    <mergeCell ref="F30:F31"/>
    <mergeCell ref="F20:F21"/>
    <mergeCell ref="F24:F25"/>
    <mergeCell ref="F14:F15"/>
    <mergeCell ref="F16:F17"/>
    <mergeCell ref="F18:F19"/>
    <mergeCell ref="F5:G5"/>
    <mergeCell ref="B10:B11"/>
    <mergeCell ref="C10:C11"/>
    <mergeCell ref="D10:D11"/>
    <mergeCell ref="B20:B21"/>
    <mergeCell ref="C20:C21"/>
    <mergeCell ref="F22:F23"/>
    <mergeCell ref="B12:B13"/>
    <mergeCell ref="C12:C13"/>
    <mergeCell ref="D12:D13"/>
    <mergeCell ref="E12:E13"/>
    <mergeCell ref="D14:D15"/>
    <mergeCell ref="E14:E15"/>
    <mergeCell ref="B16:B17"/>
    <mergeCell ref="C16:C17"/>
    <mergeCell ref="B14:B15"/>
    <mergeCell ref="C14:C15"/>
    <mergeCell ref="B18:B19"/>
    <mergeCell ref="C18:C19"/>
    <mergeCell ref="D16:D17"/>
    <mergeCell ref="E16:E17"/>
    <mergeCell ref="D20:D21"/>
    <mergeCell ref="D18:D19"/>
    <mergeCell ref="E18:E19"/>
    <mergeCell ref="F8:F9"/>
    <mergeCell ref="C8:C9"/>
    <mergeCell ref="E8:E9"/>
    <mergeCell ref="E10:E11"/>
    <mergeCell ref="F10:F11"/>
    <mergeCell ref="F12:F13"/>
    <mergeCell ref="P7:R7"/>
    <mergeCell ref="B8:B9"/>
    <mergeCell ref="D8:D9"/>
    <mergeCell ref="B3:L3"/>
    <mergeCell ref="B4:L4"/>
    <mergeCell ref="B5:E5"/>
    <mergeCell ref="B7:E7"/>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0"/>
  <sheetViews>
    <sheetView tabSelected="1" view="pageBreakPreview" topLeftCell="B1" zoomScale="70" zoomScaleNormal="55" zoomScaleSheetLayoutView="70" workbookViewId="0">
      <selection activeCell="I5" sqref="I5"/>
    </sheetView>
  </sheetViews>
  <sheetFormatPr defaultColWidth="11.375" defaultRowHeight="13.5" x14ac:dyDescent="0.15"/>
  <cols>
    <col min="1" max="1" width="2.125" style="26" customWidth="1"/>
    <col min="2" max="2" width="4.625" style="26" customWidth="1"/>
    <col min="3" max="3" width="3.625" style="26" customWidth="1"/>
    <col min="4" max="4" width="4.625" style="26" customWidth="1"/>
    <col min="5" max="7" width="8.625" style="26" customWidth="1"/>
    <col min="8" max="8" width="12.625" style="26" customWidth="1"/>
    <col min="9" max="9" width="8.625" style="26" customWidth="1"/>
    <col min="10" max="10" width="4.625" style="26" customWidth="1"/>
    <col min="11" max="11" width="11.625" style="26" customWidth="1"/>
    <col min="12" max="12" width="2.875" style="26" customWidth="1"/>
    <col min="13" max="13" width="80.625" style="28" customWidth="1"/>
    <col min="14" max="14" width="10.625" style="26" customWidth="1"/>
    <col min="15" max="16384" width="11.375" style="26"/>
  </cols>
  <sheetData>
    <row r="1" spans="2:16" ht="20.100000000000001" customHeight="1" x14ac:dyDescent="0.15">
      <c r="B1" s="26" t="s">
        <v>85</v>
      </c>
      <c r="H1" s="46"/>
      <c r="I1" s="46"/>
      <c r="J1" s="46"/>
      <c r="K1" s="46"/>
      <c r="L1" s="46"/>
      <c r="M1" s="46"/>
    </row>
    <row r="2" spans="2:16" ht="30" customHeight="1" x14ac:dyDescent="0.15">
      <c r="B2" s="401" t="s">
        <v>137</v>
      </c>
      <c r="C2" s="401"/>
      <c r="D2" s="401"/>
      <c r="E2" s="401"/>
      <c r="F2" s="401"/>
      <c r="G2" s="401"/>
      <c r="H2" s="401"/>
      <c r="I2" s="401"/>
      <c r="J2" s="401"/>
      <c r="K2" s="401"/>
      <c r="L2" s="401"/>
      <c r="M2" s="401"/>
      <c r="N2" s="401"/>
    </row>
    <row r="3" spans="2:16" ht="20.100000000000001" customHeight="1" x14ac:dyDescent="0.15">
      <c r="B3" s="153"/>
      <c r="C3" s="153"/>
      <c r="D3" s="153"/>
      <c r="E3" s="153"/>
      <c r="F3" s="153"/>
      <c r="G3" s="153"/>
      <c r="H3" s="153"/>
      <c r="I3" s="153"/>
      <c r="J3" s="153"/>
      <c r="K3" s="153"/>
      <c r="L3" s="153"/>
      <c r="M3" s="153"/>
      <c r="N3" s="153"/>
    </row>
    <row r="4" spans="2:16" ht="30" customHeight="1" x14ac:dyDescent="0.15">
      <c r="B4" s="392" t="s">
        <v>95</v>
      </c>
      <c r="C4" s="392"/>
      <c r="D4" s="392"/>
      <c r="E4" s="394" t="s">
        <v>162</v>
      </c>
      <c r="F4" s="394"/>
      <c r="G4" s="394"/>
      <c r="H4" s="394"/>
      <c r="I4" s="46"/>
      <c r="J4" s="46"/>
      <c r="K4" s="46"/>
      <c r="L4" s="46"/>
      <c r="M4" s="46"/>
    </row>
    <row r="5" spans="2:16" ht="30" customHeight="1" x14ac:dyDescent="0.15">
      <c r="B5" s="393" t="s">
        <v>27</v>
      </c>
      <c r="C5" s="393"/>
      <c r="D5" s="393"/>
      <c r="E5" s="406" t="s">
        <v>169</v>
      </c>
      <c r="F5" s="406"/>
      <c r="G5" s="406"/>
      <c r="H5" s="35"/>
      <c r="I5" s="35"/>
    </row>
    <row r="6" spans="2:16" ht="30" customHeight="1" x14ac:dyDescent="0.15">
      <c r="B6" s="393" t="s">
        <v>44</v>
      </c>
      <c r="C6" s="393"/>
      <c r="D6" s="393"/>
      <c r="E6" s="411">
        <v>2520</v>
      </c>
      <c r="F6" s="411"/>
      <c r="G6" s="223" t="s">
        <v>28</v>
      </c>
      <c r="H6" s="31"/>
      <c r="I6" s="31"/>
    </row>
    <row r="7" spans="2:16" ht="39.950000000000003" customHeight="1" x14ac:dyDescent="0.15">
      <c r="B7" s="44" t="s">
        <v>30</v>
      </c>
      <c r="C7" s="44"/>
      <c r="D7" s="44"/>
    </row>
    <row r="8" spans="2:16" ht="12" customHeight="1" thickBot="1" x14ac:dyDescent="0.2">
      <c r="C8" s="44"/>
      <c r="D8" s="44"/>
    </row>
    <row r="9" spans="2:16" s="27" customFormat="1" ht="24" customHeight="1" x14ac:dyDescent="0.15">
      <c r="B9" s="412" t="s">
        <v>112</v>
      </c>
      <c r="C9" s="413"/>
      <c r="D9" s="390" t="s">
        <v>111</v>
      </c>
      <c r="E9" s="407" t="s">
        <v>24</v>
      </c>
      <c r="F9" s="408"/>
      <c r="G9" s="408"/>
      <c r="H9" s="408"/>
      <c r="I9" s="408"/>
      <c r="J9" s="146"/>
      <c r="K9" s="404" t="s">
        <v>29</v>
      </c>
      <c r="L9" s="390"/>
      <c r="M9" s="126" t="s">
        <v>25</v>
      </c>
      <c r="N9" s="402" t="s">
        <v>74</v>
      </c>
    </row>
    <row r="10" spans="2:16" s="27" customFormat="1" ht="24" customHeight="1" x14ac:dyDescent="0.15">
      <c r="B10" s="414"/>
      <c r="C10" s="415"/>
      <c r="D10" s="391"/>
      <c r="E10" s="142" t="s">
        <v>114</v>
      </c>
      <c r="F10" s="144" t="s">
        <v>115</v>
      </c>
      <c r="G10" s="144" t="s">
        <v>113</v>
      </c>
      <c r="H10" s="145" t="s">
        <v>116</v>
      </c>
      <c r="I10" s="409" t="s">
        <v>117</v>
      </c>
      <c r="J10" s="410"/>
      <c r="K10" s="405"/>
      <c r="L10" s="391"/>
      <c r="M10" s="127" t="s">
        <v>26</v>
      </c>
      <c r="N10" s="403"/>
    </row>
    <row r="11" spans="2:16" ht="45" customHeight="1" x14ac:dyDescent="0.15">
      <c r="B11" s="224" t="s">
        <v>163</v>
      </c>
      <c r="C11" s="225" t="s">
        <v>106</v>
      </c>
      <c r="D11" s="226" t="s">
        <v>141</v>
      </c>
      <c r="E11" s="227" t="s">
        <v>138</v>
      </c>
      <c r="F11" s="228">
        <v>0.65277777777777779</v>
      </c>
      <c r="G11" s="228">
        <v>4.1666666666666664E-2</v>
      </c>
      <c r="H11" s="149">
        <f t="shared" ref="H11:H16" si="0">F11-E11-G11</f>
        <v>0.21527777777777782</v>
      </c>
      <c r="I11" s="150">
        <f t="shared" ref="I11:I16" si="1">MIN(FLOOR(H11,"0:30")*24,8)</f>
        <v>5</v>
      </c>
      <c r="J11" s="198" t="s">
        <v>43</v>
      </c>
      <c r="K11" s="229">
        <f t="shared" ref="K11:K33" si="2">$E$6*I11</f>
        <v>12600</v>
      </c>
      <c r="L11" s="201" t="s">
        <v>28</v>
      </c>
      <c r="M11" s="230" t="s">
        <v>139</v>
      </c>
      <c r="N11" s="77"/>
      <c r="O11" s="204" t="str">
        <f>IF(H11*24&gt;8,"上限８時間"," ")</f>
        <v xml:space="preserve"> </v>
      </c>
      <c r="P11" s="141"/>
    </row>
    <row r="12" spans="2:16" ht="45" customHeight="1" x14ac:dyDescent="0.15">
      <c r="B12" s="224" t="s">
        <v>145</v>
      </c>
      <c r="C12" s="225" t="s">
        <v>106</v>
      </c>
      <c r="D12" s="226" t="s">
        <v>145</v>
      </c>
      <c r="E12" s="227" t="s">
        <v>142</v>
      </c>
      <c r="F12" s="228">
        <v>0.69791666666666663</v>
      </c>
      <c r="G12" s="228">
        <v>2.0833333333333332E-2</v>
      </c>
      <c r="H12" s="149">
        <f t="shared" si="0"/>
        <v>0.30208333333333331</v>
      </c>
      <c r="I12" s="150">
        <f t="shared" si="1"/>
        <v>6.9999999999999991</v>
      </c>
      <c r="J12" s="198" t="s">
        <v>43</v>
      </c>
      <c r="K12" s="229">
        <f t="shared" si="2"/>
        <v>17639.999999999996</v>
      </c>
      <c r="L12" s="201" t="s">
        <v>28</v>
      </c>
      <c r="M12" s="231" t="s">
        <v>143</v>
      </c>
      <c r="N12" s="77"/>
      <c r="O12" s="204" t="str">
        <f t="shared" ref="O12:O33" si="3">IF(H12*24&gt;8,"上限８時間"," ")</f>
        <v xml:space="preserve"> </v>
      </c>
      <c r="P12" s="141"/>
    </row>
    <row r="13" spans="2:16" ht="45" customHeight="1" x14ac:dyDescent="0.15">
      <c r="B13" s="224" t="s">
        <v>164</v>
      </c>
      <c r="C13" s="225" t="s">
        <v>106</v>
      </c>
      <c r="D13" s="226" t="s">
        <v>145</v>
      </c>
      <c r="E13" s="227" t="s">
        <v>146</v>
      </c>
      <c r="F13" s="228">
        <v>0.65277777777777779</v>
      </c>
      <c r="G13" s="228">
        <v>4.1666666666666664E-2</v>
      </c>
      <c r="H13" s="149">
        <f t="shared" si="0"/>
        <v>0.18402777777777782</v>
      </c>
      <c r="I13" s="150">
        <f t="shared" si="1"/>
        <v>4</v>
      </c>
      <c r="J13" s="198" t="s">
        <v>43</v>
      </c>
      <c r="K13" s="229">
        <f t="shared" si="2"/>
        <v>10080</v>
      </c>
      <c r="L13" s="201" t="s">
        <v>28</v>
      </c>
      <c r="M13" s="230" t="s">
        <v>147</v>
      </c>
      <c r="N13" s="77"/>
      <c r="O13" s="204" t="str">
        <f t="shared" si="3"/>
        <v xml:space="preserve"> </v>
      </c>
    </row>
    <row r="14" spans="2:16" ht="45" customHeight="1" x14ac:dyDescent="0.15">
      <c r="B14" s="224" t="s">
        <v>141</v>
      </c>
      <c r="C14" s="225" t="s">
        <v>106</v>
      </c>
      <c r="D14" s="226" t="s">
        <v>141</v>
      </c>
      <c r="E14" s="227" t="s">
        <v>148</v>
      </c>
      <c r="F14" s="228">
        <v>0.6875</v>
      </c>
      <c r="G14" s="228">
        <v>2.0833333333333332E-2</v>
      </c>
      <c r="H14" s="149">
        <f t="shared" si="0"/>
        <v>0.28125</v>
      </c>
      <c r="I14" s="150">
        <f t="shared" si="1"/>
        <v>6.5</v>
      </c>
      <c r="J14" s="198" t="s">
        <v>43</v>
      </c>
      <c r="K14" s="229">
        <f t="shared" si="2"/>
        <v>16380</v>
      </c>
      <c r="L14" s="201" t="s">
        <v>28</v>
      </c>
      <c r="M14" s="230" t="s">
        <v>149</v>
      </c>
      <c r="N14" s="77"/>
      <c r="O14" s="204" t="str">
        <f t="shared" si="3"/>
        <v xml:space="preserve"> </v>
      </c>
    </row>
    <row r="15" spans="2:16" ht="45" customHeight="1" x14ac:dyDescent="0.15">
      <c r="B15" s="224" t="s">
        <v>144</v>
      </c>
      <c r="C15" s="225" t="s">
        <v>106</v>
      </c>
      <c r="D15" s="226" t="s">
        <v>165</v>
      </c>
      <c r="E15" s="227" t="s">
        <v>150</v>
      </c>
      <c r="F15" s="228">
        <v>0.6875</v>
      </c>
      <c r="G15" s="228">
        <v>3.125E-2</v>
      </c>
      <c r="H15" s="149">
        <f t="shared" si="0"/>
        <v>0.23958333333333331</v>
      </c>
      <c r="I15" s="150">
        <f t="shared" si="1"/>
        <v>5.5</v>
      </c>
      <c r="J15" s="198" t="s">
        <v>43</v>
      </c>
      <c r="K15" s="229">
        <f t="shared" si="2"/>
        <v>13860</v>
      </c>
      <c r="L15" s="201" t="s">
        <v>28</v>
      </c>
      <c r="M15" s="230" t="s">
        <v>151</v>
      </c>
      <c r="N15" s="77"/>
      <c r="O15" s="204" t="str">
        <f t="shared" si="3"/>
        <v xml:space="preserve"> </v>
      </c>
    </row>
    <row r="16" spans="2:16" ht="45" customHeight="1" x14ac:dyDescent="0.15">
      <c r="B16" s="224" t="s">
        <v>140</v>
      </c>
      <c r="C16" s="225" t="s">
        <v>106</v>
      </c>
      <c r="D16" s="226" t="s">
        <v>165</v>
      </c>
      <c r="E16" s="227" t="s">
        <v>155</v>
      </c>
      <c r="F16" s="228">
        <v>0.70833333333333337</v>
      </c>
      <c r="G16" s="228">
        <v>0</v>
      </c>
      <c r="H16" s="149">
        <f t="shared" si="0"/>
        <v>0.16666666666666674</v>
      </c>
      <c r="I16" s="150">
        <f t="shared" si="1"/>
        <v>4</v>
      </c>
      <c r="J16" s="198" t="s">
        <v>43</v>
      </c>
      <c r="K16" s="229">
        <f t="shared" si="2"/>
        <v>10080</v>
      </c>
      <c r="L16" s="201" t="s">
        <v>28</v>
      </c>
      <c r="M16" s="230" t="s">
        <v>153</v>
      </c>
      <c r="N16" s="77"/>
      <c r="O16" s="204" t="str">
        <f t="shared" si="3"/>
        <v xml:space="preserve"> </v>
      </c>
    </row>
    <row r="17" spans="2:15" ht="45" customHeight="1" x14ac:dyDescent="0.15">
      <c r="B17" s="224" t="s">
        <v>144</v>
      </c>
      <c r="C17" s="225" t="s">
        <v>106</v>
      </c>
      <c r="D17" s="226" t="s">
        <v>145</v>
      </c>
      <c r="E17" s="227" t="s">
        <v>155</v>
      </c>
      <c r="F17" s="228">
        <v>0.70833333333333337</v>
      </c>
      <c r="G17" s="228">
        <v>0</v>
      </c>
      <c r="H17" s="149">
        <f t="shared" ref="H17:H33" si="4">F17-E17-G17</f>
        <v>0.16666666666666674</v>
      </c>
      <c r="I17" s="150">
        <f t="shared" ref="I17:I33" si="5">MIN(FLOOR(H17,"0:30")*24,8)</f>
        <v>4</v>
      </c>
      <c r="J17" s="198" t="s">
        <v>43</v>
      </c>
      <c r="K17" s="229">
        <f t="shared" si="2"/>
        <v>10080</v>
      </c>
      <c r="L17" s="201" t="s">
        <v>28</v>
      </c>
      <c r="M17" s="232" t="s">
        <v>154</v>
      </c>
      <c r="N17" s="77"/>
      <c r="O17" s="204" t="str">
        <f t="shared" si="3"/>
        <v xml:space="preserve"> </v>
      </c>
    </row>
    <row r="18" spans="2:15" ht="45" customHeight="1" x14ac:dyDescent="0.15">
      <c r="B18" s="224" t="s">
        <v>140</v>
      </c>
      <c r="C18" s="225" t="s">
        <v>106</v>
      </c>
      <c r="D18" s="226" t="s">
        <v>141</v>
      </c>
      <c r="E18" s="227" t="s">
        <v>155</v>
      </c>
      <c r="F18" s="228">
        <v>0.70833333333333337</v>
      </c>
      <c r="G18" s="228">
        <v>0</v>
      </c>
      <c r="H18" s="149">
        <f t="shared" si="4"/>
        <v>0.16666666666666674</v>
      </c>
      <c r="I18" s="150">
        <f t="shared" si="5"/>
        <v>4</v>
      </c>
      <c r="J18" s="198" t="s">
        <v>43</v>
      </c>
      <c r="K18" s="229">
        <f t="shared" si="2"/>
        <v>10080</v>
      </c>
      <c r="L18" s="201" t="s">
        <v>28</v>
      </c>
      <c r="M18" s="232" t="s">
        <v>156</v>
      </c>
      <c r="N18" s="77"/>
      <c r="O18" s="204" t="str">
        <f t="shared" si="3"/>
        <v xml:space="preserve"> </v>
      </c>
    </row>
    <row r="19" spans="2:15" ht="45" customHeight="1" x14ac:dyDescent="0.15">
      <c r="B19" s="224" t="s">
        <v>145</v>
      </c>
      <c r="C19" s="225" t="s">
        <v>106</v>
      </c>
      <c r="D19" s="226" t="s">
        <v>140</v>
      </c>
      <c r="E19" s="227" t="s">
        <v>157</v>
      </c>
      <c r="F19" s="228">
        <v>0.70833333333333337</v>
      </c>
      <c r="G19" s="228">
        <v>0</v>
      </c>
      <c r="H19" s="149">
        <f t="shared" si="4"/>
        <v>0.16666666666666674</v>
      </c>
      <c r="I19" s="150">
        <f t="shared" si="5"/>
        <v>4</v>
      </c>
      <c r="J19" s="198" t="s">
        <v>43</v>
      </c>
      <c r="K19" s="229">
        <f t="shared" si="2"/>
        <v>10080</v>
      </c>
      <c r="L19" s="201" t="s">
        <v>28</v>
      </c>
      <c r="M19" s="232" t="s">
        <v>158</v>
      </c>
      <c r="N19" s="77"/>
      <c r="O19" s="204" t="str">
        <f t="shared" si="3"/>
        <v xml:space="preserve"> </v>
      </c>
    </row>
    <row r="20" spans="2:15" ht="45" customHeight="1" x14ac:dyDescent="0.15">
      <c r="B20" s="224" t="s">
        <v>140</v>
      </c>
      <c r="C20" s="225" t="s">
        <v>106</v>
      </c>
      <c r="D20" s="226" t="s">
        <v>140</v>
      </c>
      <c r="E20" s="227" t="s">
        <v>152</v>
      </c>
      <c r="F20" s="228">
        <v>0.70833333333333337</v>
      </c>
      <c r="G20" s="228">
        <v>0</v>
      </c>
      <c r="H20" s="149">
        <f t="shared" si="4"/>
        <v>0.16666666666666674</v>
      </c>
      <c r="I20" s="150">
        <f t="shared" si="5"/>
        <v>4</v>
      </c>
      <c r="J20" s="198" t="s">
        <v>43</v>
      </c>
      <c r="K20" s="229">
        <f t="shared" si="2"/>
        <v>10080</v>
      </c>
      <c r="L20" s="201" t="s">
        <v>28</v>
      </c>
      <c r="M20" s="232" t="s">
        <v>159</v>
      </c>
      <c r="N20" s="77"/>
      <c r="O20" s="204" t="str">
        <f t="shared" si="3"/>
        <v xml:space="preserve"> </v>
      </c>
    </row>
    <row r="21" spans="2:15" ht="45" customHeight="1" x14ac:dyDescent="0.15">
      <c r="B21" s="224" t="s">
        <v>145</v>
      </c>
      <c r="C21" s="225" t="s">
        <v>106</v>
      </c>
      <c r="D21" s="226" t="s">
        <v>140</v>
      </c>
      <c r="E21" s="227" t="s">
        <v>155</v>
      </c>
      <c r="F21" s="228">
        <v>0.70833333333333337</v>
      </c>
      <c r="G21" s="228">
        <v>0</v>
      </c>
      <c r="H21" s="149">
        <f t="shared" si="4"/>
        <v>0.16666666666666674</v>
      </c>
      <c r="I21" s="150">
        <f t="shared" si="5"/>
        <v>4</v>
      </c>
      <c r="J21" s="198" t="s">
        <v>43</v>
      </c>
      <c r="K21" s="229">
        <f t="shared" si="2"/>
        <v>10080</v>
      </c>
      <c r="L21" s="201" t="s">
        <v>28</v>
      </c>
      <c r="M21" s="232" t="s">
        <v>160</v>
      </c>
      <c r="N21" s="77"/>
      <c r="O21" s="204" t="str">
        <f t="shared" si="3"/>
        <v xml:space="preserve"> </v>
      </c>
    </row>
    <row r="22" spans="2:15" ht="45" customHeight="1" x14ac:dyDescent="0.15">
      <c r="B22" s="224" t="s">
        <v>140</v>
      </c>
      <c r="C22" s="225" t="s">
        <v>106</v>
      </c>
      <c r="D22" s="226" t="s">
        <v>144</v>
      </c>
      <c r="E22" s="227" t="s">
        <v>155</v>
      </c>
      <c r="F22" s="228">
        <v>0.70833333333333337</v>
      </c>
      <c r="G22" s="228">
        <v>0</v>
      </c>
      <c r="H22" s="149">
        <f t="shared" si="4"/>
        <v>0.16666666666666674</v>
      </c>
      <c r="I22" s="150">
        <f t="shared" si="5"/>
        <v>4</v>
      </c>
      <c r="J22" s="198" t="s">
        <v>43</v>
      </c>
      <c r="K22" s="229">
        <f t="shared" si="2"/>
        <v>10080</v>
      </c>
      <c r="L22" s="201" t="s">
        <v>28</v>
      </c>
      <c r="M22" s="232" t="s">
        <v>161</v>
      </c>
      <c r="N22" s="77"/>
      <c r="O22" s="204" t="str">
        <f t="shared" si="3"/>
        <v xml:space="preserve"> </v>
      </c>
    </row>
    <row r="23" spans="2:15" ht="45" customHeight="1" x14ac:dyDescent="0.15">
      <c r="B23" s="128"/>
      <c r="C23" s="129" t="s">
        <v>106</v>
      </c>
      <c r="D23" s="130"/>
      <c r="E23" s="147"/>
      <c r="F23" s="148"/>
      <c r="G23" s="148"/>
      <c r="H23" s="149">
        <f t="shared" si="4"/>
        <v>0</v>
      </c>
      <c r="I23" s="150">
        <f t="shared" si="5"/>
        <v>0</v>
      </c>
      <c r="J23" s="198" t="s">
        <v>43</v>
      </c>
      <c r="K23" s="229">
        <f t="shared" si="2"/>
        <v>0</v>
      </c>
      <c r="L23" s="201" t="s">
        <v>28</v>
      </c>
      <c r="M23" s="131"/>
      <c r="N23" s="77"/>
      <c r="O23" s="204" t="str">
        <f t="shared" si="3"/>
        <v xml:space="preserve"> </v>
      </c>
    </row>
    <row r="24" spans="2:15" ht="45" customHeight="1" x14ac:dyDescent="0.15">
      <c r="B24" s="128"/>
      <c r="C24" s="129" t="s">
        <v>106</v>
      </c>
      <c r="D24" s="130"/>
      <c r="E24" s="147"/>
      <c r="F24" s="148"/>
      <c r="G24" s="148"/>
      <c r="H24" s="149">
        <f t="shared" si="4"/>
        <v>0</v>
      </c>
      <c r="I24" s="150">
        <f t="shared" si="5"/>
        <v>0</v>
      </c>
      <c r="J24" s="198" t="s">
        <v>43</v>
      </c>
      <c r="K24" s="229">
        <f t="shared" si="2"/>
        <v>0</v>
      </c>
      <c r="L24" s="201" t="s">
        <v>28</v>
      </c>
      <c r="M24" s="131"/>
      <c r="N24" s="77"/>
      <c r="O24" s="204" t="str">
        <f t="shared" si="3"/>
        <v xml:space="preserve"> </v>
      </c>
    </row>
    <row r="25" spans="2:15" ht="45" customHeight="1" x14ac:dyDescent="0.15">
      <c r="B25" s="128"/>
      <c r="C25" s="129" t="s">
        <v>106</v>
      </c>
      <c r="D25" s="130"/>
      <c r="E25" s="147"/>
      <c r="F25" s="148"/>
      <c r="G25" s="148"/>
      <c r="H25" s="149">
        <f t="shared" si="4"/>
        <v>0</v>
      </c>
      <c r="I25" s="150">
        <f t="shared" si="5"/>
        <v>0</v>
      </c>
      <c r="J25" s="198" t="s">
        <v>43</v>
      </c>
      <c r="K25" s="229">
        <f t="shared" si="2"/>
        <v>0</v>
      </c>
      <c r="L25" s="201" t="s">
        <v>28</v>
      </c>
      <c r="M25" s="131"/>
      <c r="N25" s="77"/>
      <c r="O25" s="204" t="str">
        <f t="shared" si="3"/>
        <v xml:space="preserve"> </v>
      </c>
    </row>
    <row r="26" spans="2:15" ht="45" customHeight="1" x14ac:dyDescent="0.15">
      <c r="B26" s="128"/>
      <c r="C26" s="129" t="s">
        <v>106</v>
      </c>
      <c r="D26" s="130"/>
      <c r="E26" s="147"/>
      <c r="F26" s="148"/>
      <c r="G26" s="148"/>
      <c r="H26" s="149">
        <f t="shared" si="4"/>
        <v>0</v>
      </c>
      <c r="I26" s="150">
        <f t="shared" si="5"/>
        <v>0</v>
      </c>
      <c r="J26" s="198" t="s">
        <v>43</v>
      </c>
      <c r="K26" s="229">
        <f t="shared" si="2"/>
        <v>0</v>
      </c>
      <c r="L26" s="201" t="s">
        <v>28</v>
      </c>
      <c r="M26" s="132"/>
      <c r="N26" s="77"/>
      <c r="O26" s="204" t="str">
        <f t="shared" si="3"/>
        <v xml:space="preserve"> </v>
      </c>
    </row>
    <row r="27" spans="2:15" ht="45" customHeight="1" x14ac:dyDescent="0.15">
      <c r="B27" s="128"/>
      <c r="C27" s="129" t="s">
        <v>106</v>
      </c>
      <c r="D27" s="130"/>
      <c r="E27" s="147"/>
      <c r="F27" s="148"/>
      <c r="G27" s="148"/>
      <c r="H27" s="149">
        <f t="shared" si="4"/>
        <v>0</v>
      </c>
      <c r="I27" s="150">
        <f t="shared" si="5"/>
        <v>0</v>
      </c>
      <c r="J27" s="198" t="s">
        <v>43</v>
      </c>
      <c r="K27" s="229">
        <f t="shared" si="2"/>
        <v>0</v>
      </c>
      <c r="L27" s="201" t="s">
        <v>28</v>
      </c>
      <c r="M27" s="131"/>
      <c r="N27" s="77"/>
      <c r="O27" s="204" t="str">
        <f t="shared" si="3"/>
        <v xml:space="preserve"> </v>
      </c>
    </row>
    <row r="28" spans="2:15" ht="45" customHeight="1" x14ac:dyDescent="0.15">
      <c r="B28" s="128"/>
      <c r="C28" s="129" t="s">
        <v>106</v>
      </c>
      <c r="D28" s="130"/>
      <c r="E28" s="147"/>
      <c r="F28" s="148"/>
      <c r="G28" s="148"/>
      <c r="H28" s="149">
        <f t="shared" si="4"/>
        <v>0</v>
      </c>
      <c r="I28" s="150">
        <f t="shared" si="5"/>
        <v>0</v>
      </c>
      <c r="J28" s="198" t="s">
        <v>43</v>
      </c>
      <c r="K28" s="229">
        <f t="shared" si="2"/>
        <v>0</v>
      </c>
      <c r="L28" s="201" t="s">
        <v>28</v>
      </c>
      <c r="M28" s="131"/>
      <c r="N28" s="77"/>
      <c r="O28" s="204" t="str">
        <f t="shared" si="3"/>
        <v xml:space="preserve"> </v>
      </c>
    </row>
    <row r="29" spans="2:15" ht="45" customHeight="1" x14ac:dyDescent="0.15">
      <c r="B29" s="128"/>
      <c r="C29" s="129" t="s">
        <v>106</v>
      </c>
      <c r="D29" s="130"/>
      <c r="E29" s="147"/>
      <c r="F29" s="148"/>
      <c r="G29" s="148"/>
      <c r="H29" s="149">
        <f t="shared" si="4"/>
        <v>0</v>
      </c>
      <c r="I29" s="150">
        <f t="shared" si="5"/>
        <v>0</v>
      </c>
      <c r="J29" s="198" t="s">
        <v>43</v>
      </c>
      <c r="K29" s="229">
        <f t="shared" si="2"/>
        <v>0</v>
      </c>
      <c r="L29" s="201" t="s">
        <v>28</v>
      </c>
      <c r="M29" s="131"/>
      <c r="N29" s="77"/>
      <c r="O29" s="204" t="str">
        <f t="shared" si="3"/>
        <v xml:space="preserve"> </v>
      </c>
    </row>
    <row r="30" spans="2:15" ht="45" customHeight="1" x14ac:dyDescent="0.15">
      <c r="B30" s="128"/>
      <c r="C30" s="129" t="s">
        <v>106</v>
      </c>
      <c r="D30" s="130"/>
      <c r="E30" s="147"/>
      <c r="F30" s="148"/>
      <c r="G30" s="148"/>
      <c r="H30" s="149">
        <f t="shared" si="4"/>
        <v>0</v>
      </c>
      <c r="I30" s="150">
        <f t="shared" si="5"/>
        <v>0</v>
      </c>
      <c r="J30" s="198" t="s">
        <v>43</v>
      </c>
      <c r="K30" s="229">
        <f t="shared" si="2"/>
        <v>0</v>
      </c>
      <c r="L30" s="201" t="s">
        <v>28</v>
      </c>
      <c r="M30" s="131"/>
      <c r="N30" s="77"/>
      <c r="O30" s="204" t="str">
        <f t="shared" si="3"/>
        <v xml:space="preserve"> </v>
      </c>
    </row>
    <row r="31" spans="2:15" ht="45" customHeight="1" x14ac:dyDescent="0.15">
      <c r="B31" s="128"/>
      <c r="C31" s="129" t="s">
        <v>106</v>
      </c>
      <c r="D31" s="130"/>
      <c r="E31" s="147"/>
      <c r="F31" s="148"/>
      <c r="G31" s="148"/>
      <c r="H31" s="149">
        <f>F31-E31-G31</f>
        <v>0</v>
      </c>
      <c r="I31" s="150">
        <f t="shared" si="5"/>
        <v>0</v>
      </c>
      <c r="J31" s="198" t="s">
        <v>43</v>
      </c>
      <c r="K31" s="229">
        <f t="shared" si="2"/>
        <v>0</v>
      </c>
      <c r="L31" s="201" t="s">
        <v>28</v>
      </c>
      <c r="M31" s="131"/>
      <c r="N31" s="77"/>
      <c r="O31" s="204" t="str">
        <f t="shared" si="3"/>
        <v xml:space="preserve"> </v>
      </c>
    </row>
    <row r="32" spans="2:15" ht="45" customHeight="1" x14ac:dyDescent="0.15">
      <c r="B32" s="128"/>
      <c r="C32" s="129" t="s">
        <v>106</v>
      </c>
      <c r="D32" s="130"/>
      <c r="E32" s="147"/>
      <c r="F32" s="148"/>
      <c r="G32" s="148"/>
      <c r="H32" s="149">
        <f t="shared" si="4"/>
        <v>0</v>
      </c>
      <c r="I32" s="150">
        <f t="shared" si="5"/>
        <v>0</v>
      </c>
      <c r="J32" s="198" t="s">
        <v>43</v>
      </c>
      <c r="K32" s="229">
        <f t="shared" si="2"/>
        <v>0</v>
      </c>
      <c r="L32" s="201" t="s">
        <v>28</v>
      </c>
      <c r="M32" s="131"/>
      <c r="N32" s="77"/>
      <c r="O32" s="204" t="str">
        <f t="shared" si="3"/>
        <v xml:space="preserve"> </v>
      </c>
    </row>
    <row r="33" spans="2:15" ht="45" customHeight="1" thickBot="1" x14ac:dyDescent="0.2">
      <c r="B33" s="128"/>
      <c r="C33" s="129" t="s">
        <v>106</v>
      </c>
      <c r="D33" s="130"/>
      <c r="E33" s="147"/>
      <c r="F33" s="148"/>
      <c r="G33" s="148"/>
      <c r="H33" s="149">
        <f t="shared" si="4"/>
        <v>0</v>
      </c>
      <c r="I33" s="150">
        <f t="shared" si="5"/>
        <v>0</v>
      </c>
      <c r="J33" s="199" t="s">
        <v>43</v>
      </c>
      <c r="K33" s="229">
        <f t="shared" si="2"/>
        <v>0</v>
      </c>
      <c r="L33" s="201" t="s">
        <v>28</v>
      </c>
      <c r="M33" s="133"/>
      <c r="N33" s="102"/>
      <c r="O33" s="204" t="str">
        <f t="shared" si="3"/>
        <v xml:space="preserve"> </v>
      </c>
    </row>
    <row r="34" spans="2:15" ht="45" customHeight="1" thickBot="1" x14ac:dyDescent="0.2">
      <c r="B34" s="395" t="s">
        <v>48</v>
      </c>
      <c r="C34" s="396"/>
      <c r="D34" s="397"/>
      <c r="E34" s="398"/>
      <c r="F34" s="399"/>
      <c r="G34" s="400"/>
      <c r="H34" s="151">
        <f>SUM(H11:H33)</f>
        <v>2.3888888888888902</v>
      </c>
      <c r="I34" s="152">
        <f>SUM(I11:I33)</f>
        <v>56</v>
      </c>
      <c r="J34" s="200" t="s">
        <v>43</v>
      </c>
      <c r="K34" s="233">
        <f>SUM(K11:K33)</f>
        <v>141120</v>
      </c>
      <c r="L34" s="202" t="s">
        <v>28</v>
      </c>
      <c r="M34" s="388"/>
      <c r="N34" s="389"/>
      <c r="O34" s="204"/>
    </row>
    <row r="35" spans="2:15" ht="27.75" customHeight="1" x14ac:dyDescent="0.15">
      <c r="B35" s="134"/>
      <c r="C35" s="134"/>
      <c r="D35" s="134"/>
      <c r="E35" s="135"/>
      <c r="F35" s="135"/>
      <c r="G35" s="135"/>
      <c r="H35" s="136"/>
      <c r="I35" s="135"/>
      <c r="J35" s="135"/>
      <c r="K35" s="137"/>
      <c r="L35" s="138"/>
      <c r="M35" s="139"/>
      <c r="N35" s="3"/>
    </row>
    <row r="36" spans="2:15" ht="20.100000000000001" customHeight="1" x14ac:dyDescent="0.15">
      <c r="B36" s="3"/>
      <c r="C36" s="3"/>
      <c r="D36" s="3"/>
      <c r="E36" s="3"/>
      <c r="F36" s="3"/>
      <c r="G36" s="3"/>
      <c r="H36" s="3"/>
      <c r="I36" s="3"/>
      <c r="J36" s="203" t="s">
        <v>127</v>
      </c>
      <c r="K36" s="143">
        <f>E6*I34</f>
        <v>141120</v>
      </c>
      <c r="L36" s="3"/>
      <c r="M36" s="140"/>
      <c r="N36" s="3"/>
    </row>
    <row r="37" spans="2:15" ht="20.100000000000001" customHeight="1" x14ac:dyDescent="0.15">
      <c r="B37" s="3"/>
      <c r="C37" s="3"/>
      <c r="D37" s="3"/>
      <c r="E37" s="3"/>
      <c r="F37" s="3"/>
      <c r="G37" s="3"/>
      <c r="H37" s="3"/>
      <c r="I37" s="3"/>
      <c r="J37" s="3" t="s">
        <v>128</v>
      </c>
      <c r="K37" s="118">
        <f>K34-K36</f>
        <v>0</v>
      </c>
      <c r="L37" s="3"/>
      <c r="M37" s="140"/>
      <c r="N37" s="3"/>
    </row>
    <row r="38" spans="2:15" x14ac:dyDescent="0.15">
      <c r="B38" s="3"/>
      <c r="C38" s="3"/>
      <c r="D38" s="3"/>
      <c r="E38" s="3"/>
      <c r="F38" s="3"/>
      <c r="G38" s="3"/>
      <c r="H38" s="3"/>
      <c r="I38" s="3"/>
      <c r="J38" s="3"/>
      <c r="K38" s="3"/>
      <c r="L38" s="3"/>
      <c r="M38" s="140"/>
      <c r="N38" s="3"/>
    </row>
    <row r="39" spans="2:15" x14ac:dyDescent="0.15">
      <c r="B39" s="3"/>
      <c r="C39" s="3"/>
      <c r="D39" s="3"/>
      <c r="E39" s="3"/>
      <c r="F39" s="3"/>
      <c r="G39" s="3"/>
      <c r="H39" s="3"/>
      <c r="I39" s="3"/>
      <c r="J39" s="3"/>
      <c r="K39" s="3"/>
      <c r="L39" s="3"/>
      <c r="M39" s="140"/>
      <c r="N39" s="3"/>
    </row>
    <row r="40" spans="2:15" x14ac:dyDescent="0.15">
      <c r="B40" s="3"/>
      <c r="C40" s="3"/>
      <c r="D40" s="3"/>
      <c r="E40" s="3"/>
      <c r="F40" s="3"/>
      <c r="G40" s="3"/>
      <c r="H40" s="3"/>
      <c r="I40" s="3"/>
      <c r="J40" s="3"/>
      <c r="K40" s="3"/>
      <c r="L40" s="3"/>
      <c r="M40" s="140"/>
      <c r="N40" s="3"/>
    </row>
  </sheetData>
  <mergeCells count="16">
    <mergeCell ref="B2:N2"/>
    <mergeCell ref="N9:N10"/>
    <mergeCell ref="K9:L10"/>
    <mergeCell ref="E5:G5"/>
    <mergeCell ref="E9:I9"/>
    <mergeCell ref="I10:J10"/>
    <mergeCell ref="E6:F6"/>
    <mergeCell ref="B9:C10"/>
    <mergeCell ref="M34:N34"/>
    <mergeCell ref="D9:D10"/>
    <mergeCell ref="B4:D4"/>
    <mergeCell ref="B5:D5"/>
    <mergeCell ref="B6:D6"/>
    <mergeCell ref="E4:H4"/>
    <mergeCell ref="B34:D34"/>
    <mergeCell ref="E34:G34"/>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高橋 由美</cp:lastModifiedBy>
  <cp:lastPrinted>2019-12-27T00:55:51Z</cp:lastPrinted>
  <dcterms:created xsi:type="dcterms:W3CDTF">1997-01-08T22:48:59Z</dcterms:created>
  <dcterms:modified xsi:type="dcterms:W3CDTF">2019-12-27T00:56:09Z</dcterms:modified>
</cp:coreProperties>
</file>