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6_第18回\160_事務の手引・様式集\様式集_第18回HP掲載用（事業化）\"/>
    </mc:Choice>
  </mc:AlternateContent>
  <bookViews>
    <workbookView xWindow="561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8" i="9" l="1"/>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<sst xmlns="http://schemas.openxmlformats.org/spreadsheetml/2006/main" count="422" uniqueCount="167">
  <si>
    <t>№</t>
    <phoneticPr fontId="2"/>
  </si>
  <si>
    <t>A-100000</t>
    <phoneticPr fontId="2"/>
  </si>
  <si>
    <t>*******</t>
    <phoneticPr fontId="2"/>
  </si>
  <si>
    <t>**********</t>
    <phoneticPr fontId="2"/>
  </si>
  <si>
    <t>*********</t>
    <phoneticPr fontId="2"/>
  </si>
  <si>
    <t>***********</t>
    <phoneticPr fontId="2"/>
  </si>
  <si>
    <t>9:30</t>
  </si>
  <si>
    <t>9:00</t>
  </si>
  <si>
    <t>10:15</t>
  </si>
  <si>
    <t>9:15</t>
  </si>
  <si>
    <t>***********</t>
    <phoneticPr fontId="2"/>
  </si>
  <si>
    <t>***********</t>
    <phoneticPr fontId="2"/>
  </si>
  <si>
    <t>***********</t>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</si>
  <si>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</si>
  <si>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</si>
  <si>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rFont val="ＭＳ Ｐゴシック"/>
        <family val="3"/>
        <charset val="128"/>
      </rPr>
      <t>（</t>
    </r>
    <r>
      <rPr>
        <sz val="14"/>
        <color rgb="FFFF0000"/>
        <rFont val="ＭＳ Ｐゴシック"/>
        <family val="3"/>
        <charset val="128"/>
      </rPr>
      <t>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</si>
  <si>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rPr>
        <sz val="14"/>
        <color rgb="FFFF0000"/>
        <rFont val="ＭＳ Ｐゴシック"/>
        <family val="3"/>
        <charset val="128"/>
      </rPr>
      <t>企業名</t>
    </r>
    <rPh sb="0" eb="2">
      <t>キギョウ</t>
    </rPh>
    <rPh sb="2" eb="3">
      <t>メイ</t>
    </rPh>
    <phoneticPr fontId="2"/>
  </si>
  <si>
    <r>
      <rPr>
        <sz val="14"/>
        <color rgb="FFFF0000"/>
        <rFont val="ＭＳ Ｐゴシック"/>
        <family val="3"/>
        <charset val="128"/>
      </rPr>
      <t>：</t>
    </r>
    <phoneticPr fontId="2"/>
  </si>
  <si>
    <r>
      <rPr>
        <sz val="14"/>
        <color rgb="FFFF0000"/>
        <rFont val="ＭＳ Ｐゴシック"/>
        <family val="3"/>
        <charset val="128"/>
      </rPr>
      <t>㈱</t>
    </r>
    <r>
      <rPr>
        <sz val="14"/>
        <color rgb="FFFF0000"/>
        <rFont val="Arial"/>
        <family val="2"/>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</si>
  <si>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</si>
  <si>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</si>
  <si>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</si>
  <si>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</si>
  <si>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rPr>
        <sz val="14"/>
        <rFont val="ＭＳ Ｐゴシック"/>
        <family val="3"/>
        <charset val="128"/>
      </rPr>
      <t>助成対象経費
（</t>
    </r>
    <r>
      <rPr>
        <sz val="14"/>
        <rFont val="Arial"/>
        <family val="2"/>
      </rPr>
      <t>A)</t>
    </r>
    <rPh sb="0" eb="2">
      <t>ジョセイ</t>
    </rPh>
    <rPh sb="2" eb="4">
      <t>タイショウ</t>
    </rPh>
    <rPh sb="4" eb="6">
      <t>ケイヒ</t>
    </rPh>
    <phoneticPr fontId="2"/>
  </si>
  <si>
    <r>
      <rPr>
        <sz val="14"/>
        <rFont val="ＭＳ Ｐゴシック"/>
        <family val="3"/>
        <charset val="128"/>
      </rPr>
      <t>消費税等対象外経費
（Ｂ</t>
    </r>
    <r>
      <rPr>
        <sz val="14"/>
        <rFont val="Arial"/>
        <family val="2"/>
      </rPr>
      <t>)</t>
    </r>
    <rPh sb="0" eb="4">
      <t>ショウヒゼイナド</t>
    </rPh>
    <rPh sb="4" eb="7">
      <t>タイショウガイ</t>
    </rPh>
    <rPh sb="7" eb="9">
      <t>ケイヒ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</si>
  <si>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</si>
  <si>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</si>
  <si>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</si>
  <si>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</si>
  <si>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</si>
  <si>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</si>
  <si>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</si>
  <si>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</si>
  <si>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</si>
  <si>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</si>
  <si>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</si>
  <si>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</si>
  <si>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</si>
  <si>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</si>
  <si>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</si>
  <si>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1"/>
        <rFont val="ＭＳ Ｐゴシック"/>
        <family val="3"/>
        <charset val="128"/>
      </rPr>
      <t>注：経費区分別支払明細表の遂行状況報告合計の金額を記入してください。</t>
    </r>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</si>
  <si>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</si>
  <si>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color rgb="FFFF0000"/>
        <rFont val="ＭＳ Ｐゴシック"/>
        <family val="3"/>
        <charset val="128"/>
      </rPr>
      <t>㈱＊＊＊＊＊＊＊＊</t>
    </r>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</si>
  <si>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</si>
  <si>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</si>
  <si>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</si>
  <si>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</si>
  <si>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</si>
  <si>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</si>
  <si>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</si>
  <si>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</si>
  <si>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</si>
  <si>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</si>
  <si>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</si>
  <si>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</si>
  <si>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</si>
  <si>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</si>
  <si>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</si>
  <si>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</si>
  <si>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</si>
  <si>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</si>
  <si>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</si>
  <si>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</si>
  <si>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</si>
  <si>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</si>
  <si>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</si>
  <si>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4"/>
        <color rgb="FFFF0000"/>
        <rFont val="ＭＳ Ｐ明朝"/>
        <family val="1"/>
        <charset val="128"/>
      </rPr>
      <t>画像寸法測定器</t>
    </r>
    <rPh sb="0" eb="2">
      <t>ガゾウ</t>
    </rPh>
    <rPh sb="2" eb="4">
      <t>スンポウ</t>
    </rPh>
    <rPh sb="4" eb="7">
      <t>ソクテイキ</t>
    </rPh>
    <phoneticPr fontId="2"/>
  </si>
  <si>
    <r>
      <rPr>
        <sz val="11"/>
        <color rgb="FFFF0000"/>
        <rFont val="ＭＳ Ｐ明朝"/>
        <family val="1"/>
        <charset val="128"/>
      </rPr>
      <t>振込・小切手・現金・手形</t>
    </r>
    <rPh sb="0" eb="2">
      <t>フリコミ</t>
    </rPh>
    <rPh sb="3" eb="6">
      <t>コギッテ</t>
    </rPh>
    <rPh sb="7" eb="9">
      <t>ゲンキン</t>
    </rPh>
    <rPh sb="10" eb="12">
      <t>テガタ</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</si>
  <si>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</si>
  <si>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</si>
  <si>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</si>
  <si>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</si>
  <si>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</si>
  <si>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原－１、委－１、など</t>
    </r>
    <rPh sb="1" eb="2">
      <t>レイ</t>
    </rPh>
    <rPh sb="5" eb="6">
      <t>ハラ</t>
    </rPh>
    <rPh sb="9" eb="10">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</si>
  <si>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</si>
  <si>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</si>
  <si>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</si>
  <si>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r>
      <rPr>
        <sz val="14"/>
        <rFont val="ＭＳ Ｐゴシック"/>
        <family val="3"/>
        <charset val="128"/>
      </rPr>
      <t>様式第６－１号（別紙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</si>
  <si>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</si>
  <si>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Arial"/>
        <family val="2"/>
      </rPr>
      <t xml:space="preserve">  </t>
    </r>
    <r>
      <rPr>
        <sz val="14"/>
        <rFont val="ＭＳ Ｐゴシック"/>
        <family val="3"/>
        <charset val="128"/>
      </rPr>
      <t>：</t>
    </r>
    <rPh sb="1" eb="3">
      <t>ケイヒ</t>
    </rPh>
    <rPh sb="3" eb="4">
      <t>メイ</t>
    </rPh>
    <phoneticPr fontId="2"/>
  </si>
  <si>
    <r>
      <rPr>
        <sz val="12"/>
        <color rgb="FFFF0000"/>
        <rFont val="ＭＳ Ｐ明朝"/>
        <family val="1"/>
        <charset val="128"/>
      </rPr>
      <t>㈱</t>
    </r>
    <r>
      <rPr>
        <sz val="12"/>
        <color rgb="FFFF0000"/>
        <rFont val="Arial"/>
        <family val="2"/>
      </rPr>
      <t>********</t>
    </r>
    <phoneticPr fontId="2"/>
  </si>
  <si>
    <r>
      <rPr>
        <sz val="12"/>
        <color rgb="FFFF0000"/>
        <rFont val="ＭＳ Ｐ明朝"/>
        <family val="1"/>
        <charset val="128"/>
      </rPr>
      <t>機</t>
    </r>
    <r>
      <rPr>
        <sz val="12"/>
        <color rgb="FFFF0000"/>
        <rFont val="Arial"/>
        <family val="2"/>
      </rPr>
      <t>-1</t>
    </r>
    <rPh sb="0" eb="1">
      <t>キ</t>
    </rPh>
    <phoneticPr fontId="2"/>
  </si>
  <si>
    <r>
      <rPr>
        <sz val="12"/>
        <color rgb="FFFF0000"/>
        <rFont val="ＭＳ Ｐ明朝"/>
        <family val="1"/>
        <charset val="128"/>
      </rPr>
      <t>機</t>
    </r>
    <r>
      <rPr>
        <sz val="12"/>
        <color rgb="FFFF0000"/>
        <rFont val="Arial"/>
        <family val="2"/>
      </rPr>
      <t>-2</t>
    </r>
    <rPh sb="0" eb="1">
      <t>キ</t>
    </rPh>
    <phoneticPr fontId="2"/>
  </si>
  <si>
    <r>
      <t>[</t>
    </r>
    <r>
      <rPr>
        <sz val="14"/>
        <rFont val="ＭＳ Ｐ明朝"/>
        <family val="1"/>
        <charset val="128"/>
      </rPr>
      <t>備考</t>
    </r>
    <r>
      <rPr>
        <sz val="14"/>
        <rFont val="Arial"/>
        <family val="2"/>
      </rPr>
      <t>]</t>
    </r>
    <rPh sb="1" eb="3">
      <t>ビコウ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</si>
  <si>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　</t>
    </r>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</si>
  <si>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</si>
  <si>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期）遂行状況報告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</si>
  <si>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</si>
  <si>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</si>
  <si>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</si>
  <si>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</si>
  <si>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</si>
  <si>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</si>
  <si>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</si>
  <si>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</si>
  <si>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color rgb="FFFF0000"/>
        <rFont val="ＭＳ Ｐ明朝"/>
        <family val="1"/>
        <charset val="128"/>
      </rPr>
      <t>円</t>
    </r>
    <rPh sb="0" eb="1">
      <t>エン</t>
    </rPh>
    <phoneticPr fontId="2"/>
  </si>
  <si>
    <r>
      <rPr>
        <sz val="11"/>
        <color rgb="FFFF0000"/>
        <rFont val="ＭＳ Ｐ明朝"/>
        <family val="1"/>
        <charset val="128"/>
      </rPr>
      <t>年</t>
    </r>
    <rPh sb="0" eb="1">
      <t>ネン</t>
    </rPh>
    <phoneticPr fontId="2"/>
  </si>
  <si>
    <r>
      <rPr>
        <sz val="11"/>
        <color rgb="FFFF0000"/>
        <rFont val="ＭＳ Ｐ明朝"/>
        <family val="1"/>
        <charset val="128"/>
      </rPr>
      <t>〇</t>
    </r>
    <phoneticPr fontId="2"/>
  </si>
  <si>
    <r>
      <rPr>
        <sz val="11"/>
        <color rgb="FFFF0000"/>
        <rFont val="ＭＳ Ｐ明朝"/>
        <family val="1"/>
        <charset val="128"/>
      </rPr>
      <t>月</t>
    </r>
    <rPh sb="0" eb="1">
      <t>ツキ</t>
    </rPh>
    <phoneticPr fontId="2"/>
  </si>
  <si>
    <r>
      <rPr>
        <sz val="11"/>
        <color rgb="FFFF0000"/>
        <rFont val="ＭＳ Ｐ明朝"/>
        <family val="1"/>
        <charset val="128"/>
      </rPr>
      <t>日</t>
    </r>
    <rPh sb="0" eb="1">
      <t>ヒ</t>
    </rPh>
    <phoneticPr fontId="2"/>
  </si>
  <si>
    <r>
      <rPr>
        <sz val="11"/>
        <color rgb="FFFF0000"/>
        <rFont val="ＭＳ Ｐ明朝"/>
        <family val="1"/>
        <charset val="128"/>
      </rPr>
      <t>～</t>
    </r>
    <phoneticPr fontId="2"/>
  </si>
  <si>
    <r>
      <rPr>
        <sz val="11"/>
        <rFont val="ＭＳ Ｐ明朝"/>
        <family val="1"/>
        <charset val="128"/>
      </rPr>
      <t>円</t>
    </r>
    <rPh sb="0" eb="1">
      <t>エン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</si>
  <si>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</si>
  <si>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</si>
  <si>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</si>
  <si>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</si>
  <si>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明朝"/>
        <family val="1"/>
        <charset val="128"/>
      </rPr>
      <t>合　　　計</t>
    </r>
    <rPh sb="0" eb="1">
      <t>ゴウ</t>
    </rPh>
    <rPh sb="4" eb="5">
      <t>ケイ</t>
    </rPh>
    <phoneticPr fontId="2"/>
  </si>
  <si>
    <r>
      <rPr>
        <sz val="11"/>
        <rFont val="ＭＳ Ｐ明朝"/>
        <family val="1"/>
        <charset val="128"/>
      </rPr>
      <t>（注）作業日報兼直接人件費個別明細表から氏名別ごとに記入してください。</t>
    </r>
    <rPh sb="1" eb="2">
      <t>チュウ</t>
    </rPh>
    <rPh sb="20" eb="22">
      <t>シメイ</t>
    </rPh>
    <rPh sb="22" eb="23">
      <t>ベツ</t>
    </rPh>
    <rPh sb="26" eb="28">
      <t>キニュウ</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</si>
  <si>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</si>
  <si>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</si>
  <si>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</si>
  <si>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ゴシック"/>
        <family val="3"/>
        <charset val="128"/>
      </rPr>
      <t>報酬月額（給与等）</t>
    </r>
    <rPh sb="0" eb="2">
      <t>ホウシュウ</t>
    </rPh>
    <rPh sb="2" eb="4">
      <t>ゲツガク</t>
    </rPh>
    <rPh sb="5" eb="7">
      <t>キュウヨ</t>
    </rPh>
    <rPh sb="7" eb="8">
      <t>トウ</t>
    </rPh>
    <phoneticPr fontId="2"/>
  </si>
  <si>
    <r>
      <rPr>
        <sz val="11"/>
        <color indexed="8"/>
        <rFont val="ＭＳ Ｐゴシック"/>
        <family val="3"/>
        <charset val="128"/>
      </rPr>
      <t>人件費単価（時給）</t>
    </r>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</si>
  <si>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</si>
  <si>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</si>
  <si>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</si>
  <si>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0.5"/>
        <color indexed="8"/>
        <rFont val="ＭＳ Ｐ明朝"/>
        <family val="1"/>
        <charset val="128"/>
      </rPr>
      <t>円以上</t>
    </r>
  </si>
  <si>
    <r>
      <rPr>
        <sz val="10.5"/>
        <color indexed="8"/>
        <rFont val="ＭＳ Ｐ明朝"/>
        <family val="1"/>
        <charset val="128"/>
      </rPr>
      <t>円未満</t>
    </r>
  </si>
  <si>
    <r>
      <rPr>
        <sz val="10.5"/>
        <color indexed="8"/>
        <rFont val="ＭＳ Ｐ明朝"/>
        <family val="1"/>
        <charset val="128"/>
      </rPr>
      <t>単位：円</t>
    </r>
  </si>
  <si>
    <r>
      <rPr>
        <sz val="11"/>
        <color indexed="8"/>
        <rFont val="ＭＳ Ｐ明朝"/>
        <family val="1"/>
        <charset val="128"/>
      </rPr>
      <t>公社確認</t>
    </r>
    <rPh sb="0" eb="2">
      <t>コウシャ</t>
    </rPh>
    <rPh sb="2" eb="4">
      <t>カクニン</t>
    </rPh>
    <phoneticPr fontId="2"/>
  </si>
  <si>
    <r>
      <rPr>
        <sz val="10.5"/>
        <color indexed="8"/>
        <rFont val="ＭＳ Ｐ明朝"/>
        <family val="1"/>
        <charset val="128"/>
      </rPr>
      <t>～</t>
    </r>
  </si>
  <si>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</si>
  <si>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</si>
  <si>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rgb="FFFF0000"/>
        <rFont val="Arial"/>
        <family val="2"/>
      </rPr>
      <t xml:space="preserve"> </t>
    </r>
    <r>
      <rPr>
        <sz val="11"/>
        <color rgb="FFFF0000"/>
        <rFont val="ＭＳ Ｐゴシック"/>
        <family val="3"/>
        <charset val="128"/>
      </rPr>
      <t>　年</t>
    </r>
    <r>
      <rPr>
        <sz val="11"/>
        <color rgb="FFFF0000"/>
        <rFont val="Arial"/>
        <family val="2"/>
      </rPr>
      <t xml:space="preserve"> </t>
    </r>
    <r>
      <rPr>
        <sz val="11"/>
        <color rgb="FFFF0000"/>
        <rFont val="ＭＳ Ｐゴシック"/>
        <family val="3"/>
        <charset val="128"/>
      </rPr>
      <t>　</t>
    </r>
    <r>
      <rPr>
        <sz val="11"/>
        <color rgb="FFFF0000"/>
        <rFont val="Arial"/>
        <family val="2"/>
      </rPr>
      <t xml:space="preserve"> </t>
    </r>
    <r>
      <rPr>
        <sz val="11"/>
        <color rgb="FFFF0000"/>
        <rFont val="ＭＳ Ｐゴシック"/>
        <family val="3"/>
        <charset val="128"/>
      </rPr>
      <t>月</t>
    </r>
    <r>
      <rPr>
        <sz val="11"/>
        <color rgb="FFFF0000"/>
        <rFont val="Arial"/>
        <family val="2"/>
      </rPr>
      <t xml:space="preserve"> </t>
    </r>
    <r>
      <rPr>
        <sz val="11"/>
        <color rgb="FFFF0000"/>
        <rFont val="ＭＳ Ｐゴシック"/>
        <family val="3"/>
        <charset val="128"/>
      </rPr>
      <t>～</t>
    </r>
    <r>
      <rPr>
        <sz val="11"/>
        <color rgb="FFFF0000"/>
        <rFont val="Arial"/>
        <family val="2"/>
      </rPr>
      <t xml:space="preserve"> </t>
    </r>
    <r>
      <rPr>
        <sz val="11"/>
        <color rgb="FFFF0000"/>
        <rFont val="ＭＳ Ｐゴシック"/>
        <family val="3"/>
        <charset val="128"/>
      </rPr>
      <t>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</si>
  <si>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</si>
  <si>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</si>
  <si>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</si>
  <si>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</si>
  <si>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(D)=(B)X(C)</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</si>
  <si>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</si>
  <si>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</si>
  <si>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</si>
  <si>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</si>
  <si>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</si>
  <si>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</si>
  <si>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</si>
  <si>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</si>
  <si>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</si>
  <si>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</si>
  <si>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</si>
  <si>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</si>
  <si>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</si>
  <si>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1"/>
        <rFont val="ＭＳ Ｐ明朝"/>
        <family val="1"/>
        <charset val="128"/>
      </rPr>
      <t>従事者印</t>
    </r>
    <rPh sb="0" eb="3">
      <t>ジュウジシャ</t>
    </rPh>
    <rPh sb="3" eb="4">
      <t>イン</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</si>
  <si>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</si>
  <si>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</si>
  <si>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</si>
  <si>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</si>
  <si>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</si>
  <si>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</si>
  <si>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</si>
  <si>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</si>
  <si>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</si>
  <si>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</si>
  <si>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t>10</t>
    </r>
    <r>
      <rPr>
        <sz val="12"/>
        <color rgb="FFFF0000"/>
        <rFont val="ＭＳ Ｐ明朝"/>
        <family val="1"/>
        <charset val="128"/>
      </rPr>
      <t>：</t>
    </r>
    <r>
      <rPr>
        <sz val="12"/>
        <color rgb="FFFF0000"/>
        <rFont val="Arial"/>
        <family val="2"/>
      </rPr>
      <t>00</t>
    </r>
  </si>
  <si>
    <r>
      <rPr>
        <sz val="11"/>
        <color rgb="FFFF0000"/>
        <rFont val="ＭＳ Ｐゴシック"/>
        <family val="3"/>
        <charset val="128"/>
      </rPr>
      <t>基盤動作評価</t>
    </r>
    <rPh sb="0" eb="2">
      <t>キバン</t>
    </rPh>
    <rPh sb="2" eb="4">
      <t>ドウサ</t>
    </rPh>
    <rPh sb="4" eb="6">
      <t>ヒョウカ</t>
    </rPh>
    <phoneticPr fontId="2"/>
  </si>
  <si>
    <r>
      <t>13</t>
    </r>
    <r>
      <rPr>
        <sz val="12"/>
        <color rgb="FFFF0000"/>
        <rFont val="ＭＳ Ｐ明朝"/>
        <family val="1"/>
        <charset val="128"/>
      </rPr>
      <t>：</t>
    </r>
    <r>
      <rPr>
        <sz val="12"/>
        <color rgb="FFFF0000"/>
        <rFont val="Arial"/>
        <family val="2"/>
      </rPr>
      <t>00</t>
    </r>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</si>
  <si>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</si>
  <si>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6"/>
  </si>
  <si>
    <r>
      <rPr>
        <sz val="11"/>
        <color rgb="FFFF0000"/>
        <rFont val="ＭＳ Ｐ明朝"/>
        <family val="1"/>
        <charset val="128"/>
      </rPr>
      <t>システム方式設計</t>
    </r>
    <rPh sb="4" eb="6">
      <t>ホウシキ</t>
    </rPh>
    <rPh sb="6" eb="8">
      <t>セッケイ</t>
    </rPh>
    <phoneticPr fontId="6"/>
  </si>
  <si>
    <r>
      <rPr>
        <sz val="11"/>
        <color rgb="FFFF0000"/>
        <rFont val="ＭＳ Ｐ明朝"/>
        <family val="1"/>
        <charset val="128"/>
      </rPr>
      <t>ソフトウェア設計</t>
    </r>
    <rPh sb="6" eb="8">
      <t>セッケイ</t>
    </rPh>
    <phoneticPr fontId="6"/>
  </si>
  <si>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</si>
  <si>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</si>
  <si>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6"/>
  </si>
  <si>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</si>
  <si>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</si>
  <si>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</si>
  <si>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2024</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</si>
</sst>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sz val="14"/>
      <color indexed="8"/>
      <name val="ＭＳ Ｐゴシック"/>
      <family val="3"/>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4"/>
      <color rgb="FFFF0000"/>
      <name val="Arial"/>
      <family val="2"/>
    </font>
    <font>
      <sz val="11"/>
      <color theme="3"/>
      <name val="Arial"/>
      <family val="2"/>
    </font>
    <font>
      <sz val="12"/>
      <name val="Arial"/>
      <family val="2"/>
    </font>
    <font>
      <sz val="16"/>
      <name val="Arial"/>
      <family val="2"/>
    </font>
    <font>
      <sz val="16"/>
      <color rgb="FFFF0000"/>
      <name val="Arial"/>
      <family val="2"/>
    </font>
    <font>
      <b/>
      <sz val="14"/>
      <name val="Arial"/>
      <family val="2"/>
    </font>
    <font>
      <b/>
      <sz val="16"/>
      <color rgb="FFFF0000"/>
      <name val="Arial"/>
      <family val="2"/>
    </font>
    <font>
      <u/>
      <sz val="14"/>
      <name val="Arial"/>
      <family val="2"/>
    </font>
    <font>
      <u/>
      <sz val="11"/>
      <name val="Arial"/>
      <family val="2"/>
    </font>
    <font>
      <sz val="11"/>
      <color rgb="FFFF0000"/>
      <name val="Arial"/>
      <family val="2"/>
    </font>
    <font>
      <sz val="12"/>
      <color rgb="FFFF0000"/>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sz val="10.5"/>
      <color indexed="8"/>
      <name val="Arial"/>
      <family val="2"/>
    </font>
    <font>
      <b/>
      <sz val="11"/>
      <color indexed="8"/>
      <name val="Arial"/>
      <family val="2"/>
    </font>
    <font>
      <b/>
      <sz val="16"/>
      <name val="Arial"/>
      <family val="2"/>
    </font>
    <font>
      <sz val="10"/>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4" fillId="0" borderId="0">
      <alignment vertical="center"/>
    </xf>
    <xf numFmtId="38" fontId="6" fillId="0" borderId="0" applyFont="0" applyFill="0" applyBorder="0" applyAlignment="0" applyProtection="0"/>
  </cellStyleXfs>
  <cellXfs count="395">
    <xf numFmtId="0" fontId="0" fillId="0" borderId="0" xfId="0"/>
    <xf numFmtId="0" fontId="31" fillId="0" borderId="0" xfId="0" applyFont="1" applyAlignment="1">
      <alignment vertical="center"/>
    </xf>
    <xf numFmtId="0" fontId="32" fillId="0" borderId="0" xfId="0" applyFont="1" applyAlignment="1">
      <alignment vertical="center"/>
    </xf>
    <xf numFmtId="0" fontId="32" fillId="0" borderId="0" xfId="0" applyFont="1" applyAlignment="1">
      <alignment horizontal="center" vertical="center"/>
    </xf>
    <xf numFmtId="0" fontId="35" fillId="0" borderId="0" xfId="0" applyFont="1" applyAlignment="1">
      <alignment vertical="center"/>
    </xf>
    <xf numFmtId="0" fontId="34" fillId="0" borderId="8" xfId="0" applyFont="1" applyBorder="1" applyAlignment="1">
      <alignment horizontal="left" vertical="center"/>
    </xf>
    <xf numFmtId="0" fontId="34" fillId="0" borderId="8" xfId="0" applyFont="1" applyBorder="1" applyAlignment="1">
      <alignment horizontal="center" vertical="center"/>
    </xf>
    <xf numFmtId="0" fontId="34" fillId="0" borderId="0" xfId="0" applyFont="1" applyAlignment="1">
      <alignment horizontal="center" vertical="center"/>
    </xf>
    <xf numFmtId="0" fontId="36" fillId="0" borderId="0" xfId="0" applyFont="1" applyAlignment="1">
      <alignment horizontal="right" vertical="center"/>
    </xf>
    <xf numFmtId="178" fontId="37" fillId="0" borderId="57" xfId="1" applyNumberFormat="1" applyFont="1" applyBorder="1" applyAlignment="1">
      <alignment vertical="center"/>
    </xf>
    <xf numFmtId="49" fontId="31" fillId="0" borderId="59" xfId="0" applyNumberFormat="1" applyFont="1" applyBorder="1" applyAlignment="1">
      <alignment vertical="center"/>
    </xf>
    <xf numFmtId="178" fontId="32" fillId="0" borderId="0" xfId="0" applyNumberFormat="1" applyFont="1" applyAlignment="1">
      <alignment vertical="center"/>
    </xf>
    <xf numFmtId="178" fontId="38" fillId="0" borderId="57" xfId="1" applyNumberFormat="1" applyFont="1" applyBorder="1" applyAlignment="1">
      <alignment vertical="center"/>
    </xf>
    <xf numFmtId="178" fontId="38" fillId="0" borderId="14" xfId="1" applyNumberFormat="1" applyFont="1" applyBorder="1" applyAlignment="1">
      <alignment vertical="center"/>
    </xf>
    <xf numFmtId="49" fontId="31" fillId="0" borderId="52" xfId="0" applyNumberFormat="1" applyFont="1" applyBorder="1" applyAlignment="1">
      <alignment vertical="center"/>
    </xf>
    <xf numFmtId="178" fontId="37" fillId="0" borderId="14" xfId="1" applyNumberFormat="1" applyFont="1" applyBorder="1" applyAlignment="1">
      <alignment vertical="center"/>
    </xf>
    <xf numFmtId="0" fontId="31" fillId="0" borderId="16" xfId="0" applyFont="1" applyBorder="1" applyAlignment="1">
      <alignment horizontal="center" vertical="center"/>
    </xf>
    <xf numFmtId="178" fontId="38" fillId="0" borderId="15" xfId="1" applyNumberFormat="1" applyFont="1" applyBorder="1" applyAlignment="1">
      <alignment vertical="center"/>
    </xf>
    <xf numFmtId="178" fontId="37" fillId="0" borderId="15" xfId="1" applyNumberFormat="1" applyFont="1" applyBorder="1" applyAlignment="1">
      <alignment vertical="center"/>
    </xf>
    <xf numFmtId="178" fontId="37" fillId="0" borderId="10" xfId="1" applyNumberFormat="1" applyFont="1" applyBorder="1" applyAlignment="1">
      <alignment vertical="center"/>
    </xf>
    <xf numFmtId="178" fontId="37" fillId="0" borderId="55" xfId="1" applyNumberFormat="1" applyFont="1" applyBorder="1" applyAlignment="1">
      <alignment vertical="center"/>
    </xf>
    <xf numFmtId="49" fontId="31" fillId="0" borderId="53" xfId="0" applyNumberFormat="1" applyFont="1" applyBorder="1" applyAlignment="1">
      <alignment vertical="center"/>
    </xf>
    <xf numFmtId="178" fontId="40" fillId="0" borderId="56" xfId="1" applyNumberFormat="1" applyFont="1" applyBorder="1" applyAlignment="1">
      <alignment vertical="center"/>
    </xf>
    <xf numFmtId="49" fontId="39" fillId="0" borderId="54" xfId="0" applyNumberFormat="1" applyFont="1" applyBorder="1" applyAlignment="1">
      <alignment vertical="center"/>
    </xf>
    <xf numFmtId="0" fontId="31" fillId="0" borderId="0" xfId="0" applyFont="1" applyAlignment="1">
      <alignment horizontal="center" vertical="center"/>
    </xf>
    <xf numFmtId="0" fontId="31" fillId="0" borderId="0" xfId="0" applyFont="1"/>
    <xf numFmtId="0" fontId="32" fillId="0" borderId="0" xfId="0" applyFont="1"/>
    <xf numFmtId="0" fontId="33" fillId="0" borderId="0" xfId="0" applyFont="1" applyAlignment="1">
      <alignment horizontal="center" vertical="center"/>
    </xf>
    <xf numFmtId="0" fontId="34" fillId="0" borderId="0" xfId="0" applyFont="1" applyAlignment="1">
      <alignment vertical="center"/>
    </xf>
    <xf numFmtId="0" fontId="31" fillId="0" borderId="8" xfId="0" applyFont="1" applyBorder="1" applyAlignment="1">
      <alignment horizontal="center" vertical="center"/>
    </xf>
    <xf numFmtId="0" fontId="31" fillId="0" borderId="0" xfId="0" applyFont="1" applyAlignment="1"/>
    <xf numFmtId="0" fontId="32" fillId="0" borderId="0" xfId="0" applyFont="1" applyAlignment="1"/>
    <xf numFmtId="0" fontId="41" fillId="0" borderId="0" xfId="0" applyFont="1" applyAlignment="1"/>
    <xf numFmtId="0" fontId="31" fillId="0" borderId="18" xfId="0" applyFont="1" applyBorder="1" applyAlignment="1"/>
    <xf numFmtId="0" fontId="42" fillId="0" borderId="0" xfId="0" applyFont="1" applyAlignment="1"/>
    <xf numFmtId="0" fontId="31" fillId="0" borderId="0" xfId="0" applyFont="1" applyAlignment="1">
      <alignment horizontal="right"/>
    </xf>
    <xf numFmtId="0" fontId="31" fillId="0" borderId="8" xfId="0" applyFont="1" applyBorder="1" applyAlignment="1">
      <alignment horizontal="center"/>
    </xf>
    <xf numFmtId="0" fontId="41" fillId="0" borderId="0" xfId="0" applyFont="1" applyBorder="1" applyAlignment="1">
      <alignment horizontal="center"/>
    </xf>
    <xf numFmtId="0" fontId="36" fillId="0" borderId="0" xfId="0" applyFont="1" applyAlignment="1">
      <alignment horizontal="right"/>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Fill="1" applyBorder="1" applyAlignment="1">
      <alignment horizontal="center"/>
    </xf>
    <xf numFmtId="0" fontId="31" fillId="0" borderId="6" xfId="0" applyFont="1" applyFill="1" applyBorder="1" applyAlignment="1">
      <alignment horizontal="center"/>
    </xf>
    <xf numFmtId="0" fontId="31" fillId="0" borderId="2" xfId="0" applyFont="1" applyFill="1" applyBorder="1" applyAlignment="1">
      <alignment horizontal="center"/>
    </xf>
    <xf numFmtId="0" fontId="31" fillId="0" borderId="9" xfId="0" applyFont="1" applyBorder="1" applyAlignment="1">
      <alignment horizontal="center" vertical="center"/>
    </xf>
    <xf numFmtId="0" fontId="32" fillId="0" borderId="0" xfId="0" applyFont="1" applyBorder="1" applyAlignment="1">
      <alignment horizontal="center" vertical="center"/>
    </xf>
    <xf numFmtId="0" fontId="31" fillId="0" borderId="0" xfId="0" applyFont="1" applyBorder="1" applyAlignment="1">
      <alignment horizontal="center" vertical="center"/>
    </xf>
    <xf numFmtId="0" fontId="31" fillId="0" borderId="7"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1" xfId="0" applyFont="1" applyFill="1" applyBorder="1" applyAlignment="1">
      <alignment horizontal="center" vertical="top"/>
    </xf>
    <xf numFmtId="0" fontId="31" fillId="0" borderId="10" xfId="0" applyFont="1" applyFill="1" applyBorder="1" applyAlignment="1">
      <alignment horizontal="center" vertical="top"/>
    </xf>
    <xf numFmtId="0" fontId="31" fillId="0" borderId="12" xfId="0" applyFont="1" applyFill="1" applyBorder="1" applyAlignment="1">
      <alignment horizontal="center" vertical="top"/>
    </xf>
    <xf numFmtId="0" fontId="44" fillId="0" borderId="90" xfId="0" applyFont="1" applyBorder="1" applyAlignment="1">
      <alignment vertical="center" shrinkToFit="1"/>
    </xf>
    <xf numFmtId="0" fontId="36" fillId="0" borderId="0" xfId="0" applyFont="1" applyBorder="1" applyAlignment="1">
      <alignment horizontal="center" vertical="center"/>
    </xf>
    <xf numFmtId="0" fontId="43" fillId="0" borderId="19" xfId="0" applyFont="1" applyBorder="1" applyAlignment="1">
      <alignment horizontal="distributed" vertical="center" shrinkToFit="1"/>
    </xf>
    <xf numFmtId="0" fontId="44" fillId="0" borderId="60" xfId="0" applyFont="1" applyBorder="1" applyAlignment="1">
      <alignment vertical="center" shrinkToFit="1"/>
    </xf>
    <xf numFmtId="0" fontId="36" fillId="0" borderId="60" xfId="0" applyFont="1" applyBorder="1" applyAlignment="1">
      <alignment vertical="center" shrinkToFit="1"/>
    </xf>
    <xf numFmtId="0" fontId="32" fillId="0" borderId="19" xfId="0" applyFont="1" applyBorder="1" applyAlignment="1">
      <alignment horizontal="distributed" vertical="center" shrinkToFit="1"/>
    </xf>
    <xf numFmtId="38" fontId="34" fillId="0" borderId="1" xfId="1" applyFont="1" applyBorder="1" applyAlignment="1">
      <alignment vertical="center" shrinkToFit="1"/>
    </xf>
    <xf numFmtId="38" fontId="34" fillId="0" borderId="20" xfId="1" applyFont="1" applyBorder="1" applyAlignment="1">
      <alignment vertical="center" shrinkToFit="1"/>
    </xf>
    <xf numFmtId="38" fontId="34" fillId="0" borderId="2" xfId="1" applyFont="1" applyBorder="1" applyAlignment="1">
      <alignment vertical="center" shrinkToFit="1"/>
    </xf>
    <xf numFmtId="0" fontId="36" fillId="0" borderId="24" xfId="0" applyFont="1" applyBorder="1" applyAlignment="1">
      <alignment horizontal="left" vertical="center"/>
    </xf>
    <xf numFmtId="0" fontId="36" fillId="0" borderId="24" xfId="0" applyFont="1" applyBorder="1" applyAlignment="1">
      <alignment horizontal="left" vertical="center" justifyLastLine="1"/>
    </xf>
    <xf numFmtId="0" fontId="36" fillId="0" borderId="2" xfId="0" applyFont="1" applyBorder="1" applyAlignment="1">
      <alignment horizontal="left" vertical="center"/>
    </xf>
    <xf numFmtId="0" fontId="36" fillId="0" borderId="0" xfId="0" applyFont="1" applyBorder="1" applyAlignment="1">
      <alignment horizontal="left" vertical="center"/>
    </xf>
    <xf numFmtId="38" fontId="34" fillId="0" borderId="21" xfId="1" applyFont="1" applyBorder="1" applyAlignment="1">
      <alignment vertical="center" shrinkToFit="1"/>
    </xf>
    <xf numFmtId="38" fontId="34" fillId="0" borderId="22" xfId="1" applyFont="1" applyBorder="1" applyAlignment="1">
      <alignment vertical="center" shrinkToFit="1"/>
    </xf>
    <xf numFmtId="38" fontId="34" fillId="0" borderId="23" xfId="1" applyFont="1" applyBorder="1" applyAlignment="1">
      <alignment vertical="center" shrinkToFit="1"/>
    </xf>
    <xf numFmtId="0" fontId="36" fillId="0" borderId="3" xfId="0" applyFont="1" applyBorder="1" applyAlignment="1">
      <alignment horizontal="center" vertical="center"/>
    </xf>
    <xf numFmtId="0" fontId="36" fillId="0" borderId="25" xfId="0" applyFont="1" applyBorder="1" applyAlignment="1">
      <alignment horizontal="left" vertical="center"/>
    </xf>
    <xf numFmtId="0" fontId="36" fillId="0" borderId="5" xfId="0" applyFont="1" applyBorder="1" applyAlignment="1">
      <alignment horizontal="left" vertical="center"/>
    </xf>
    <xf numFmtId="0" fontId="39" fillId="0" borderId="0" xfId="0" applyFont="1"/>
    <xf numFmtId="0" fontId="36" fillId="0" borderId="0" xfId="0" applyFont="1" applyAlignment="1">
      <alignment vertical="center"/>
    </xf>
    <xf numFmtId="0" fontId="36" fillId="0" borderId="0" xfId="0" applyFont="1"/>
    <xf numFmtId="0" fontId="36" fillId="0" borderId="0" xfId="0" applyFont="1" applyFill="1" applyBorder="1" applyAlignment="1">
      <alignment vertical="center"/>
    </xf>
    <xf numFmtId="0" fontId="31" fillId="0" borderId="0" xfId="0" applyFont="1" applyFill="1" applyBorder="1" applyAlignment="1">
      <alignment vertical="center"/>
    </xf>
    <xf numFmtId="0" fontId="31" fillId="0" borderId="0" xfId="0" applyFont="1" applyBorder="1"/>
    <xf numFmtId="0" fontId="32" fillId="0" borderId="0" xfId="0" applyFont="1" applyBorder="1"/>
    <xf numFmtId="0" fontId="37" fillId="0" borderId="0" xfId="0" applyFont="1" applyAlignment="1">
      <alignment horizontal="center" vertical="center"/>
    </xf>
    <xf numFmtId="0" fontId="34" fillId="7" borderId="8" xfId="0" applyFont="1" applyFill="1" applyBorder="1" applyAlignment="1">
      <alignment vertical="center"/>
    </xf>
    <xf numFmtId="0" fontId="32" fillId="0" borderId="0" xfId="0" applyFont="1" applyBorder="1" applyAlignment="1">
      <alignment vertical="center"/>
    </xf>
    <xf numFmtId="0" fontId="42" fillId="0" borderId="0" xfId="0" applyFont="1" applyBorder="1" applyAlignment="1">
      <alignment horizontal="center" vertical="center"/>
    </xf>
    <xf numFmtId="0" fontId="32" fillId="0" borderId="18" xfId="0" applyFont="1" applyBorder="1" applyAlignment="1">
      <alignment horizontal="center" vertical="center"/>
    </xf>
    <xf numFmtId="178" fontId="34" fillId="0" borderId="14" xfId="0" applyNumberFormat="1" applyFont="1" applyBorder="1" applyAlignment="1">
      <alignment vertical="center"/>
    </xf>
    <xf numFmtId="178" fontId="34" fillId="0" borderId="15" xfId="0" applyNumberFormat="1" applyFont="1" applyBorder="1" applyAlignment="1">
      <alignment vertical="center"/>
    </xf>
    <xf numFmtId="0" fontId="43" fillId="0" borderId="18" xfId="0" applyFont="1" applyBorder="1" applyAlignment="1">
      <alignment vertical="center"/>
    </xf>
    <xf numFmtId="0" fontId="43" fillId="0" borderId="15" xfId="0" applyNumberFormat="1" applyFont="1" applyFill="1" applyBorder="1" applyAlignment="1">
      <alignment horizontal="right" vertical="center"/>
    </xf>
    <xf numFmtId="0" fontId="43" fillId="0" borderId="18" xfId="0" applyNumberFormat="1" applyFont="1" applyFill="1" applyBorder="1" applyAlignment="1">
      <alignment horizontal="right" vertical="center"/>
    </xf>
    <xf numFmtId="0" fontId="43" fillId="0" borderId="18" xfId="0" applyNumberFormat="1" applyFont="1" applyBorder="1" applyAlignment="1">
      <alignment horizontal="right" vertical="center"/>
    </xf>
    <xf numFmtId="0" fontId="43" fillId="0" borderId="18" xfId="0" applyNumberFormat="1" applyFont="1" applyBorder="1" applyAlignment="1">
      <alignment horizontal="center" vertical="center"/>
    </xf>
    <xf numFmtId="0" fontId="43" fillId="0" borderId="13" xfId="0" applyNumberFormat="1" applyFont="1" applyBorder="1" applyAlignment="1">
      <alignment horizontal="right" vertical="center"/>
    </xf>
    <xf numFmtId="0" fontId="32" fillId="0" borderId="13" xfId="0" applyFont="1" applyBorder="1" applyAlignment="1">
      <alignment vertical="center"/>
    </xf>
    <xf numFmtId="183" fontId="36" fillId="0" borderId="15" xfId="1" applyNumberFormat="1" applyFont="1" applyBorder="1" applyAlignment="1">
      <alignment horizontal="right" vertical="center"/>
    </xf>
    <xf numFmtId="178" fontId="31" fillId="0" borderId="14" xfId="0" applyNumberFormat="1" applyFont="1" applyBorder="1" applyAlignment="1">
      <alignment vertical="center"/>
    </xf>
    <xf numFmtId="178" fontId="31" fillId="0" borderId="15" xfId="0" applyNumberFormat="1" applyFont="1" applyBorder="1" applyAlignment="1">
      <alignment vertical="center"/>
    </xf>
    <xf numFmtId="0" fontId="32" fillId="0" borderId="18" xfId="0" applyFont="1" applyBorder="1" applyAlignment="1">
      <alignment vertical="center"/>
    </xf>
    <xf numFmtId="0" fontId="32" fillId="0" borderId="15" xfId="0" applyNumberFormat="1" applyFont="1" applyBorder="1" applyAlignment="1">
      <alignment horizontal="right" vertical="center"/>
    </xf>
    <xf numFmtId="0" fontId="32" fillId="0" borderId="18" xfId="0" applyNumberFormat="1" applyFont="1" applyBorder="1" applyAlignment="1">
      <alignment horizontal="right" vertical="center"/>
    </xf>
    <xf numFmtId="0" fontId="32" fillId="0" borderId="18" xfId="0" applyNumberFormat="1" applyFont="1" applyBorder="1" applyAlignment="1">
      <alignment horizontal="center" vertical="center"/>
    </xf>
    <xf numFmtId="0" fontId="32" fillId="0" borderId="14" xfId="0" applyFont="1" applyBorder="1" applyAlignment="1">
      <alignment vertical="center"/>
    </xf>
    <xf numFmtId="0" fontId="32" fillId="0" borderId="27" xfId="0" applyFont="1" applyBorder="1" applyAlignment="1">
      <alignment vertical="center"/>
    </xf>
    <xf numFmtId="0" fontId="32" fillId="0" borderId="28" xfId="0" applyFont="1" applyBorder="1" applyAlignment="1">
      <alignment vertical="center"/>
    </xf>
    <xf numFmtId="178" fontId="34" fillId="0" borderId="30" xfId="0" applyNumberFormat="1" applyFont="1" applyBorder="1" applyAlignment="1">
      <alignment vertical="center"/>
    </xf>
    <xf numFmtId="0" fontId="32" fillId="0" borderId="29" xfId="0" applyFont="1" applyBorder="1" applyAlignment="1">
      <alignment vertical="center"/>
    </xf>
    <xf numFmtId="0" fontId="32" fillId="0" borderId="31" xfId="0" applyFont="1" applyBorder="1" applyAlignment="1">
      <alignment vertical="center"/>
    </xf>
    <xf numFmtId="38" fontId="32" fillId="0" borderId="0" xfId="0" applyNumberFormat="1" applyFont="1" applyAlignment="1">
      <alignment vertical="center"/>
    </xf>
    <xf numFmtId="32" fontId="32" fillId="0" borderId="0" xfId="0" applyNumberFormat="1" applyFont="1" applyAlignment="1">
      <alignment vertical="center"/>
    </xf>
    <xf numFmtId="178" fontId="47" fillId="0" borderId="0" xfId="2" applyNumberFormat="1" applyFont="1" applyAlignment="1">
      <alignment vertical="center"/>
    </xf>
    <xf numFmtId="178" fontId="48" fillId="0" borderId="0" xfId="2" applyNumberFormat="1" applyFont="1" applyAlignment="1">
      <alignment vertical="center" shrinkToFit="1"/>
    </xf>
    <xf numFmtId="178" fontId="48" fillId="0" borderId="0" xfId="2" applyNumberFormat="1" applyFont="1" applyAlignment="1">
      <alignment vertical="center"/>
    </xf>
    <xf numFmtId="178" fontId="47" fillId="0" borderId="0" xfId="2" applyNumberFormat="1" applyFont="1">
      <alignment vertical="center"/>
    </xf>
    <xf numFmtId="178" fontId="47" fillId="0" borderId="0" xfId="2" applyNumberFormat="1" applyFont="1" applyProtection="1">
      <alignment vertical="center"/>
    </xf>
    <xf numFmtId="178" fontId="51" fillId="0" borderId="8" xfId="2" applyNumberFormat="1" applyFont="1" applyBorder="1" applyAlignment="1" applyProtection="1">
      <alignment vertical="center" shrinkToFit="1"/>
    </xf>
    <xf numFmtId="178" fontId="51" fillId="0" borderId="0" xfId="2" applyNumberFormat="1" applyFont="1" applyBorder="1" applyAlignment="1" applyProtection="1">
      <alignment vertical="center" shrinkToFit="1"/>
    </xf>
    <xf numFmtId="178" fontId="52" fillId="0" borderId="8" xfId="2" applyNumberFormat="1" applyFont="1" applyBorder="1" applyAlignment="1" applyProtection="1">
      <alignment horizontal="center" vertical="center"/>
    </xf>
    <xf numFmtId="178" fontId="53" fillId="0" borderId="8" xfId="2" applyNumberFormat="1" applyFont="1" applyBorder="1" applyAlignment="1" applyProtection="1">
      <alignment vertical="center" shrinkToFit="1"/>
    </xf>
    <xf numFmtId="178" fontId="54" fillId="2" borderId="14" xfId="2" applyNumberFormat="1" applyFont="1" applyFill="1" applyBorder="1" applyAlignment="1" applyProtection="1">
      <alignment horizontal="center" vertical="center" wrapText="1" shrinkToFit="1"/>
    </xf>
    <xf numFmtId="178" fontId="47" fillId="2" borderId="13" xfId="2" applyNumberFormat="1" applyFont="1" applyFill="1" applyBorder="1" applyAlignment="1" applyProtection="1">
      <alignment horizontal="center" vertical="center" wrapText="1" shrinkToFit="1"/>
    </xf>
    <xf numFmtId="178" fontId="47" fillId="2" borderId="14" xfId="2" applyNumberFormat="1" applyFont="1" applyFill="1" applyBorder="1" applyAlignment="1" applyProtection="1">
      <alignment horizontal="center" vertical="center" wrapText="1" shrinkToFit="1"/>
    </xf>
    <xf numFmtId="178" fontId="54" fillId="2" borderId="15" xfId="2" applyNumberFormat="1" applyFont="1" applyFill="1" applyBorder="1" applyAlignment="1" applyProtection="1">
      <alignment horizontal="center" vertical="center" wrapText="1" shrinkToFit="1"/>
    </xf>
    <xf numFmtId="178" fontId="54" fillId="2" borderId="13" xfId="2" applyNumberFormat="1" applyFont="1" applyFill="1" applyBorder="1" applyAlignment="1" applyProtection="1">
      <alignment horizontal="center" vertical="center" wrapText="1" shrinkToFit="1"/>
    </xf>
    <xf numFmtId="178" fontId="47" fillId="0" borderId="0" xfId="2" applyNumberFormat="1" applyFont="1" applyAlignment="1" applyProtection="1">
      <alignment horizontal="center" vertical="center"/>
    </xf>
    <xf numFmtId="178" fontId="47" fillId="0" borderId="14" xfId="2" applyNumberFormat="1" applyFont="1" applyBorder="1" applyAlignment="1" applyProtection="1">
      <alignment horizontal="center" vertical="center" wrapText="1"/>
    </xf>
    <xf numFmtId="178" fontId="47" fillId="0" borderId="0" xfId="2" applyNumberFormat="1" applyFont="1" applyAlignment="1">
      <alignment horizontal="center" vertical="center"/>
    </xf>
    <xf numFmtId="178" fontId="47" fillId="0" borderId="41" xfId="2" applyNumberFormat="1" applyFont="1" applyBorder="1" applyAlignment="1" applyProtection="1">
      <alignment vertical="center" shrinkToFit="1"/>
    </xf>
    <xf numFmtId="178" fontId="47" fillId="0" borderId="42" xfId="2" applyNumberFormat="1" applyFont="1" applyBorder="1" applyAlignment="1" applyProtection="1">
      <alignment vertical="center" shrinkToFit="1"/>
    </xf>
    <xf numFmtId="178" fontId="43" fillId="0" borderId="43" xfId="2" applyNumberFormat="1" applyFont="1" applyBorder="1" applyAlignment="1" applyProtection="1">
      <alignment horizontal="right" vertical="center" shrinkToFit="1"/>
    </xf>
    <xf numFmtId="179" fontId="43" fillId="0" borderId="42" xfId="2" applyNumberFormat="1" applyFont="1" applyFill="1" applyBorder="1" applyAlignment="1" applyProtection="1">
      <alignment horizontal="right" vertical="center" shrinkToFit="1"/>
    </xf>
    <xf numFmtId="178" fontId="43" fillId="0" borderId="41" xfId="1" applyNumberFormat="1" applyFont="1" applyBorder="1" applyAlignment="1" applyProtection="1">
      <alignment horizontal="right" vertical="center" shrinkToFit="1"/>
    </xf>
    <xf numFmtId="178" fontId="43" fillId="0" borderId="42" xfId="1" applyNumberFormat="1" applyFont="1" applyBorder="1" applyAlignment="1" applyProtection="1">
      <alignment horizontal="right" vertical="center" shrinkToFit="1"/>
    </xf>
    <xf numFmtId="178" fontId="47" fillId="0" borderId="0" xfId="2" applyNumberFormat="1" applyFont="1" applyAlignment="1" applyProtection="1">
      <alignment vertical="center" wrapText="1"/>
    </xf>
    <xf numFmtId="0" fontId="56" fillId="0" borderId="14" xfId="2" applyFont="1" applyBorder="1" applyAlignment="1" applyProtection="1">
      <alignment horizontal="center" vertical="center"/>
    </xf>
    <xf numFmtId="0" fontId="56" fillId="0" borderId="14" xfId="2" applyFont="1" applyBorder="1" applyAlignment="1" applyProtection="1">
      <alignment horizontal="left" vertical="center"/>
    </xf>
    <xf numFmtId="178" fontId="47" fillId="0" borderId="0" xfId="2" applyNumberFormat="1" applyFont="1" applyAlignment="1">
      <alignment vertical="center" wrapText="1"/>
    </xf>
    <xf numFmtId="178" fontId="47" fillId="0" borderId="44" xfId="2" applyNumberFormat="1" applyFont="1" applyBorder="1" applyAlignment="1" applyProtection="1">
      <alignment vertical="center" shrinkToFit="1"/>
    </xf>
    <xf numFmtId="178" fontId="47" fillId="0" borderId="45" xfId="2" applyNumberFormat="1" applyFont="1" applyBorder="1" applyAlignment="1" applyProtection="1">
      <alignment vertical="center" shrinkToFit="1"/>
    </xf>
    <xf numFmtId="178" fontId="47" fillId="0" borderId="46" xfId="2" applyNumberFormat="1" applyFont="1" applyBorder="1" applyAlignment="1" applyProtection="1">
      <alignment horizontal="right" vertical="center" shrinkToFit="1"/>
    </xf>
    <xf numFmtId="179" fontId="47" fillId="0" borderId="45" xfId="2" applyNumberFormat="1" applyFont="1" applyBorder="1" applyAlignment="1" applyProtection="1">
      <alignment horizontal="right" vertical="center" shrinkToFit="1"/>
    </xf>
    <xf numFmtId="178" fontId="47" fillId="0" borderId="44" xfId="1" applyNumberFormat="1" applyFont="1" applyBorder="1" applyAlignment="1" applyProtection="1">
      <alignment horizontal="right" vertical="center" shrinkToFit="1"/>
    </xf>
    <xf numFmtId="178" fontId="57" fillId="0" borderId="45" xfId="1" applyNumberFormat="1" applyFont="1" applyBorder="1" applyAlignment="1" applyProtection="1">
      <alignment horizontal="right" vertical="center" shrinkToFit="1"/>
    </xf>
    <xf numFmtId="178" fontId="47" fillId="0" borderId="43" xfId="2" applyNumberFormat="1" applyFont="1" applyBorder="1" applyAlignment="1" applyProtection="1">
      <alignment horizontal="right" vertical="center" shrinkToFit="1"/>
    </xf>
    <xf numFmtId="179" fontId="47" fillId="0" borderId="42" xfId="2" applyNumberFormat="1" applyFont="1" applyFill="1" applyBorder="1" applyAlignment="1" applyProtection="1">
      <alignment horizontal="right" vertical="center" shrinkToFit="1"/>
    </xf>
    <xf numFmtId="178" fontId="47" fillId="0" borderId="41" xfId="1" applyNumberFormat="1" applyFont="1" applyBorder="1" applyAlignment="1" applyProtection="1">
      <alignment horizontal="right" vertical="center" shrinkToFit="1"/>
    </xf>
    <xf numFmtId="178" fontId="47" fillId="0" borderId="42" xfId="1" applyNumberFormat="1" applyFont="1" applyBorder="1" applyAlignment="1" applyProtection="1">
      <alignment horizontal="right" vertical="center" shrinkToFit="1"/>
    </xf>
    <xf numFmtId="3" fontId="56" fillId="0" borderId="14" xfId="2" applyNumberFormat="1" applyFont="1" applyBorder="1" applyAlignment="1" applyProtection="1">
      <alignment horizontal="center" vertical="center"/>
    </xf>
    <xf numFmtId="180" fontId="56" fillId="0" borderId="14" xfId="2" applyNumberFormat="1" applyFont="1" applyBorder="1" applyAlignment="1" applyProtection="1">
      <alignment horizontal="center" vertical="center"/>
    </xf>
    <xf numFmtId="179" fontId="47" fillId="0" borderId="45" xfId="2" applyNumberFormat="1" applyFont="1" applyFill="1" applyBorder="1" applyAlignment="1" applyProtection="1">
      <alignment horizontal="right" vertical="center" shrinkToFit="1"/>
    </xf>
    <xf numFmtId="178" fontId="47" fillId="0" borderId="0" xfId="2" applyNumberFormat="1" applyFont="1" applyAlignment="1" applyProtection="1">
      <alignment horizontal="right" vertical="center" shrinkToFit="1"/>
    </xf>
    <xf numFmtId="178" fontId="47" fillId="0" borderId="0" xfId="2" applyNumberFormat="1" applyFont="1" applyAlignment="1" applyProtection="1">
      <alignment vertical="center" shrinkToFit="1"/>
    </xf>
    <xf numFmtId="178" fontId="47" fillId="0" borderId="0" xfId="1" applyNumberFormat="1" applyFont="1" applyAlignment="1" applyProtection="1">
      <alignment horizontal="right" vertical="center" shrinkToFit="1"/>
    </xf>
    <xf numFmtId="178" fontId="47" fillId="0" borderId="6" xfId="2" applyNumberFormat="1" applyFont="1" applyBorder="1" applyAlignment="1" applyProtection="1">
      <alignment vertical="center" shrinkToFit="1"/>
    </xf>
    <xf numFmtId="178" fontId="47" fillId="0" borderId="47" xfId="2" applyNumberFormat="1" applyFont="1" applyBorder="1" applyAlignment="1" applyProtection="1">
      <alignment horizontal="right" vertical="center" shrinkToFit="1"/>
    </xf>
    <xf numFmtId="179" fontId="43" fillId="0" borderId="6" xfId="2" applyNumberFormat="1" applyFont="1" applyBorder="1" applyAlignment="1" applyProtection="1">
      <alignment horizontal="right" vertical="center" shrinkToFit="1"/>
    </xf>
    <xf numFmtId="178" fontId="43" fillId="0" borderId="6" xfId="1" applyNumberFormat="1" applyFont="1" applyBorder="1" applyAlignment="1" applyProtection="1">
      <alignment horizontal="right" vertical="center" shrinkToFit="1"/>
    </xf>
    <xf numFmtId="178" fontId="43" fillId="0" borderId="51" xfId="1" applyNumberFormat="1" applyFont="1" applyBorder="1" applyAlignment="1" applyProtection="1">
      <alignment horizontal="right" vertical="center" shrinkToFit="1"/>
    </xf>
    <xf numFmtId="178" fontId="47" fillId="0" borderId="48" xfId="2" applyNumberFormat="1" applyFont="1" applyBorder="1" applyAlignment="1" applyProtection="1">
      <alignment vertical="center" shrinkToFit="1"/>
    </xf>
    <xf numFmtId="178" fontId="47" fillId="0" borderId="49" xfId="2" applyNumberFormat="1" applyFont="1" applyBorder="1" applyAlignment="1" applyProtection="1">
      <alignment horizontal="right" vertical="center" shrinkToFit="1"/>
    </xf>
    <xf numFmtId="179" fontId="47" fillId="0" borderId="48" xfId="2" applyNumberFormat="1" applyFont="1" applyBorder="1" applyAlignment="1" applyProtection="1">
      <alignment horizontal="right" vertical="center" shrinkToFit="1"/>
    </xf>
    <xf numFmtId="178" fontId="47" fillId="0" borderId="48" xfId="2" applyNumberFormat="1" applyFont="1" applyFill="1" applyBorder="1" applyAlignment="1" applyProtection="1">
      <alignment horizontal="right" vertical="center" shrinkToFit="1"/>
    </xf>
    <xf numFmtId="178" fontId="57" fillId="0" borderId="50" xfId="2" applyNumberFormat="1" applyFont="1" applyFill="1" applyBorder="1" applyAlignment="1" applyProtection="1">
      <alignment horizontal="right" vertical="center" shrinkToFit="1"/>
    </xf>
    <xf numFmtId="3" fontId="56" fillId="0" borderId="14" xfId="2" applyNumberFormat="1" applyFont="1" applyFill="1" applyBorder="1" applyAlignment="1" applyProtection="1">
      <alignment horizontal="center" vertical="center"/>
    </xf>
    <xf numFmtId="180" fontId="56" fillId="0" borderId="14" xfId="2" applyNumberFormat="1" applyFont="1" applyFill="1" applyBorder="1" applyAlignment="1" applyProtection="1">
      <alignment horizontal="center" vertical="center"/>
    </xf>
    <xf numFmtId="0" fontId="47" fillId="0" borderId="14" xfId="2" applyFont="1" applyBorder="1" applyProtection="1">
      <alignment vertical="center"/>
    </xf>
    <xf numFmtId="178" fontId="47" fillId="0" borderId="0" xfId="2" applyNumberFormat="1" applyFont="1" applyAlignment="1">
      <alignment horizontal="right" vertical="center" shrinkToFit="1"/>
    </xf>
    <xf numFmtId="178" fontId="47" fillId="0" borderId="0" xfId="2" applyNumberFormat="1" applyFont="1" applyAlignment="1">
      <alignment vertical="center" shrinkToFit="1"/>
    </xf>
    <xf numFmtId="0" fontId="39" fillId="0" borderId="0" xfId="0" applyFont="1" applyAlignment="1">
      <alignment horizontal="left" vertical="center"/>
    </xf>
    <xf numFmtId="0" fontId="58" fillId="0" borderId="0" xfId="0" applyFont="1" applyAlignment="1">
      <alignment horizontal="center" vertical="center"/>
    </xf>
    <xf numFmtId="0" fontId="32" fillId="0" borderId="0" xfId="0" applyFont="1" applyBorder="1" applyAlignment="1">
      <alignment horizontal="left" vertical="center"/>
    </xf>
    <xf numFmtId="0" fontId="32" fillId="0" borderId="0" xfId="0" applyFont="1" applyAlignment="1">
      <alignment vertical="center" wrapText="1"/>
    </xf>
    <xf numFmtId="38" fontId="32" fillId="0" borderId="18" xfId="3" applyFont="1" applyBorder="1" applyAlignment="1">
      <alignment vertical="center"/>
    </xf>
    <xf numFmtId="0" fontId="32" fillId="0" borderId="39" xfId="0" applyFont="1" applyBorder="1" applyAlignment="1">
      <alignment vertical="center"/>
    </xf>
    <xf numFmtId="0" fontId="32" fillId="0" borderId="2" xfId="0" applyFont="1" applyBorder="1" applyAlignment="1">
      <alignment horizontal="center" vertical="center" wrapText="1"/>
    </xf>
    <xf numFmtId="0" fontId="59" fillId="0" borderId="36" xfId="0" applyFont="1" applyBorder="1" applyAlignment="1">
      <alignment horizontal="center" vertical="center"/>
    </xf>
    <xf numFmtId="0" fontId="59" fillId="0" borderId="37" xfId="0" applyFont="1" applyBorder="1" applyAlignment="1">
      <alignment horizontal="center" vertical="center"/>
    </xf>
    <xf numFmtId="0" fontId="59" fillId="0" borderId="38" xfId="0" applyFont="1" applyBorder="1" applyAlignment="1">
      <alignment horizontal="center" vertical="center"/>
    </xf>
    <xf numFmtId="0" fontId="32" fillId="0" borderId="19" xfId="0" applyFont="1" applyBorder="1" applyAlignment="1">
      <alignment horizontal="center" vertical="center" wrapText="1"/>
    </xf>
    <xf numFmtId="0" fontId="43" fillId="0" borderId="31" xfId="0" applyNumberFormat="1" applyFont="1" applyBorder="1" applyAlignment="1">
      <alignment horizontal="center" vertical="center"/>
    </xf>
    <xf numFmtId="56" fontId="43" fillId="0" borderId="18" xfId="0" applyNumberFormat="1" applyFont="1" applyBorder="1" applyAlignment="1">
      <alignment horizontal="center" vertical="center"/>
    </xf>
    <xf numFmtId="56" fontId="43" fillId="0" borderId="32" xfId="0" applyNumberFormat="1" applyFont="1" applyBorder="1" applyAlignment="1">
      <alignment horizontal="center" vertical="center"/>
    </xf>
    <xf numFmtId="49" fontId="44" fillId="0" borderId="36" xfId="0" applyNumberFormat="1" applyFont="1" applyFill="1" applyBorder="1" applyAlignment="1">
      <alignment horizontal="center" vertical="center"/>
    </xf>
    <xf numFmtId="181" fontId="44" fillId="0" borderId="37" xfId="0" applyNumberFormat="1" applyFont="1" applyFill="1" applyBorder="1" applyAlignment="1">
      <alignment horizontal="center" vertical="center"/>
    </xf>
    <xf numFmtId="176" fontId="32" fillId="4" borderId="38" xfId="0" applyNumberFormat="1" applyFont="1" applyFill="1" applyBorder="1" applyAlignment="1">
      <alignment horizontal="center" vertical="center"/>
    </xf>
    <xf numFmtId="179" fontId="36" fillId="4" borderId="36" xfId="0" applyNumberFormat="1" applyFont="1" applyFill="1" applyBorder="1" applyAlignment="1">
      <alignment horizontal="right" vertical="center"/>
    </xf>
    <xf numFmtId="176" fontId="32" fillId="4" borderId="32" xfId="0" applyNumberFormat="1" applyFont="1" applyFill="1" applyBorder="1" applyAlignment="1">
      <alignment horizontal="left" vertical="center" shrinkToFit="1"/>
    </xf>
    <xf numFmtId="38" fontId="32" fillId="4" borderId="15" xfId="3" applyFont="1" applyFill="1" applyBorder="1" applyAlignment="1">
      <alignment horizontal="right" vertical="center"/>
    </xf>
    <xf numFmtId="0" fontId="32" fillId="4" borderId="13" xfId="0" applyFont="1" applyFill="1" applyBorder="1" applyAlignment="1">
      <alignment horizontal="left" vertical="center" shrinkToFit="1"/>
    </xf>
    <xf numFmtId="0" fontId="43" fillId="0" borderId="33" xfId="0" applyFont="1" applyBorder="1" applyAlignment="1">
      <alignment vertical="center" wrapText="1"/>
    </xf>
    <xf numFmtId="0" fontId="32" fillId="0" borderId="17" xfId="0" applyFont="1" applyBorder="1" applyAlignment="1">
      <alignment vertical="center"/>
    </xf>
    <xf numFmtId="0" fontId="43" fillId="0" borderId="0" xfId="0" applyNumberFormat="1" applyFont="1" applyAlignment="1">
      <alignment vertical="center"/>
    </xf>
    <xf numFmtId="181" fontId="32" fillId="0" borderId="0" xfId="0" applyNumberFormat="1" applyFont="1" applyAlignment="1">
      <alignment vertical="center"/>
    </xf>
    <xf numFmtId="0" fontId="43" fillId="0" borderId="19" xfId="0" applyFont="1" applyBorder="1" applyAlignment="1">
      <alignment vertical="center" wrapText="1"/>
    </xf>
    <xf numFmtId="0" fontId="32" fillId="0" borderId="31" xfId="0" applyNumberFormat="1" applyFont="1" applyBorder="1" applyAlignment="1">
      <alignment horizontal="center" vertical="center"/>
    </xf>
    <xf numFmtId="56" fontId="32" fillId="0" borderId="18" xfId="0" applyNumberFormat="1" applyFont="1" applyBorder="1" applyAlignment="1">
      <alignment horizontal="center" vertical="center"/>
    </xf>
    <xf numFmtId="56" fontId="32" fillId="0" borderId="32" xfId="0" applyNumberFormat="1" applyFont="1" applyBorder="1" applyAlignment="1">
      <alignment horizontal="center" vertical="center"/>
    </xf>
    <xf numFmtId="49" fontId="36" fillId="0" borderId="36" xfId="0" applyNumberFormat="1" applyFont="1" applyFill="1" applyBorder="1" applyAlignment="1">
      <alignment horizontal="center" vertical="center"/>
    </xf>
    <xf numFmtId="181" fontId="36" fillId="0" borderId="37" xfId="0" applyNumberFormat="1" applyFont="1" applyFill="1" applyBorder="1" applyAlignment="1">
      <alignment horizontal="center" vertical="center"/>
    </xf>
    <xf numFmtId="0" fontId="32" fillId="0" borderId="33" xfId="0" applyFont="1" applyBorder="1" applyAlignment="1">
      <alignment vertical="center" wrapText="1"/>
    </xf>
    <xf numFmtId="0" fontId="32" fillId="0" borderId="19" xfId="0" applyFont="1" applyBorder="1" applyAlignment="1">
      <alignment vertical="center" wrapText="1"/>
    </xf>
    <xf numFmtId="176" fontId="32" fillId="4" borderId="61" xfId="0" applyNumberFormat="1" applyFont="1" applyFill="1" applyBorder="1" applyAlignment="1">
      <alignment horizontal="left" vertical="center" shrinkToFit="1"/>
    </xf>
    <xf numFmtId="0" fontId="32" fillId="0" borderId="34" xfId="0" applyFont="1" applyBorder="1" applyAlignment="1">
      <alignment vertical="center" wrapText="1"/>
    </xf>
    <xf numFmtId="0" fontId="32" fillId="0" borderId="26" xfId="0" applyFont="1" applyBorder="1" applyAlignment="1">
      <alignment vertical="center"/>
    </xf>
    <xf numFmtId="182" fontId="32" fillId="0" borderId="35" xfId="0" applyNumberFormat="1" applyFont="1" applyBorder="1" applyAlignment="1">
      <alignment horizontal="center" vertical="center" shrinkToFit="1"/>
    </xf>
    <xf numFmtId="179" fontId="45" fillId="4" borderId="40" xfId="0" applyNumberFormat="1" applyFont="1" applyFill="1" applyBorder="1" applyAlignment="1">
      <alignment horizontal="right" vertical="center"/>
    </xf>
    <xf numFmtId="176" fontId="32" fillId="4" borderId="62" xfId="0" applyNumberFormat="1" applyFont="1" applyFill="1" applyBorder="1" applyAlignment="1">
      <alignment horizontal="left" vertical="center" shrinkToFit="1"/>
    </xf>
    <xf numFmtId="38" fontId="45" fillId="0" borderId="35" xfId="3" applyFont="1" applyBorder="1" applyAlignment="1">
      <alignment horizontal="right" vertical="center"/>
    </xf>
    <xf numFmtId="0" fontId="32" fillId="0" borderId="63" xfId="0" applyFont="1" applyBorder="1" applyAlignment="1">
      <alignment horizontal="left" vertical="center" shrinkToFit="1"/>
    </xf>
    <xf numFmtId="56" fontId="32"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177" fontId="45" fillId="0" borderId="0" xfId="0" applyNumberFormat="1" applyFont="1" applyBorder="1" applyAlignment="1">
      <alignment horizontal="center" vertical="center"/>
    </xf>
    <xf numFmtId="38" fontId="45" fillId="0" borderId="0" xfId="1" applyFont="1" applyBorder="1" applyAlignment="1">
      <alignment horizontal="right" vertical="center"/>
    </xf>
    <xf numFmtId="0" fontId="32" fillId="0" borderId="0" xfId="0" applyFont="1" applyBorder="1" applyAlignment="1">
      <alignment vertical="center" wrapText="1"/>
    </xf>
    <xf numFmtId="0" fontId="32" fillId="0" borderId="0" xfId="0" applyFont="1" applyAlignment="1">
      <alignment horizontal="right" vertical="center"/>
    </xf>
    <xf numFmtId="38" fontId="32" fillId="0" borderId="0" xfId="1" applyFont="1" applyAlignment="1">
      <alignment vertical="center"/>
    </xf>
    <xf numFmtId="183" fontId="34" fillId="0" borderId="15" xfId="1" applyNumberFormat="1" applyFont="1" applyBorder="1" applyAlignment="1">
      <alignment horizontal="right" vertical="center"/>
    </xf>
    <xf numFmtId="0" fontId="33" fillId="0" borderId="0" xfId="0" applyFont="1" applyAlignment="1">
      <alignment horizontal="center" vertical="center"/>
    </xf>
    <xf numFmtId="0" fontId="31" fillId="0" borderId="14"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0" xfId="0" applyFont="1" applyAlignment="1">
      <alignment horizontal="center" vertical="center"/>
    </xf>
    <xf numFmtId="0" fontId="34" fillId="0" borderId="8" xfId="0" applyFont="1" applyBorder="1" applyAlignment="1">
      <alignment horizontal="left" vertical="center"/>
    </xf>
    <xf numFmtId="0" fontId="31" fillId="0" borderId="4" xfId="0" applyFont="1" applyBorder="1" applyAlignment="1">
      <alignment horizontal="center" vertical="center"/>
    </xf>
    <xf numFmtId="0" fontId="31" fillId="0" borderId="57" xfId="0" applyFont="1" applyBorder="1" applyAlignment="1">
      <alignment horizontal="center" vertical="center"/>
    </xf>
    <xf numFmtId="0" fontId="31" fillId="0" borderId="51" xfId="0" applyFont="1" applyBorder="1" applyAlignment="1">
      <alignment horizontal="center" vertical="center"/>
    </xf>
    <xf numFmtId="0" fontId="31" fillId="0" borderId="68" xfId="0" applyFont="1" applyBorder="1" applyAlignment="1">
      <alignment horizontal="center" vertical="center"/>
    </xf>
    <xf numFmtId="0" fontId="39" fillId="0" borderId="64" xfId="0" applyFont="1" applyBorder="1" applyAlignment="1">
      <alignment horizontal="center" vertical="center"/>
    </xf>
    <xf numFmtId="0" fontId="39" fillId="0" borderId="56" xfId="0" applyFont="1" applyBorder="1" applyAlignment="1">
      <alignment horizontal="center" vertical="center"/>
    </xf>
    <xf numFmtId="0" fontId="31" fillId="0" borderId="65" xfId="0" applyFont="1" applyBorder="1" applyAlignment="1">
      <alignment horizontal="center" vertical="center"/>
    </xf>
    <xf numFmtId="0" fontId="31" fillId="0" borderId="42" xfId="0" applyFont="1" applyBorder="1" applyAlignment="1">
      <alignment horizontal="center" vertical="center"/>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65" xfId="0" applyFont="1" applyBorder="1" applyAlignment="1">
      <alignment horizontal="center" vertical="center" wrapText="1"/>
    </xf>
    <xf numFmtId="0" fontId="31" fillId="0" borderId="14" xfId="0" applyFont="1" applyBorder="1" applyAlignment="1">
      <alignment horizontal="center" vertical="center" wrapText="1"/>
    </xf>
    <xf numFmtId="0" fontId="32" fillId="0" borderId="14" xfId="0" applyFont="1" applyBorder="1" applyAlignment="1">
      <alignment horizontal="center" vertical="center"/>
    </xf>
    <xf numFmtId="0" fontId="31" fillId="0" borderId="20" xfId="0" applyFont="1" applyFill="1" applyBorder="1" applyAlignment="1">
      <alignment horizontal="center" vertical="center"/>
    </xf>
    <xf numFmtId="0" fontId="32" fillId="0" borderId="20" xfId="0" applyFont="1" applyFill="1" applyBorder="1"/>
    <xf numFmtId="0" fontId="32" fillId="0" borderId="22" xfId="0" applyFont="1" applyFill="1" applyBorder="1"/>
    <xf numFmtId="0" fontId="31" fillId="0" borderId="69" xfId="0" applyFont="1" applyBorder="1" applyAlignment="1">
      <alignment horizontal="center" vertical="center" wrapText="1"/>
    </xf>
    <xf numFmtId="0" fontId="31" fillId="0" borderId="70" xfId="0" applyFont="1" applyBorder="1" applyAlignment="1">
      <alignment horizontal="center" vertical="center"/>
    </xf>
    <xf numFmtId="38" fontId="34" fillId="0" borderId="100" xfId="1" applyFont="1" applyBorder="1" applyAlignment="1">
      <alignment vertical="center" shrinkToFit="1"/>
    </xf>
    <xf numFmtId="38" fontId="34" fillId="0" borderId="65" xfId="1" applyFont="1" applyBorder="1" applyAlignment="1">
      <alignment vertical="center" shrinkToFit="1"/>
    </xf>
    <xf numFmtId="180" fontId="34" fillId="0" borderId="101" xfId="0" applyNumberFormat="1" applyFont="1" applyBorder="1" applyAlignment="1">
      <alignment vertical="center" shrinkToFit="1"/>
    </xf>
    <xf numFmtId="180" fontId="34" fillId="0" borderId="7" xfId="0" applyNumberFormat="1" applyFont="1" applyBorder="1" applyAlignment="1">
      <alignment vertical="center" shrinkToFit="1"/>
    </xf>
    <xf numFmtId="38" fontId="34" fillId="3" borderId="14" xfId="1" applyFont="1" applyFill="1" applyBorder="1" applyAlignment="1">
      <alignment vertical="center" shrinkToFit="1"/>
    </xf>
    <xf numFmtId="38" fontId="34" fillId="0" borderId="16" xfId="1" applyFont="1" applyBorder="1" applyAlignment="1">
      <alignment vertical="center" shrinkToFit="1"/>
    </xf>
    <xf numFmtId="180" fontId="31" fillId="0" borderId="77" xfId="0" applyNumberFormat="1" applyFont="1" applyBorder="1" applyAlignment="1">
      <alignment vertical="center" shrinkToFit="1"/>
    </xf>
    <xf numFmtId="0" fontId="31" fillId="0" borderId="18" xfId="0" applyFont="1" applyBorder="1" applyAlignment="1">
      <alignment horizontal="right" vertical="center" shrinkToFit="1"/>
    </xf>
    <xf numFmtId="38" fontId="34" fillId="0" borderId="24" xfId="1" applyFont="1" applyBorder="1" applyAlignment="1">
      <alignment vertical="center" shrinkToFit="1"/>
    </xf>
    <xf numFmtId="38" fontId="34" fillId="0" borderId="8" xfId="1" applyFont="1" applyBorder="1" applyAlignment="1">
      <alignment vertical="center" shrinkToFit="1"/>
    </xf>
    <xf numFmtId="0" fontId="32" fillId="0" borderId="14" xfId="0" applyFont="1" applyBorder="1" applyAlignment="1">
      <alignment horizontal="center" vertical="center" shrinkToFit="1"/>
    </xf>
    <xf numFmtId="0" fontId="32" fillId="0" borderId="22" xfId="0" applyFont="1" applyBorder="1" applyAlignment="1">
      <alignment horizontal="center" vertical="center" shrinkToFit="1"/>
    </xf>
    <xf numFmtId="0" fontId="32" fillId="0" borderId="52" xfId="0" applyFont="1" applyBorder="1" applyAlignment="1">
      <alignment horizontal="center" vertical="center" shrinkToFit="1"/>
    </xf>
    <xf numFmtId="0" fontId="32" fillId="0" borderId="84" xfId="0" applyFont="1" applyBorder="1" applyAlignment="1">
      <alignment horizontal="center" vertical="center" shrinkToFit="1"/>
    </xf>
    <xf numFmtId="184" fontId="34" fillId="0" borderId="57" xfId="0" applyNumberFormat="1" applyFont="1" applyBorder="1" applyAlignment="1">
      <alignment horizontal="center" vertical="center" wrapText="1"/>
    </xf>
    <xf numFmtId="184" fontId="34" fillId="0" borderId="14" xfId="0" applyNumberFormat="1" applyFont="1" applyBorder="1" applyAlignment="1">
      <alignment horizontal="center" vertical="center"/>
    </xf>
    <xf numFmtId="38" fontId="31" fillId="0" borderId="16" xfId="1" applyFont="1" applyBorder="1" applyAlignment="1">
      <alignment vertical="center" shrinkToFit="1"/>
    </xf>
    <xf numFmtId="38" fontId="31" fillId="3" borderId="14" xfId="1" applyFont="1" applyFill="1" applyBorder="1" applyAlignment="1">
      <alignment vertical="center" shrinkToFit="1"/>
    </xf>
    <xf numFmtId="0" fontId="32" fillId="0" borderId="16" xfId="0" applyFont="1" applyBorder="1" applyAlignment="1">
      <alignment horizontal="center" vertical="center" shrinkToFit="1"/>
    </xf>
    <xf numFmtId="38" fontId="31" fillId="3" borderId="52" xfId="1" applyFont="1" applyFill="1" applyBorder="1" applyAlignment="1">
      <alignment vertical="center" shrinkToFit="1"/>
    </xf>
    <xf numFmtId="38" fontId="31" fillId="3" borderId="57" xfId="1" applyFont="1" applyFill="1" applyBorder="1" applyAlignment="1">
      <alignment vertical="center" shrinkToFit="1"/>
    </xf>
    <xf numFmtId="38" fontId="31" fillId="3" borderId="42" xfId="1" applyFont="1" applyFill="1" applyBorder="1" applyAlignment="1">
      <alignment vertical="center" shrinkToFit="1"/>
    </xf>
    <xf numFmtId="184" fontId="34" fillId="0" borderId="67" xfId="0" applyNumberFormat="1" applyFont="1" applyBorder="1" applyAlignment="1">
      <alignment horizontal="center" vertical="center" wrapText="1"/>
    </xf>
    <xf numFmtId="184" fontId="34" fillId="0" borderId="16" xfId="0" applyNumberFormat="1" applyFont="1" applyBorder="1" applyAlignment="1">
      <alignment horizontal="center" vertical="center"/>
    </xf>
    <xf numFmtId="184" fontId="34" fillId="0" borderId="20" xfId="0" applyNumberFormat="1" applyFont="1" applyBorder="1" applyAlignment="1">
      <alignment horizontal="center" vertical="center" wrapText="1"/>
    </xf>
    <xf numFmtId="184" fontId="34" fillId="0" borderId="6" xfId="0" applyNumberFormat="1" applyFont="1" applyBorder="1" applyAlignment="1">
      <alignment horizontal="center" vertical="center"/>
    </xf>
    <xf numFmtId="184" fontId="34" fillId="0" borderId="57" xfId="0" applyNumberFormat="1" applyFont="1" applyBorder="1" applyAlignment="1">
      <alignment horizontal="center" vertical="center"/>
    </xf>
    <xf numFmtId="38" fontId="34" fillId="3" borderId="52" xfId="1" applyFont="1" applyFill="1" applyBorder="1" applyAlignment="1">
      <alignment vertical="center" shrinkToFit="1"/>
    </xf>
    <xf numFmtId="38" fontId="34" fillId="3" borderId="20" xfId="1" applyFont="1" applyFill="1" applyBorder="1" applyAlignment="1">
      <alignment vertical="center" shrinkToFit="1"/>
    </xf>
    <xf numFmtId="38" fontId="34" fillId="3" borderId="42" xfId="1" applyFont="1" applyFill="1" applyBorder="1" applyAlignment="1">
      <alignment vertical="center" shrinkToFit="1"/>
    </xf>
    <xf numFmtId="0" fontId="36" fillId="0" borderId="17" xfId="0" applyFont="1" applyBorder="1" applyAlignment="1">
      <alignment horizontal="center" vertical="center"/>
    </xf>
    <xf numFmtId="38" fontId="31" fillId="3" borderId="83" xfId="1" applyFont="1" applyFill="1" applyBorder="1" applyAlignment="1">
      <alignment vertical="center" shrinkToFit="1"/>
    </xf>
    <xf numFmtId="180" fontId="31" fillId="0" borderId="87" xfId="0" applyNumberFormat="1" applyFont="1" applyBorder="1" applyAlignment="1">
      <alignment vertical="center" shrinkToFit="1"/>
    </xf>
    <xf numFmtId="180" fontId="31" fillId="0" borderId="7" xfId="0" applyNumberFormat="1" applyFont="1" applyBorder="1" applyAlignment="1">
      <alignment vertical="center" shrinkToFit="1"/>
    </xf>
    <xf numFmtId="0" fontId="31" fillId="0" borderId="88" xfId="0" applyFont="1" applyBorder="1" applyAlignment="1">
      <alignment vertical="center" shrinkToFit="1"/>
    </xf>
    <xf numFmtId="0" fontId="31" fillId="0" borderId="89" xfId="0" applyFont="1" applyBorder="1" applyAlignment="1">
      <alignment vertical="center" shrinkToFit="1"/>
    </xf>
    <xf numFmtId="0" fontId="44" fillId="0" borderId="17" xfId="0" applyFont="1" applyBorder="1" applyAlignment="1">
      <alignment horizontal="center" vertical="center"/>
    </xf>
    <xf numFmtId="184" fontId="34" fillId="0" borderId="100" xfId="0" applyNumberFormat="1" applyFont="1" applyBorder="1" applyAlignment="1">
      <alignment horizontal="center" vertical="center" wrapText="1"/>
    </xf>
    <xf numFmtId="0" fontId="43" fillId="0" borderId="52" xfId="0" applyFont="1" applyBorder="1" applyAlignment="1">
      <alignment horizontal="center" vertical="center" shrinkToFit="1"/>
    </xf>
    <xf numFmtId="0" fontId="32" fillId="0" borderId="85" xfId="0" applyFont="1" applyBorder="1" applyAlignment="1">
      <alignment horizontal="center" vertical="center"/>
    </xf>
    <xf numFmtId="0" fontId="32" fillId="0" borderId="86" xfId="0" applyFont="1" applyBorder="1" applyAlignment="1">
      <alignment horizontal="center" vertical="center"/>
    </xf>
    <xf numFmtId="0" fontId="44" fillId="0" borderId="85" xfId="0" applyFont="1" applyBorder="1" applyAlignment="1">
      <alignment horizontal="center" vertical="center"/>
    </xf>
    <xf numFmtId="0" fontId="43" fillId="0" borderId="102" xfId="0" applyFont="1" applyBorder="1" applyAlignment="1">
      <alignment horizontal="center" vertical="center" shrinkToFit="1"/>
    </xf>
    <xf numFmtId="38" fontId="34" fillId="3" borderId="102" xfId="1" applyFont="1" applyFill="1" applyBorder="1" applyAlignment="1">
      <alignment vertical="center" shrinkToFit="1"/>
    </xf>
    <xf numFmtId="184" fontId="34" fillId="0" borderId="10" xfId="0" applyNumberFormat="1" applyFont="1" applyBorder="1" applyAlignment="1">
      <alignment horizontal="center" vertical="center"/>
    </xf>
    <xf numFmtId="0" fontId="31" fillId="0" borderId="71" xfId="0" applyFont="1" applyBorder="1" applyAlignment="1">
      <alignment horizontal="left" vertical="center"/>
    </xf>
    <xf numFmtId="0" fontId="31" fillId="0" borderId="72" xfId="0" applyFont="1" applyBorder="1" applyAlignment="1">
      <alignment horizontal="left" vertical="center"/>
    </xf>
    <xf numFmtId="0" fontId="31" fillId="0" borderId="73" xfId="0" applyFont="1" applyBorder="1" applyAlignment="1">
      <alignment horizontal="left" vertical="center"/>
    </xf>
    <xf numFmtId="0" fontId="31" fillId="0" borderId="41" xfId="0" applyFont="1" applyBorder="1" applyAlignment="1">
      <alignment horizontal="left" vertical="center"/>
    </xf>
    <xf numFmtId="0" fontId="31" fillId="0" borderId="43" xfId="0" applyFont="1" applyBorder="1" applyAlignment="1">
      <alignment vertical="center"/>
    </xf>
    <xf numFmtId="0" fontId="31" fillId="0" borderId="58" xfId="0" applyFont="1" applyBorder="1" applyAlignment="1">
      <alignment vertical="center"/>
    </xf>
    <xf numFmtId="0" fontId="31" fillId="0" borderId="27" xfId="0" applyFont="1" applyBorder="1" applyAlignment="1">
      <alignment horizontal="right" vertical="center" shrinkToFit="1"/>
    </xf>
    <xf numFmtId="180" fontId="31" fillId="0" borderId="81" xfId="0" applyNumberFormat="1" applyFont="1" applyBorder="1" applyAlignment="1">
      <alignment vertical="center" shrinkToFit="1"/>
    </xf>
    <xf numFmtId="0" fontId="34" fillId="7" borderId="8" xfId="0" applyFont="1" applyFill="1" applyBorder="1" applyAlignment="1">
      <alignment vertical="center"/>
    </xf>
    <xf numFmtId="0" fontId="34" fillId="7" borderId="8" xfId="0" applyFont="1" applyFill="1" applyBorder="1" applyAlignment="1"/>
    <xf numFmtId="0" fontId="31" fillId="0" borderId="1" xfId="0" applyFont="1" applyBorder="1" applyAlignment="1">
      <alignment horizontal="center" vertical="center"/>
    </xf>
    <xf numFmtId="0" fontId="31" fillId="0" borderId="75" xfId="0" applyFont="1" applyBorder="1" applyAlignment="1">
      <alignment horizontal="center" vertical="center"/>
    </xf>
    <xf numFmtId="0" fontId="31" fillId="0" borderId="3" xfId="0" applyFont="1" applyBorder="1" applyAlignment="1">
      <alignment horizontal="center" vertical="center"/>
    </xf>
    <xf numFmtId="0" fontId="31" fillId="0" borderId="76" xfId="0" applyFont="1" applyBorder="1" applyAlignment="1">
      <alignment horizontal="center" vertical="center"/>
    </xf>
    <xf numFmtId="0" fontId="34" fillId="0" borderId="1" xfId="0" applyFont="1" applyBorder="1" applyAlignment="1">
      <alignment horizontal="left" vertical="center"/>
    </xf>
    <xf numFmtId="0" fontId="34" fillId="0" borderId="75" xfId="0" applyFont="1" applyBorder="1" applyAlignment="1">
      <alignment horizontal="left" vertical="center"/>
    </xf>
    <xf numFmtId="0" fontId="34" fillId="0" borderId="71" xfId="0" applyFont="1" applyBorder="1" applyAlignment="1">
      <alignment horizontal="left" vertical="center"/>
    </xf>
    <xf numFmtId="0" fontId="34" fillId="0" borderId="72" xfId="0" applyFont="1" applyBorder="1" applyAlignment="1">
      <alignment horizontal="left" vertical="center"/>
    </xf>
    <xf numFmtId="0" fontId="34" fillId="0" borderId="73" xfId="0" applyFont="1" applyBorder="1" applyAlignment="1">
      <alignment horizontal="left" vertical="center"/>
    </xf>
    <xf numFmtId="0" fontId="34" fillId="0" borderId="41" xfId="0" applyFont="1" applyBorder="1" applyAlignment="1">
      <alignment horizontal="left" vertical="center"/>
    </xf>
    <xf numFmtId="0" fontId="31" fillId="0" borderId="9" xfId="0" applyFont="1" applyBorder="1" applyAlignment="1">
      <alignment horizontal="center" vertical="center"/>
    </xf>
    <xf numFmtId="0" fontId="31" fillId="0" borderId="90" xfId="0" applyFont="1" applyBorder="1" applyAlignment="1">
      <alignment horizontal="center" vertical="center"/>
    </xf>
    <xf numFmtId="0" fontId="34" fillId="0" borderId="96" xfId="0" applyFont="1" applyBorder="1" applyAlignment="1">
      <alignment vertical="center"/>
    </xf>
    <xf numFmtId="0" fontId="34" fillId="0" borderId="58" xfId="0" applyFont="1" applyBorder="1" applyAlignment="1">
      <alignment vertical="center"/>
    </xf>
    <xf numFmtId="0" fontId="34" fillId="0" borderId="43" xfId="0" applyFont="1" applyBorder="1" applyAlignment="1">
      <alignment vertical="center"/>
    </xf>
    <xf numFmtId="180" fontId="34" fillId="0" borderId="87" xfId="0" applyNumberFormat="1" applyFont="1" applyBorder="1" applyAlignment="1">
      <alignment vertical="center" shrinkToFit="1"/>
    </xf>
    <xf numFmtId="0" fontId="34" fillId="0" borderId="27" xfId="0" applyFont="1" applyBorder="1" applyAlignment="1">
      <alignment vertical="center" shrinkToFit="1"/>
    </xf>
    <xf numFmtId="0" fontId="34" fillId="0" borderId="8" xfId="0" applyFont="1" applyBorder="1" applyAlignment="1">
      <alignment vertical="center" shrinkToFit="1"/>
    </xf>
    <xf numFmtId="0" fontId="46" fillId="5" borderId="0" xfId="0" applyFont="1" applyFill="1" applyAlignment="1">
      <alignment horizontal="left" vertical="center" wrapText="1"/>
    </xf>
    <xf numFmtId="0" fontId="31" fillId="0" borderId="74" xfId="0" applyFont="1" applyBorder="1" applyAlignment="1">
      <alignment vertical="center"/>
    </xf>
    <xf numFmtId="38" fontId="31" fillId="0" borderId="67" xfId="1" applyFont="1" applyBorder="1" applyAlignment="1">
      <alignment vertical="center" shrinkToFit="1"/>
    </xf>
    <xf numFmtId="38" fontId="31" fillId="0" borderId="65" xfId="1" applyFont="1" applyBorder="1" applyAlignment="1">
      <alignment vertical="center" shrinkToFit="1"/>
    </xf>
    <xf numFmtId="0" fontId="31" fillId="0" borderId="78" xfId="0" applyFont="1" applyBorder="1" applyAlignment="1">
      <alignment horizontal="center" vertical="center"/>
    </xf>
    <xf numFmtId="0" fontId="31" fillId="0" borderId="79" xfId="0" applyFont="1" applyBorder="1" applyAlignment="1">
      <alignment horizontal="center" vertical="center"/>
    </xf>
    <xf numFmtId="0" fontId="31" fillId="0" borderId="80" xfId="0" applyFont="1" applyBorder="1" applyAlignment="1">
      <alignment horizontal="center" vertical="center"/>
    </xf>
    <xf numFmtId="0" fontId="31" fillId="0" borderId="21" xfId="0" applyFont="1" applyBorder="1" applyAlignment="1">
      <alignment horizontal="center" vertical="center" wrapText="1"/>
    </xf>
    <xf numFmtId="0" fontId="31" fillId="0" borderId="103" xfId="0" applyFont="1" applyBorder="1" applyAlignment="1">
      <alignment horizontal="center" vertical="center" wrapText="1"/>
    </xf>
    <xf numFmtId="0" fontId="31" fillId="0" borderId="23" xfId="0" applyFont="1" applyBorder="1" applyAlignment="1">
      <alignment horizontal="center" vertical="center" wrapText="1"/>
    </xf>
    <xf numFmtId="0" fontId="32" fillId="0" borderId="82" xfId="0" applyFont="1" applyBorder="1" applyAlignment="1">
      <alignment horizontal="center" vertical="center" shrinkToFit="1"/>
    </xf>
    <xf numFmtId="0" fontId="36" fillId="0" borderId="15" xfId="0" applyFont="1" applyBorder="1" applyAlignment="1">
      <alignment vertical="center" shrinkToFit="1"/>
    </xf>
    <xf numFmtId="0" fontId="36" fillId="0" borderId="13" xfId="0" applyFont="1" applyBorder="1" applyAlignment="1">
      <alignment vertical="center" shrinkToFit="1"/>
    </xf>
    <xf numFmtId="0" fontId="36" fillId="0" borderId="42" xfId="0" applyFont="1" applyBorder="1" applyAlignment="1">
      <alignment horizontal="center" vertical="center" wrapText="1"/>
    </xf>
    <xf numFmtId="0" fontId="36" fillId="0" borderId="57" xfId="0" applyFont="1" applyBorder="1" applyAlignment="1">
      <alignment horizontal="center" vertical="center"/>
    </xf>
    <xf numFmtId="0" fontId="36" fillId="0" borderId="43" xfId="0" applyFont="1" applyBorder="1" applyAlignment="1">
      <alignment horizontal="center" vertical="center" wrapText="1"/>
    </xf>
    <xf numFmtId="0" fontId="36" fillId="0" borderId="41" xfId="0" applyFont="1" applyBorder="1" applyAlignment="1">
      <alignment horizontal="center" vertical="center"/>
    </xf>
    <xf numFmtId="0" fontId="36" fillId="0" borderId="58" xfId="0" applyFont="1" applyBorder="1" applyAlignment="1">
      <alignment horizontal="center" vertical="center"/>
    </xf>
    <xf numFmtId="0" fontId="36" fillId="0" borderId="72" xfId="0" applyFont="1" applyBorder="1" applyAlignment="1">
      <alignment horizontal="center" vertical="center"/>
    </xf>
    <xf numFmtId="0" fontId="32" fillId="0" borderId="15" xfId="0" applyFont="1" applyBorder="1" applyAlignment="1">
      <alignment horizontal="center" vertical="center"/>
    </xf>
    <xf numFmtId="0" fontId="32" fillId="0" borderId="13" xfId="0" applyFont="1" applyBorder="1" applyAlignment="1">
      <alignment horizontal="center" vertical="center"/>
    </xf>
    <xf numFmtId="0" fontId="37" fillId="0" borderId="0" xfId="0" applyFont="1" applyAlignment="1">
      <alignment horizontal="center" vertical="center"/>
    </xf>
    <xf numFmtId="0" fontId="34" fillId="0" borderId="15" xfId="0" applyFont="1" applyBorder="1" applyAlignment="1">
      <alignment vertical="center" shrinkToFit="1"/>
    </xf>
    <xf numFmtId="0" fontId="34" fillId="0" borderId="13" xfId="0" applyFont="1" applyBorder="1" applyAlignment="1">
      <alignment vertical="center" shrinkToFit="1"/>
    </xf>
    <xf numFmtId="0" fontId="36" fillId="0" borderId="42" xfId="0" applyFont="1" applyBorder="1" applyAlignment="1">
      <alignment horizontal="center" vertical="center"/>
    </xf>
    <xf numFmtId="0" fontId="36" fillId="0" borderId="43" xfId="0" applyFont="1" applyBorder="1" applyAlignment="1">
      <alignment horizontal="center" vertical="center"/>
    </xf>
    <xf numFmtId="0" fontId="36" fillId="0" borderId="27" xfId="0" applyFont="1" applyBorder="1" applyAlignment="1">
      <alignment horizontal="center" vertical="center"/>
    </xf>
    <xf numFmtId="0" fontId="36" fillId="0" borderId="8" xfId="0" applyFont="1" applyBorder="1" applyAlignment="1">
      <alignment horizontal="center" vertical="center"/>
    </xf>
    <xf numFmtId="0" fontId="47" fillId="0" borderId="43" xfId="2" applyNumberFormat="1" applyFont="1" applyBorder="1" applyAlignment="1" applyProtection="1">
      <alignment horizontal="center" vertical="center" shrinkToFit="1"/>
    </xf>
    <xf numFmtId="0" fontId="47" fillId="0" borderId="58" xfId="2" applyNumberFormat="1" applyFont="1" applyBorder="1" applyAlignment="1" applyProtection="1">
      <alignment horizontal="center" vertical="center" shrinkToFit="1"/>
    </xf>
    <xf numFmtId="178" fontId="47" fillId="0" borderId="27" xfId="2" applyNumberFormat="1" applyFont="1" applyBorder="1" applyAlignment="1" applyProtection="1">
      <alignment horizontal="center" vertical="center" shrinkToFit="1"/>
    </xf>
    <xf numFmtId="178" fontId="47" fillId="0" borderId="8" xfId="2" applyNumberFormat="1" applyFont="1" applyBorder="1" applyAlignment="1" applyProtection="1">
      <alignment horizontal="center" vertical="center" shrinkToFit="1"/>
    </xf>
    <xf numFmtId="178" fontId="47" fillId="0" borderId="41" xfId="2" applyNumberFormat="1" applyFont="1" applyBorder="1" applyAlignment="1" applyProtection="1">
      <alignment horizontal="center" vertical="center" shrinkToFit="1"/>
    </xf>
    <xf numFmtId="178" fontId="47" fillId="0" borderId="72" xfId="2" applyNumberFormat="1" applyFont="1" applyBorder="1" applyAlignment="1" applyProtection="1">
      <alignment horizontal="center" vertical="center" shrinkToFit="1"/>
    </xf>
    <xf numFmtId="178" fontId="47" fillId="0" borderId="1" xfId="2" applyNumberFormat="1" applyFont="1" applyBorder="1" applyAlignment="1" applyProtection="1">
      <alignment horizontal="center" vertical="center" shrinkToFit="1"/>
    </xf>
    <xf numFmtId="178" fontId="47" fillId="0" borderId="24" xfId="2" applyNumberFormat="1" applyFont="1" applyBorder="1" applyAlignment="1" applyProtection="1">
      <alignment horizontal="center" vertical="center" shrinkToFit="1"/>
    </xf>
    <xf numFmtId="178" fontId="47" fillId="0" borderId="3" xfId="2" applyNumberFormat="1" applyFont="1" applyBorder="1" applyAlignment="1" applyProtection="1">
      <alignment horizontal="center" vertical="center" shrinkToFit="1"/>
    </xf>
    <xf numFmtId="178" fontId="47" fillId="0" borderId="25" xfId="2" applyNumberFormat="1" applyFont="1" applyBorder="1" applyAlignment="1" applyProtection="1">
      <alignment horizontal="center" vertical="center" shrinkToFit="1"/>
    </xf>
    <xf numFmtId="178" fontId="49" fillId="0" borderId="0" xfId="2" applyNumberFormat="1" applyFont="1" applyAlignment="1">
      <alignment horizontal="center" vertical="center"/>
    </xf>
    <xf numFmtId="178" fontId="47" fillId="6" borderId="14" xfId="2" applyNumberFormat="1" applyFont="1" applyFill="1" applyBorder="1" applyAlignment="1" applyProtection="1">
      <alignment vertical="center" wrapText="1"/>
      <protection locked="0"/>
    </xf>
    <xf numFmtId="178" fontId="40" fillId="0" borderId="8" xfId="2" applyNumberFormat="1" applyFont="1" applyBorder="1" applyAlignment="1" applyProtection="1">
      <alignment horizontal="left" shrinkToFit="1"/>
    </xf>
    <xf numFmtId="178" fontId="43" fillId="6" borderId="14" xfId="2" applyNumberFormat="1" applyFont="1" applyFill="1" applyBorder="1" applyAlignment="1" applyProtection="1">
      <alignment vertical="center" wrapText="1"/>
      <protection locked="0"/>
    </xf>
    <xf numFmtId="178" fontId="47" fillId="0" borderId="14" xfId="2" applyNumberFormat="1" applyFont="1" applyBorder="1" applyAlignment="1" applyProtection="1">
      <alignment horizontal="center" vertical="center"/>
    </xf>
    <xf numFmtId="0" fontId="43" fillId="0" borderId="43" xfId="2" applyNumberFormat="1" applyFont="1" applyBorder="1" applyAlignment="1" applyProtection="1">
      <alignment horizontal="center" vertical="center" shrinkToFit="1"/>
    </xf>
    <xf numFmtId="0" fontId="43" fillId="0" borderId="58" xfId="2" applyNumberFormat="1" applyFont="1" applyBorder="1" applyAlignment="1" applyProtection="1">
      <alignment horizontal="center" vertical="center" shrinkToFit="1"/>
    </xf>
    <xf numFmtId="178" fontId="43" fillId="0" borderId="27" xfId="2" applyNumberFormat="1" applyFont="1" applyBorder="1" applyAlignment="1" applyProtection="1">
      <alignment horizontal="center" vertical="center" shrinkToFit="1"/>
    </xf>
    <xf numFmtId="178" fontId="43" fillId="0" borderId="8" xfId="2" applyNumberFormat="1" applyFont="1" applyBorder="1" applyAlignment="1" applyProtection="1">
      <alignment horizontal="center" vertical="center" shrinkToFit="1"/>
    </xf>
    <xf numFmtId="178" fontId="47" fillId="0" borderId="0" xfId="2" applyNumberFormat="1" applyFont="1" applyAlignment="1" applyProtection="1">
      <alignment horizontal="left" vertical="center" shrinkToFit="1"/>
    </xf>
    <xf numFmtId="178" fontId="47" fillId="6" borderId="0" xfId="2" applyNumberFormat="1" applyFont="1" applyFill="1" applyAlignment="1" applyProtection="1">
      <alignment horizontal="left" vertical="center" shrinkToFit="1"/>
      <protection locked="0"/>
    </xf>
    <xf numFmtId="178" fontId="50" fillId="0" borderId="8" xfId="2" applyNumberFormat="1" applyFont="1" applyBorder="1" applyAlignment="1" applyProtection="1">
      <alignment horizontal="center"/>
    </xf>
    <xf numFmtId="178" fontId="47" fillId="2" borderId="15" xfId="2" applyNumberFormat="1" applyFont="1" applyFill="1" applyBorder="1" applyAlignment="1" applyProtection="1">
      <alignment horizontal="center" vertical="center" wrapText="1" shrinkToFit="1"/>
    </xf>
    <xf numFmtId="178" fontId="47" fillId="2" borderId="18" xfId="2" applyNumberFormat="1" applyFont="1" applyFill="1" applyBorder="1" applyAlignment="1" applyProtection="1">
      <alignment horizontal="center" vertical="center" wrapText="1" shrinkToFit="1"/>
    </xf>
    <xf numFmtId="178" fontId="47" fillId="2" borderId="13" xfId="2" applyNumberFormat="1" applyFont="1" applyFill="1" applyBorder="1" applyAlignment="1" applyProtection="1">
      <alignment horizontal="center" vertical="center" wrapText="1" shrinkToFit="1"/>
    </xf>
    <xf numFmtId="0" fontId="58" fillId="0" borderId="0" xfId="0" applyFont="1" applyAlignment="1">
      <alignment horizontal="center" vertical="center"/>
    </xf>
    <xf numFmtId="0" fontId="32" fillId="0" borderId="92" xfId="0" applyFont="1" applyBorder="1" applyAlignment="1">
      <alignment horizontal="center" vertical="center"/>
    </xf>
    <xf numFmtId="0" fontId="32" fillId="0" borderId="93" xfId="0" applyFont="1" applyBorder="1" applyAlignment="1">
      <alignment horizontal="center" vertical="center"/>
    </xf>
    <xf numFmtId="0" fontId="32" fillId="0" borderId="96" xfId="0" applyFont="1" applyBorder="1" applyAlignment="1">
      <alignment horizontal="center" vertical="center"/>
    </xf>
    <xf numFmtId="0" fontId="32" fillId="0" borderId="75" xfId="0" applyFont="1" applyBorder="1" applyAlignment="1">
      <alignment horizontal="center" vertical="center"/>
    </xf>
    <xf numFmtId="0" fontId="32" fillId="0" borderId="58" xfId="0" applyFont="1" applyBorder="1" applyAlignment="1">
      <alignment horizontal="center" vertical="center"/>
    </xf>
    <xf numFmtId="0" fontId="32" fillId="0" borderId="72" xfId="0" applyFont="1" applyBorder="1" applyAlignment="1">
      <alignment horizontal="center" vertical="center"/>
    </xf>
    <xf numFmtId="0" fontId="43" fillId="0" borderId="8" xfId="0" applyFont="1" applyBorder="1" applyAlignment="1">
      <alignment horizontal="center" vertical="center"/>
    </xf>
    <xf numFmtId="0" fontId="32" fillId="0" borderId="97" xfId="0" applyFont="1" applyBorder="1" applyAlignment="1">
      <alignment horizontal="center" vertical="center"/>
    </xf>
    <xf numFmtId="0" fontId="32" fillId="0" borderId="79" xfId="0" applyFont="1" applyBorder="1" applyAlignment="1">
      <alignment horizontal="center" vertical="center"/>
    </xf>
    <xf numFmtId="0" fontId="59" fillId="0" borderId="36" xfId="0" applyFont="1" applyBorder="1" applyAlignment="1">
      <alignment horizontal="center" vertical="center"/>
    </xf>
    <xf numFmtId="0" fontId="59" fillId="0" borderId="32" xfId="0" applyFont="1" applyBorder="1" applyAlignment="1">
      <alignment horizontal="center" vertical="center"/>
    </xf>
    <xf numFmtId="180" fontId="34" fillId="0" borderId="18" xfId="3" applyNumberFormat="1" applyFont="1" applyBorder="1" applyAlignment="1">
      <alignment horizontal="right" vertical="center"/>
    </xf>
    <xf numFmtId="0" fontId="32" fillId="0" borderId="1" xfId="0" applyFont="1" applyBorder="1" applyAlignment="1">
      <alignment horizontal="center" vertical="center"/>
    </xf>
    <xf numFmtId="0" fontId="32" fillId="0" borderId="24" xfId="0" applyFont="1" applyBorder="1" applyAlignment="1">
      <alignment horizontal="center" vertical="center"/>
    </xf>
    <xf numFmtId="0" fontId="32" fillId="0" borderId="71" xfId="0" applyFont="1" applyBorder="1" applyAlignment="1">
      <alignment horizontal="center" vertical="center"/>
    </xf>
    <xf numFmtId="0" fontId="32" fillId="0" borderId="8" xfId="0" applyFont="1" applyBorder="1" applyAlignment="1">
      <alignment horizontal="center" vertical="center"/>
    </xf>
    <xf numFmtId="0" fontId="32" fillId="0" borderId="94" xfId="0" applyFont="1" applyBorder="1" applyAlignment="1">
      <alignment horizontal="center" vertical="center" wrapText="1"/>
    </xf>
    <xf numFmtId="0" fontId="32" fillId="0" borderId="95" xfId="0" applyFont="1" applyBorder="1" applyAlignment="1">
      <alignment horizontal="center" vertical="center" wrapText="1"/>
    </xf>
    <xf numFmtId="0" fontId="32" fillId="0" borderId="8" xfId="0" applyFont="1" applyBorder="1" applyAlignment="1">
      <alignment horizontal="distributed" vertical="center"/>
    </xf>
    <xf numFmtId="0" fontId="32" fillId="0" borderId="18" xfId="0" applyFont="1" applyBorder="1" applyAlignment="1">
      <alignment horizontal="distributed" vertical="center"/>
    </xf>
    <xf numFmtId="0" fontId="43" fillId="0" borderId="8" xfId="0" applyFont="1" applyBorder="1" applyAlignment="1">
      <alignment horizontal="left" vertical="center"/>
    </xf>
    <xf numFmtId="56" fontId="32" fillId="0" borderId="30" xfId="0" applyNumberFormat="1" applyFont="1" applyBorder="1" applyAlignment="1">
      <alignment horizontal="center" vertical="center"/>
    </xf>
    <xf numFmtId="56" fontId="32" fillId="0" borderId="91" xfId="0" applyNumberFormat="1" applyFont="1" applyBorder="1" applyAlignment="1">
      <alignment horizontal="center" vertical="center"/>
    </xf>
    <xf numFmtId="56" fontId="32" fillId="0" borderId="63" xfId="0" applyNumberFormat="1" applyFont="1" applyBorder="1" applyAlignment="1">
      <alignment horizontal="center" vertical="center"/>
    </xf>
    <xf numFmtId="0" fontId="32" fillId="0" borderId="94" xfId="0" applyNumberFormat="1" applyFont="1" applyBorder="1" applyAlignment="1">
      <alignment horizontal="center" vertical="center"/>
    </xf>
    <xf numFmtId="0" fontId="32" fillId="0" borderId="98" xfId="0" applyNumberFormat="1" applyFont="1" applyBorder="1" applyAlignment="1">
      <alignment horizontal="center" vertical="center"/>
    </xf>
    <xf numFmtId="0" fontId="32"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FFFFCC"/>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1333500</xdr:colOff>
      <xdr:row>3</xdr:row>
      <xdr:rowOff>68036</xdr:rowOff>
    </xdr:from>
    <xdr:to>
      <xdr:col>7</xdr:col>
      <xdr:colOff>903173</xdr:colOff>
      <xdr:row>4</xdr:row>
      <xdr:rowOff>125866</xdr:rowOff>
    </xdr:to>
    <xdr:sp macro="" textlink="">
      <xdr:nvSpPr>
        <xdr:cNvPr id="3" name="線吹き出し 1 (枠付き) 2"/>
        <xdr:cNvSpPr/>
      </xdr:nvSpPr>
      <xdr:spPr bwMode="auto">
        <a:xfrm>
          <a:off x="5832929" y="938893"/>
          <a:ext cx="3143815" cy="366259"/>
        </a:xfrm>
        <a:prstGeom prst="borderCallout1">
          <a:avLst>
            <a:gd name="adj1" fmla="val 50558"/>
            <a:gd name="adj2" fmla="val 153"/>
            <a:gd name="adj3" fmla="val -23606"/>
            <a:gd name="adj4" fmla="val -3872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72572</xdr:colOff>
      <xdr:row>7</xdr:row>
      <xdr:rowOff>68036</xdr:rowOff>
    </xdr:from>
    <xdr:to>
      <xdr:col>7</xdr:col>
      <xdr:colOff>21772</xdr:colOff>
      <xdr:row>13</xdr:row>
      <xdr:rowOff>0</xdr:rowOff>
    </xdr:to>
    <xdr:sp macro="" textlink="">
      <xdr:nvSpPr>
        <xdr:cNvPr id="2" name="正方形/長方形 1"/>
        <xdr:cNvSpPr/>
      </xdr:nvSpPr>
      <xdr:spPr bwMode="auto">
        <a:xfrm>
          <a:off x="2784929" y="2081893"/>
          <a:ext cx="5310414"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7</xdr:col>
      <xdr:colOff>6350</xdr:colOff>
      <xdr:row>16</xdr:row>
      <xdr:rowOff>535214</xdr:rowOff>
    </xdr:to>
    <xdr:sp macro="" textlink="">
      <xdr:nvSpPr>
        <xdr:cNvPr id="4" name="正方形/長方形 3"/>
        <xdr:cNvSpPr/>
      </xdr:nvSpPr>
      <xdr:spPr bwMode="auto">
        <a:xfrm>
          <a:off x="2769507" y="6057900"/>
          <a:ext cx="5310414" cy="163467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154213</xdr:colOff>
      <xdr:row>10</xdr:row>
      <xdr:rowOff>181429</xdr:rowOff>
    </xdr:from>
    <xdr:to>
      <xdr:col>6</xdr:col>
      <xdr:colOff>471713</xdr:colOff>
      <xdr:row>15</xdr:row>
      <xdr:rowOff>471714</xdr:rowOff>
    </xdr:to>
    <xdr:grpSp>
      <xdr:nvGrpSpPr>
        <xdr:cNvPr id="6" name="グループ化 5"/>
        <xdr:cNvGrpSpPr/>
      </xdr:nvGrpSpPr>
      <xdr:grpSpPr>
        <a:xfrm>
          <a:off x="2866570" y="3909786"/>
          <a:ext cx="3891643" cy="3147785"/>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684481</xdr:colOff>
      <xdr:row>3</xdr:row>
      <xdr:rowOff>155451</xdr:rowOff>
    </xdr:from>
    <xdr:to>
      <xdr:col>13</xdr:col>
      <xdr:colOff>625929</xdr:colOff>
      <xdr:row>4</xdr:row>
      <xdr:rowOff>311004</xdr:rowOff>
    </xdr:to>
    <xdr:sp macro="" textlink="">
      <xdr:nvSpPr>
        <xdr:cNvPr id="3" name="線吹き出し 1 (枠付き) 2"/>
        <xdr:cNvSpPr/>
      </xdr:nvSpPr>
      <xdr:spPr bwMode="auto">
        <a:xfrm>
          <a:off x="8667338" y="1044451"/>
          <a:ext cx="4159662" cy="473053"/>
        </a:xfrm>
        <a:prstGeom prst="borderCallout1">
          <a:avLst>
            <a:gd name="adj1" fmla="val 56875"/>
            <a:gd name="adj2" fmla="val -163"/>
            <a:gd name="adj3" fmla="val -35353"/>
            <a:gd name="adj4" fmla="val -2830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244928</xdr:colOff>
      <xdr:row>25</xdr:row>
      <xdr:rowOff>81643</xdr:rowOff>
    </xdr:from>
    <xdr:to>
      <xdr:col>13</xdr:col>
      <xdr:colOff>163285</xdr:colOff>
      <xdr:row>25</xdr:row>
      <xdr:rowOff>591911</xdr:rowOff>
    </xdr:to>
    <xdr:sp macro="" textlink="">
      <xdr:nvSpPr>
        <xdr:cNvPr id="6" name="線吹き出し 1 (枠付き) 5"/>
        <xdr:cNvSpPr/>
      </xdr:nvSpPr>
      <xdr:spPr bwMode="auto">
        <a:xfrm>
          <a:off x="8971642" y="9751786"/>
          <a:ext cx="2893786"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8506</xdr:colOff>
      <xdr:row>2</xdr:row>
      <xdr:rowOff>274526</xdr:rowOff>
    </xdr:from>
    <xdr:to>
      <xdr:col>20</xdr:col>
      <xdr:colOff>870857</xdr:colOff>
      <xdr:row>4</xdr:row>
      <xdr:rowOff>156823</xdr:rowOff>
    </xdr:to>
    <xdr:sp macro="" textlink="">
      <xdr:nvSpPr>
        <xdr:cNvPr id="2" name="線吹き出し 1 (枠付き) 1"/>
        <xdr:cNvSpPr/>
      </xdr:nvSpPr>
      <xdr:spPr bwMode="auto">
        <a:xfrm>
          <a:off x="5796077" y="809740"/>
          <a:ext cx="3211851" cy="481012"/>
        </a:xfrm>
        <a:prstGeom prst="borderCallout1">
          <a:avLst>
            <a:gd name="adj1" fmla="val 52637"/>
            <a:gd name="adj2" fmla="val -199"/>
            <a:gd name="adj3" fmla="val -2699"/>
            <a:gd name="adj4" fmla="val -40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20</xdr:col>
      <xdr:colOff>408215</xdr:colOff>
      <xdr:row>15</xdr:row>
      <xdr:rowOff>453570</xdr:rowOff>
    </xdr:to>
    <xdr:grpSp>
      <xdr:nvGrpSpPr>
        <xdr:cNvPr id="5" name="グループ化 4"/>
        <xdr:cNvGrpSpPr/>
      </xdr:nvGrpSpPr>
      <xdr:grpSpPr>
        <a:xfrm>
          <a:off x="3590018" y="5860143"/>
          <a:ext cx="4955268" cy="390070"/>
          <a:chOff x="3590018" y="5860143"/>
          <a:chExt cx="4955268" cy="390070"/>
        </a:xfrm>
      </xdr:grpSpPr>
      <xdr:sp macro="" textlink="">
        <xdr:nvSpPr>
          <xdr:cNvPr id="3" name="正方形/長方形 2"/>
          <xdr:cNvSpPr/>
        </xdr:nvSpPr>
        <xdr:spPr bwMode="auto">
          <a:xfrm>
            <a:off x="3590018" y="5860143"/>
            <a:ext cx="107950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sp macro="" textlink="">
        <xdr:nvSpPr>
          <xdr:cNvPr id="4" name="線吹き出し 1 (枠付き) 3"/>
          <xdr:cNvSpPr/>
        </xdr:nvSpPr>
        <xdr:spPr bwMode="auto">
          <a:xfrm>
            <a:off x="5476875" y="5869213"/>
            <a:ext cx="3068411" cy="381000"/>
          </a:xfrm>
          <a:prstGeom prst="borderCallout1">
            <a:avLst>
              <a:gd name="adj1" fmla="val 54779"/>
              <a:gd name="adj2" fmla="val -145"/>
              <a:gd name="adj3" fmla="val 48727"/>
              <a:gd name="adj4" fmla="val -2633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680649" y="2536967"/>
          <a:ext cx="346914" cy="1724768"/>
        </a:xfrm>
        <a:prstGeom prst="rightBrace">
          <a:avLst>
            <a:gd name="adj1" fmla="val 8333"/>
            <a:gd name="adj2" fmla="val 6686"/>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1873868</xdr:colOff>
      <xdr:row>10</xdr:row>
      <xdr:rowOff>1953</xdr:rowOff>
    </xdr:from>
    <xdr:to>
      <xdr:col>11</xdr:col>
      <xdr:colOff>5177277</xdr:colOff>
      <xdr:row>12</xdr:row>
      <xdr:rowOff>143328</xdr:rowOff>
    </xdr:to>
    <xdr:sp macro="" textlink="">
      <xdr:nvSpPr>
        <xdr:cNvPr id="114" name="線吹き出し 1 (枠付き) 113"/>
        <xdr:cNvSpPr/>
      </xdr:nvSpPr>
      <xdr:spPr bwMode="auto">
        <a:xfrm>
          <a:off x="7409574" y="3303953"/>
          <a:ext cx="3303409" cy="1291846"/>
        </a:xfrm>
        <a:prstGeom prst="borderCallout1">
          <a:avLst>
            <a:gd name="adj1" fmla="val 740"/>
            <a:gd name="adj2" fmla="val 384"/>
            <a:gd name="adj3" fmla="val 19510"/>
            <a:gd name="adj4" fmla="val -14546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2726765</xdr:colOff>
      <xdr:row>3</xdr:row>
      <xdr:rowOff>353786</xdr:rowOff>
    </xdr:to>
    <xdr:sp macro="" textlink="">
      <xdr:nvSpPr>
        <xdr:cNvPr id="121" name="線吹き出し 1 (枠付き) 120"/>
        <xdr:cNvSpPr/>
      </xdr:nvSpPr>
      <xdr:spPr bwMode="auto">
        <a:xfrm>
          <a:off x="3070496" y="673239"/>
          <a:ext cx="5191975" cy="569547"/>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tabSelected="1" view="pageBreakPreview" zoomScale="70" zoomScaleNormal="70" zoomScaleSheetLayoutView="70" workbookViewId="0">
      <selection activeCell="K16" sqref="K16"/>
    </sheetView>
  </sheetViews>
  <sheetFormatPr defaultColWidth="9" defaultRowHeight="14" x14ac:dyDescent="0.2"/>
  <cols>
    <col min="1" max="1" width="9" style="2"/>
    <col min="2" max="3" width="2.6328125" style="2" customWidth="1"/>
    <col min="4" max="4" width="24.6328125" style="2" customWidth="1"/>
    <col min="5" max="7" width="25.6328125" style="2" customWidth="1"/>
    <col min="8" max="8" width="15.6328125" style="2" customWidth="1"/>
    <col min="9" max="16384" width="9" style="2"/>
  </cols>
  <sheetData>
    <row r="1" spans="1:11" ht="20.149999999999999" customHeight="1" x14ac:dyDescent="0.2">
      <c r="A1" s="1" t="s">
        <v>13</v>
      </c>
    </row>
    <row r="2" spans="1:11" s="3" customFormat="1" ht="24" customHeight="1" x14ac:dyDescent="0.2">
      <c r="A2" s="217" t="s">
        <v>14</v>
      </c>
      <c r="B2" s="217"/>
      <c r="C2" s="217"/>
      <c r="D2" s="217"/>
      <c r="E2" s="217"/>
      <c r="F2" s="217"/>
      <c r="G2" s="217"/>
      <c r="H2" s="217"/>
    </row>
    <row r="3" spans="1:11" s="3" customFormat="1" ht="24" customHeight="1" x14ac:dyDescent="0.2">
      <c r="A3" s="221" t="s">
        <v>15</v>
      </c>
      <c r="B3" s="221"/>
      <c r="C3" s="221"/>
      <c r="D3" s="221"/>
      <c r="E3" s="221"/>
      <c r="F3" s="221"/>
      <c r="G3" s="221"/>
      <c r="H3" s="221"/>
      <c r="J3" s="4"/>
    </row>
    <row r="4" spans="1:11" s="3" customFormat="1" ht="24" customHeight="1" x14ac:dyDescent="0.2">
      <c r="A4" s="5" t="s">
        <v>16</v>
      </c>
      <c r="B4" s="6" t="s">
        <v>17</v>
      </c>
      <c r="C4" s="222" t="s">
        <v>18</v>
      </c>
      <c r="D4" s="222"/>
      <c r="E4" s="7"/>
      <c r="F4" s="7"/>
      <c r="G4" s="7"/>
      <c r="H4" s="7"/>
      <c r="J4" s="4"/>
    </row>
    <row r="5" spans="1:11" ht="20.149999999999999" customHeight="1" thickBot="1" x14ac:dyDescent="0.25">
      <c r="H5" s="8" t="s">
        <v>19</v>
      </c>
    </row>
    <row r="6" spans="1:11" ht="22.5" customHeight="1" x14ac:dyDescent="0.2">
      <c r="A6" s="239" t="s">
        <v>20</v>
      </c>
      <c r="B6" s="236" t="s">
        <v>21</v>
      </c>
      <c r="C6" s="237"/>
      <c r="D6" s="237"/>
      <c r="E6" s="219" t="s">
        <v>22</v>
      </c>
      <c r="F6" s="219" t="s">
        <v>23</v>
      </c>
      <c r="G6" s="219" t="s">
        <v>24</v>
      </c>
      <c r="H6" s="225" t="s">
        <v>25</v>
      </c>
    </row>
    <row r="7" spans="1:11" ht="22.5" customHeight="1" thickBot="1" x14ac:dyDescent="0.25">
      <c r="A7" s="240"/>
      <c r="B7" s="238"/>
      <c r="C7" s="238"/>
      <c r="D7" s="238"/>
      <c r="E7" s="220"/>
      <c r="F7" s="223"/>
      <c r="G7" s="223"/>
      <c r="H7" s="226"/>
    </row>
    <row r="8" spans="1:11" ht="45" customHeight="1" x14ac:dyDescent="0.2">
      <c r="A8" s="231" t="s">
        <v>26</v>
      </c>
      <c r="B8" s="224" t="s">
        <v>27</v>
      </c>
      <c r="C8" s="224"/>
      <c r="D8" s="224"/>
      <c r="E8" s="9">
        <f>F8+G8</f>
        <v>0</v>
      </c>
      <c r="F8" s="9">
        <v>0</v>
      </c>
      <c r="G8" s="9">
        <v>0</v>
      </c>
      <c r="H8" s="10"/>
      <c r="K8" s="11"/>
    </row>
    <row r="9" spans="1:11" ht="45" customHeight="1" x14ac:dyDescent="0.2">
      <c r="A9" s="231"/>
      <c r="B9" s="218" t="s">
        <v>28</v>
      </c>
      <c r="C9" s="218"/>
      <c r="D9" s="218"/>
      <c r="E9" s="12">
        <f t="shared" ref="E9:E17" si="0">F9+G9</f>
        <v>5522000</v>
      </c>
      <c r="F9" s="13">
        <v>5020000</v>
      </c>
      <c r="G9" s="13">
        <v>502000</v>
      </c>
      <c r="H9" s="14"/>
    </row>
    <row r="10" spans="1:11" ht="45" customHeight="1" x14ac:dyDescent="0.2">
      <c r="A10" s="231"/>
      <c r="B10" s="218" t="s">
        <v>29</v>
      </c>
      <c r="C10" s="218"/>
      <c r="D10" s="218"/>
      <c r="E10" s="9">
        <f t="shared" si="0"/>
        <v>0</v>
      </c>
      <c r="F10" s="15">
        <v>0</v>
      </c>
      <c r="G10" s="15">
        <v>0</v>
      </c>
      <c r="H10" s="14"/>
    </row>
    <row r="11" spans="1:11" ht="45" customHeight="1" x14ac:dyDescent="0.2">
      <c r="A11" s="231"/>
      <c r="B11" s="218" t="s">
        <v>30</v>
      </c>
      <c r="C11" s="235"/>
      <c r="D11" s="235"/>
      <c r="E11" s="9">
        <f t="shared" si="0"/>
        <v>0</v>
      </c>
      <c r="F11" s="15">
        <v>0</v>
      </c>
      <c r="G11" s="15">
        <v>0</v>
      </c>
      <c r="H11" s="14"/>
    </row>
    <row r="12" spans="1:11" ht="45" customHeight="1" x14ac:dyDescent="0.2">
      <c r="A12" s="231"/>
      <c r="B12" s="234" t="s">
        <v>31</v>
      </c>
      <c r="C12" s="235"/>
      <c r="D12" s="235"/>
      <c r="E12" s="9">
        <f t="shared" si="0"/>
        <v>0</v>
      </c>
      <c r="F12" s="15">
        <v>0</v>
      </c>
      <c r="G12" s="15">
        <v>0</v>
      </c>
      <c r="H12" s="14"/>
    </row>
    <row r="13" spans="1:11" ht="45" customHeight="1" x14ac:dyDescent="0.2">
      <c r="A13" s="232"/>
      <c r="B13" s="234" t="s">
        <v>32</v>
      </c>
      <c r="C13" s="235"/>
      <c r="D13" s="235"/>
      <c r="E13" s="9">
        <f t="shared" si="0"/>
        <v>0</v>
      </c>
      <c r="F13" s="15">
        <v>0</v>
      </c>
      <c r="G13" s="15">
        <v>0</v>
      </c>
      <c r="H13" s="14"/>
    </row>
    <row r="14" spans="1:11" ht="45" customHeight="1" x14ac:dyDescent="0.2">
      <c r="A14" s="16" t="s">
        <v>33</v>
      </c>
      <c r="B14" s="218" t="s">
        <v>34</v>
      </c>
      <c r="C14" s="218"/>
      <c r="D14" s="218"/>
      <c r="E14" s="12">
        <v>149520</v>
      </c>
      <c r="F14" s="13">
        <v>149520</v>
      </c>
      <c r="G14" s="17">
        <v>0</v>
      </c>
      <c r="H14" s="14"/>
    </row>
    <row r="15" spans="1:11" ht="45" customHeight="1" x14ac:dyDescent="0.2">
      <c r="A15" s="233" t="s">
        <v>35</v>
      </c>
      <c r="B15" s="218" t="s">
        <v>36</v>
      </c>
      <c r="C15" s="218"/>
      <c r="D15" s="218"/>
      <c r="E15" s="9">
        <f>F15+G15</f>
        <v>0</v>
      </c>
      <c r="F15" s="15">
        <v>0</v>
      </c>
      <c r="G15" s="18">
        <v>0</v>
      </c>
      <c r="H15" s="14"/>
    </row>
    <row r="16" spans="1:11" ht="45" customHeight="1" x14ac:dyDescent="0.2">
      <c r="A16" s="232"/>
      <c r="B16" s="218" t="s">
        <v>37</v>
      </c>
      <c r="C16" s="218"/>
      <c r="D16" s="218"/>
      <c r="E16" s="9">
        <f>F16+G16</f>
        <v>0</v>
      </c>
      <c r="F16" s="15">
        <v>0</v>
      </c>
      <c r="G16" s="18">
        <v>0</v>
      </c>
      <c r="H16" s="14"/>
    </row>
    <row r="17" spans="1:8" ht="45" customHeight="1" thickBot="1" x14ac:dyDescent="0.25">
      <c r="A17" s="229" t="s">
        <v>38</v>
      </c>
      <c r="B17" s="230"/>
      <c r="C17" s="230"/>
      <c r="D17" s="230"/>
      <c r="E17" s="9">
        <f t="shared" si="0"/>
        <v>0</v>
      </c>
      <c r="F17" s="19">
        <v>0</v>
      </c>
      <c r="G17" s="20">
        <v>0</v>
      </c>
      <c r="H17" s="21"/>
    </row>
    <row r="18" spans="1:8" ht="45" customHeight="1" thickBot="1" x14ac:dyDescent="0.25">
      <c r="A18" s="227" t="s">
        <v>39</v>
      </c>
      <c r="B18" s="228"/>
      <c r="C18" s="228"/>
      <c r="D18" s="228"/>
      <c r="E18" s="22">
        <f>SUM(E8:E17)</f>
        <v>5671520</v>
      </c>
      <c r="F18" s="22">
        <f>SUM(F8:F17)</f>
        <v>5169520</v>
      </c>
      <c r="G18" s="22">
        <f>SUM(G8:G17)</f>
        <v>502000</v>
      </c>
      <c r="H18" s="23"/>
    </row>
    <row r="19" spans="1:8" ht="24.75" customHeight="1" x14ac:dyDescent="0.2">
      <c r="A19" s="2" t="s">
        <v>40</v>
      </c>
    </row>
    <row r="20" spans="1:8" ht="22.5" customHeight="1" x14ac:dyDescent="0.2">
      <c r="C20" s="24"/>
      <c r="D20" s="1"/>
    </row>
    <row r="21" spans="1:8" ht="21" customHeight="1" x14ac:dyDescent="0.2">
      <c r="C21" s="1"/>
      <c r="D21" s="1"/>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election activeCell="M13" sqref="M13:M14"/>
    </sheetView>
  </sheetViews>
  <sheetFormatPr defaultColWidth="9" defaultRowHeight="14" x14ac:dyDescent="0.3"/>
  <cols>
    <col min="1" max="2" width="14.6328125" style="26" customWidth="1"/>
    <col min="3" max="3" width="20.6328125" style="26" customWidth="1"/>
    <col min="4" max="4" width="6.6328125" style="26" customWidth="1"/>
    <col min="5" max="5" width="13.6328125" style="26" customWidth="1"/>
    <col min="6" max="8" width="14.6328125" style="26" customWidth="1"/>
    <col min="9" max="14" width="12.08984375" style="26" customWidth="1"/>
    <col min="15" max="15" width="28.6328125" style="26" customWidth="1"/>
    <col min="16" max="16" width="8.6328125" style="26" customWidth="1"/>
    <col min="17" max="17" width="2.453125" style="26" customWidth="1"/>
    <col min="18" max="16384" width="9" style="26"/>
  </cols>
  <sheetData>
    <row r="1" spans="1:19" ht="25" customHeight="1" x14ac:dyDescent="0.35">
      <c r="A1" s="25" t="s">
        <v>77</v>
      </c>
      <c r="B1" s="25"/>
    </row>
    <row r="2" spans="1:19" ht="25" customHeight="1" x14ac:dyDescent="0.3">
      <c r="A2" s="217" t="s">
        <v>41</v>
      </c>
      <c r="B2" s="217"/>
      <c r="C2" s="217"/>
      <c r="D2" s="217"/>
      <c r="E2" s="217"/>
      <c r="F2" s="217"/>
      <c r="G2" s="217"/>
      <c r="H2" s="217"/>
      <c r="I2" s="217"/>
      <c r="J2" s="217"/>
      <c r="K2" s="217"/>
      <c r="L2" s="217"/>
      <c r="M2" s="217"/>
      <c r="N2" s="217"/>
      <c r="O2" s="217"/>
      <c r="P2" s="217"/>
      <c r="Q2" s="27"/>
    </row>
    <row r="3" spans="1:19" ht="20.149999999999999" customHeight="1" x14ac:dyDescent="0.3">
      <c r="A3" s="27"/>
      <c r="B3" s="27"/>
      <c r="C3" s="27"/>
      <c r="D3" s="27"/>
      <c r="F3" s="28"/>
      <c r="G3" s="1" t="s">
        <v>15</v>
      </c>
      <c r="H3" s="28"/>
      <c r="I3" s="28"/>
      <c r="J3" s="28"/>
      <c r="K3" s="28"/>
      <c r="L3" s="28"/>
      <c r="M3" s="28"/>
      <c r="N3" s="27"/>
      <c r="O3" s="27"/>
      <c r="P3" s="27"/>
      <c r="Q3" s="27"/>
      <c r="R3" s="3"/>
      <c r="S3" s="4"/>
    </row>
    <row r="4" spans="1:19" ht="25" customHeight="1" x14ac:dyDescent="0.35">
      <c r="A4" s="29" t="s">
        <v>78</v>
      </c>
      <c r="B4" s="294" t="s">
        <v>42</v>
      </c>
      <c r="C4" s="294"/>
      <c r="D4" s="1"/>
      <c r="E4" s="1"/>
      <c r="F4" s="30"/>
      <c r="G4" s="31"/>
      <c r="H4" s="31"/>
      <c r="I4" s="31"/>
      <c r="J4" s="31"/>
      <c r="K4" s="31"/>
      <c r="L4" s="31"/>
      <c r="O4" s="32"/>
      <c r="P4" s="32"/>
      <c r="Q4" s="32"/>
    </row>
    <row r="5" spans="1:19" ht="25" customHeight="1" x14ac:dyDescent="0.35">
      <c r="A5" s="33" t="s">
        <v>79</v>
      </c>
      <c r="B5" s="295" t="s">
        <v>43</v>
      </c>
      <c r="C5" s="295"/>
      <c r="D5" s="32"/>
      <c r="E5" s="34"/>
      <c r="F5" s="34"/>
      <c r="O5" s="35" t="s">
        <v>0</v>
      </c>
      <c r="P5" s="36">
        <v>1</v>
      </c>
      <c r="Q5" s="37"/>
      <c r="R5" s="32"/>
    </row>
    <row r="6" spans="1:19" ht="16" thickBot="1" x14ac:dyDescent="0.4">
      <c r="H6" s="38" t="s">
        <v>44</v>
      </c>
    </row>
    <row r="7" spans="1:19" ht="33" x14ac:dyDescent="0.35">
      <c r="A7" s="296" t="s">
        <v>45</v>
      </c>
      <c r="B7" s="297"/>
      <c r="C7" s="306" t="s">
        <v>46</v>
      </c>
      <c r="D7" s="306"/>
      <c r="E7" s="307"/>
      <c r="F7" s="39" t="s">
        <v>47</v>
      </c>
      <c r="G7" s="40" t="s">
        <v>48</v>
      </c>
      <c r="H7" s="41" t="s">
        <v>49</v>
      </c>
      <c r="I7" s="42" t="s">
        <v>50</v>
      </c>
      <c r="J7" s="43" t="s">
        <v>51</v>
      </c>
      <c r="K7" s="43" t="s">
        <v>52</v>
      </c>
      <c r="L7" s="43" t="s">
        <v>53</v>
      </c>
      <c r="M7" s="43" t="s">
        <v>54</v>
      </c>
      <c r="N7" s="44" t="s">
        <v>55</v>
      </c>
      <c r="O7" s="45" t="s">
        <v>56</v>
      </c>
      <c r="P7" s="280" t="s">
        <v>57</v>
      </c>
      <c r="Q7" s="46"/>
    </row>
    <row r="8" spans="1:19" ht="24.75" customHeight="1" thickBot="1" x14ac:dyDescent="0.35">
      <c r="A8" s="298"/>
      <c r="B8" s="299"/>
      <c r="C8" s="47" t="s">
        <v>58</v>
      </c>
      <c r="D8" s="48" t="s">
        <v>59</v>
      </c>
      <c r="E8" s="29" t="s">
        <v>60</v>
      </c>
      <c r="F8" s="49" t="s">
        <v>61</v>
      </c>
      <c r="G8" s="50" t="s">
        <v>62</v>
      </c>
      <c r="H8" s="51" t="s">
        <v>63</v>
      </c>
      <c r="I8" s="52" t="s">
        <v>64</v>
      </c>
      <c r="J8" s="53" t="s">
        <v>64</v>
      </c>
      <c r="K8" s="53" t="s">
        <v>64</v>
      </c>
      <c r="L8" s="53" t="s">
        <v>64</v>
      </c>
      <c r="M8" s="53" t="s">
        <v>64</v>
      </c>
      <c r="N8" s="54" t="s">
        <v>64</v>
      </c>
      <c r="O8" s="47" t="s">
        <v>65</v>
      </c>
      <c r="P8" s="281"/>
      <c r="Q8" s="46"/>
    </row>
    <row r="9" spans="1:19" ht="32.15" customHeight="1" x14ac:dyDescent="0.3">
      <c r="A9" s="300" t="s">
        <v>66</v>
      </c>
      <c r="B9" s="301"/>
      <c r="C9" s="308" t="s">
        <v>2</v>
      </c>
      <c r="D9" s="243">
        <v>1</v>
      </c>
      <c r="E9" s="249">
        <v>4500000</v>
      </c>
      <c r="F9" s="241">
        <f>G9+H9</f>
        <v>4950000</v>
      </c>
      <c r="G9" s="269">
        <f>D9*E9</f>
        <v>4500000</v>
      </c>
      <c r="H9" s="284">
        <v>450000</v>
      </c>
      <c r="I9" s="278">
        <v>45362</v>
      </c>
      <c r="J9" s="265">
        <v>45384</v>
      </c>
      <c r="K9" s="266">
        <v>45433</v>
      </c>
      <c r="L9" s="265">
        <v>45443</v>
      </c>
      <c r="M9" s="265">
        <v>45471</v>
      </c>
      <c r="N9" s="283"/>
      <c r="O9" s="55" t="s">
        <v>80</v>
      </c>
      <c r="P9" s="282" t="s">
        <v>81</v>
      </c>
      <c r="Q9" s="56"/>
    </row>
    <row r="10" spans="1:19" ht="32.15" customHeight="1" x14ac:dyDescent="0.3">
      <c r="A10" s="302" t="s">
        <v>1</v>
      </c>
      <c r="B10" s="303"/>
      <c r="C10" s="309"/>
      <c r="D10" s="244"/>
      <c r="E10" s="250"/>
      <c r="F10" s="242"/>
      <c r="G10" s="270"/>
      <c r="H10" s="268"/>
      <c r="I10" s="264"/>
      <c r="J10" s="256"/>
      <c r="K10" s="267"/>
      <c r="L10" s="256"/>
      <c r="M10" s="256"/>
      <c r="N10" s="279"/>
      <c r="O10" s="57" t="s">
        <v>67</v>
      </c>
      <c r="P10" s="277"/>
      <c r="Q10" s="56"/>
    </row>
    <row r="11" spans="1:19" ht="32.15" customHeight="1" x14ac:dyDescent="0.3">
      <c r="A11" s="304" t="s">
        <v>3</v>
      </c>
      <c r="B11" s="305"/>
      <c r="C11" s="310" t="s">
        <v>5</v>
      </c>
      <c r="D11" s="311">
        <v>1</v>
      </c>
      <c r="E11" s="312">
        <v>520000</v>
      </c>
      <c r="F11" s="246">
        <f>G11+H11</f>
        <v>572000</v>
      </c>
      <c r="G11" s="245">
        <f>D11*E11</f>
        <v>520000</v>
      </c>
      <c r="H11" s="268">
        <v>52000</v>
      </c>
      <c r="I11" s="263">
        <v>45380</v>
      </c>
      <c r="J11" s="255">
        <v>45397</v>
      </c>
      <c r="K11" s="285">
        <v>45449</v>
      </c>
      <c r="L11" s="255">
        <v>45471</v>
      </c>
      <c r="M11" s="255">
        <v>45504</v>
      </c>
      <c r="N11" s="279"/>
      <c r="O11" s="58" t="s">
        <v>80</v>
      </c>
      <c r="P11" s="277" t="s">
        <v>82</v>
      </c>
      <c r="Q11" s="56"/>
    </row>
    <row r="12" spans="1:19" ht="32.15" customHeight="1" x14ac:dyDescent="0.3">
      <c r="A12" s="302" t="s">
        <v>4</v>
      </c>
      <c r="B12" s="303"/>
      <c r="C12" s="309"/>
      <c r="D12" s="244"/>
      <c r="E12" s="313"/>
      <c r="F12" s="246"/>
      <c r="G12" s="245"/>
      <c r="H12" s="268"/>
      <c r="I12" s="264"/>
      <c r="J12" s="256"/>
      <c r="K12" s="267"/>
      <c r="L12" s="256"/>
      <c r="M12" s="256"/>
      <c r="N12" s="279"/>
      <c r="O12" s="57" t="s">
        <v>67</v>
      </c>
      <c r="P12" s="277"/>
      <c r="Q12" s="56"/>
    </row>
    <row r="13" spans="1:19" ht="32.15" customHeight="1" x14ac:dyDescent="0.3">
      <c r="A13" s="288"/>
      <c r="B13" s="289"/>
      <c r="C13" s="290"/>
      <c r="D13" s="273"/>
      <c r="E13" s="275"/>
      <c r="F13" s="257">
        <f>G13+H13</f>
        <v>0</v>
      </c>
      <c r="G13" s="258">
        <f>D13*E13</f>
        <v>0</v>
      </c>
      <c r="H13" s="260"/>
      <c r="I13" s="259"/>
      <c r="J13" s="251"/>
      <c r="K13" s="251"/>
      <c r="L13" s="251"/>
      <c r="M13" s="251"/>
      <c r="N13" s="253"/>
      <c r="O13" s="59"/>
      <c r="P13" s="271"/>
      <c r="Q13" s="56"/>
    </row>
    <row r="14" spans="1:19" ht="32.15" customHeight="1" x14ac:dyDescent="0.3">
      <c r="A14" s="286"/>
      <c r="B14" s="287"/>
      <c r="C14" s="291"/>
      <c r="D14" s="274"/>
      <c r="E14" s="276"/>
      <c r="F14" s="257"/>
      <c r="G14" s="258"/>
      <c r="H14" s="260"/>
      <c r="I14" s="259"/>
      <c r="J14" s="251"/>
      <c r="K14" s="251"/>
      <c r="L14" s="251"/>
      <c r="M14" s="251"/>
      <c r="N14" s="253"/>
      <c r="O14" s="60" t="s">
        <v>68</v>
      </c>
      <c r="P14" s="271"/>
      <c r="Q14" s="56"/>
    </row>
    <row r="15" spans="1:19" ht="32.15" customHeight="1" x14ac:dyDescent="0.3">
      <c r="A15" s="288"/>
      <c r="B15" s="289"/>
      <c r="C15" s="290"/>
      <c r="D15" s="247"/>
      <c r="E15" s="248"/>
      <c r="F15" s="257">
        <f>G15+H15</f>
        <v>0</v>
      </c>
      <c r="G15" s="258">
        <f>D15*E15</f>
        <v>0</v>
      </c>
      <c r="H15" s="260"/>
      <c r="I15" s="259"/>
      <c r="J15" s="251"/>
      <c r="K15" s="251"/>
      <c r="L15" s="251"/>
      <c r="M15" s="251"/>
      <c r="N15" s="253"/>
      <c r="O15" s="59"/>
      <c r="P15" s="271"/>
      <c r="Q15" s="56"/>
    </row>
    <row r="16" spans="1:19" ht="32.15" customHeight="1" x14ac:dyDescent="0.3">
      <c r="A16" s="286"/>
      <c r="B16" s="287"/>
      <c r="C16" s="291"/>
      <c r="D16" s="247"/>
      <c r="E16" s="248"/>
      <c r="F16" s="257"/>
      <c r="G16" s="258"/>
      <c r="H16" s="260"/>
      <c r="I16" s="259"/>
      <c r="J16" s="251"/>
      <c r="K16" s="251"/>
      <c r="L16" s="251"/>
      <c r="M16" s="251"/>
      <c r="N16" s="253"/>
      <c r="O16" s="60" t="s">
        <v>68</v>
      </c>
      <c r="P16" s="271"/>
      <c r="Q16" s="56"/>
    </row>
    <row r="17" spans="1:19" ht="32.15" customHeight="1" x14ac:dyDescent="0.3">
      <c r="A17" s="288"/>
      <c r="B17" s="289"/>
      <c r="C17" s="290"/>
      <c r="D17" s="247"/>
      <c r="E17" s="248"/>
      <c r="F17" s="257">
        <f>G17+H17</f>
        <v>0</v>
      </c>
      <c r="G17" s="258">
        <f>D17*E17</f>
        <v>0</v>
      </c>
      <c r="H17" s="260"/>
      <c r="I17" s="259"/>
      <c r="J17" s="251"/>
      <c r="K17" s="251"/>
      <c r="L17" s="251"/>
      <c r="M17" s="251"/>
      <c r="N17" s="253"/>
      <c r="O17" s="59"/>
      <c r="P17" s="271"/>
      <c r="Q17" s="56"/>
    </row>
    <row r="18" spans="1:19" ht="32.15" customHeight="1" x14ac:dyDescent="0.3">
      <c r="A18" s="286"/>
      <c r="B18" s="287"/>
      <c r="C18" s="291"/>
      <c r="D18" s="247"/>
      <c r="E18" s="248"/>
      <c r="F18" s="257"/>
      <c r="G18" s="258"/>
      <c r="H18" s="260"/>
      <c r="I18" s="259"/>
      <c r="J18" s="251"/>
      <c r="K18" s="251"/>
      <c r="L18" s="251"/>
      <c r="M18" s="251"/>
      <c r="N18" s="253"/>
      <c r="O18" s="60" t="s">
        <v>68</v>
      </c>
      <c r="P18" s="271"/>
      <c r="Q18" s="56"/>
    </row>
    <row r="19" spans="1:19" ht="32.15" customHeight="1" x14ac:dyDescent="0.3">
      <c r="A19" s="288"/>
      <c r="B19" s="289"/>
      <c r="C19" s="290"/>
      <c r="D19" s="247"/>
      <c r="E19" s="248"/>
      <c r="F19" s="257">
        <f>G19+H19</f>
        <v>0</v>
      </c>
      <c r="G19" s="258">
        <f>D19*E19</f>
        <v>0</v>
      </c>
      <c r="H19" s="260"/>
      <c r="I19" s="259"/>
      <c r="J19" s="251"/>
      <c r="K19" s="251"/>
      <c r="L19" s="251"/>
      <c r="M19" s="251"/>
      <c r="N19" s="253"/>
      <c r="O19" s="59"/>
      <c r="P19" s="271"/>
      <c r="Q19" s="56"/>
    </row>
    <row r="20" spans="1:19" ht="32.15" customHeight="1" x14ac:dyDescent="0.3">
      <c r="A20" s="286"/>
      <c r="B20" s="287"/>
      <c r="C20" s="291"/>
      <c r="D20" s="247"/>
      <c r="E20" s="248"/>
      <c r="F20" s="257"/>
      <c r="G20" s="258"/>
      <c r="H20" s="260"/>
      <c r="I20" s="259"/>
      <c r="J20" s="251"/>
      <c r="K20" s="251"/>
      <c r="L20" s="251"/>
      <c r="M20" s="251"/>
      <c r="N20" s="253"/>
      <c r="O20" s="60" t="s">
        <v>68</v>
      </c>
      <c r="P20" s="271"/>
      <c r="Q20" s="56"/>
    </row>
    <row r="21" spans="1:19" ht="32.15" customHeight="1" x14ac:dyDescent="0.3">
      <c r="A21" s="288"/>
      <c r="B21" s="289"/>
      <c r="C21" s="290"/>
      <c r="D21" s="247"/>
      <c r="E21" s="248"/>
      <c r="F21" s="257">
        <f>G21+H21</f>
        <v>0</v>
      </c>
      <c r="G21" s="258">
        <f>D21*E21</f>
        <v>0</v>
      </c>
      <c r="H21" s="260"/>
      <c r="I21" s="259"/>
      <c r="J21" s="251"/>
      <c r="K21" s="251"/>
      <c r="L21" s="251"/>
      <c r="M21" s="251"/>
      <c r="N21" s="253"/>
      <c r="O21" s="59"/>
      <c r="P21" s="271"/>
      <c r="Q21" s="56"/>
    </row>
    <row r="22" spans="1:19" ht="32.15" customHeight="1" x14ac:dyDescent="0.3">
      <c r="A22" s="286"/>
      <c r="B22" s="287"/>
      <c r="C22" s="291"/>
      <c r="D22" s="247"/>
      <c r="E22" s="248"/>
      <c r="F22" s="257"/>
      <c r="G22" s="258"/>
      <c r="H22" s="260"/>
      <c r="I22" s="259"/>
      <c r="J22" s="251"/>
      <c r="K22" s="251"/>
      <c r="L22" s="251"/>
      <c r="M22" s="251"/>
      <c r="N22" s="253"/>
      <c r="O22" s="60" t="s">
        <v>68</v>
      </c>
      <c r="P22" s="271"/>
      <c r="Q22" s="56"/>
    </row>
    <row r="23" spans="1:19" ht="32.15" customHeight="1" x14ac:dyDescent="0.3">
      <c r="A23" s="288"/>
      <c r="B23" s="289"/>
      <c r="C23" s="290"/>
      <c r="D23" s="247"/>
      <c r="E23" s="248"/>
      <c r="F23" s="316">
        <f>G23+H23</f>
        <v>0</v>
      </c>
      <c r="G23" s="261">
        <f>D23*E23</f>
        <v>0</v>
      </c>
      <c r="H23" s="260"/>
      <c r="I23" s="259"/>
      <c r="J23" s="251"/>
      <c r="K23" s="251"/>
      <c r="L23" s="251"/>
      <c r="M23" s="251"/>
      <c r="N23" s="253"/>
      <c r="O23" s="59"/>
      <c r="P23" s="271"/>
      <c r="Q23" s="56"/>
    </row>
    <row r="24" spans="1:19" ht="32.15" customHeight="1" thickBot="1" x14ac:dyDescent="0.35">
      <c r="A24" s="286"/>
      <c r="B24" s="287"/>
      <c r="C24" s="315"/>
      <c r="D24" s="293"/>
      <c r="E24" s="292"/>
      <c r="F24" s="317"/>
      <c r="G24" s="262"/>
      <c r="H24" s="272"/>
      <c r="I24" s="324"/>
      <c r="J24" s="252"/>
      <c r="K24" s="252"/>
      <c r="L24" s="252"/>
      <c r="M24" s="252"/>
      <c r="N24" s="254"/>
      <c r="O24" s="60" t="s">
        <v>68</v>
      </c>
      <c r="P24" s="271"/>
      <c r="Q24" s="56"/>
    </row>
    <row r="25" spans="1:19" ht="55.5" customHeight="1" x14ac:dyDescent="0.3">
      <c r="A25" s="318" t="s">
        <v>69</v>
      </c>
      <c r="B25" s="319"/>
      <c r="C25" s="319"/>
      <c r="D25" s="319"/>
      <c r="E25" s="320"/>
      <c r="F25" s="61">
        <f>SUM(F9:F24)</f>
        <v>5522000</v>
      </c>
      <c r="G25" s="62">
        <f>SUM(G9:G24)</f>
        <v>5020000</v>
      </c>
      <c r="H25" s="63">
        <f>SUM(H9:H24)</f>
        <v>502000</v>
      </c>
      <c r="I25" s="39" t="s">
        <v>83</v>
      </c>
      <c r="J25" s="64"/>
      <c r="K25" s="64"/>
      <c r="L25" s="64"/>
      <c r="M25" s="64"/>
      <c r="N25" s="64"/>
      <c r="O25" s="65"/>
      <c r="P25" s="66"/>
      <c r="Q25" s="67"/>
    </row>
    <row r="26" spans="1:19" ht="56.15" customHeight="1" thickBot="1" x14ac:dyDescent="0.35">
      <c r="A26" s="321" t="s">
        <v>70</v>
      </c>
      <c r="B26" s="322"/>
      <c r="C26" s="322"/>
      <c r="D26" s="322"/>
      <c r="E26" s="323"/>
      <c r="F26" s="68">
        <v>5522000</v>
      </c>
      <c r="G26" s="69">
        <v>5020000</v>
      </c>
      <c r="H26" s="70">
        <v>502000</v>
      </c>
      <c r="I26" s="71"/>
      <c r="J26" s="72"/>
      <c r="K26" s="72"/>
      <c r="L26" s="72"/>
      <c r="M26" s="72"/>
      <c r="N26" s="72"/>
      <c r="O26" s="72"/>
      <c r="P26" s="73"/>
      <c r="Q26" s="67"/>
    </row>
    <row r="27" spans="1:19" ht="12" customHeight="1" x14ac:dyDescent="0.4">
      <c r="H27" s="74"/>
      <c r="M27" s="74"/>
    </row>
    <row r="28" spans="1:19" ht="18" customHeight="1" x14ac:dyDescent="0.3">
      <c r="A28" s="8"/>
      <c r="B28" s="8" t="s">
        <v>71</v>
      </c>
      <c r="C28" s="75" t="s">
        <v>72</v>
      </c>
      <c r="D28" s="75"/>
      <c r="E28" s="75"/>
      <c r="F28" s="75"/>
      <c r="G28" s="75"/>
      <c r="H28" s="75"/>
      <c r="I28" s="75"/>
      <c r="J28" s="75"/>
      <c r="K28" s="75" t="s">
        <v>73</v>
      </c>
      <c r="L28" s="1"/>
      <c r="M28" s="1"/>
      <c r="N28" s="1"/>
      <c r="O28" s="1"/>
      <c r="P28" s="1"/>
      <c r="Q28" s="1"/>
    </row>
    <row r="29" spans="1:19" ht="18" customHeight="1" x14ac:dyDescent="0.35">
      <c r="A29" s="76"/>
      <c r="B29" s="76"/>
      <c r="C29" s="77" t="s">
        <v>74</v>
      </c>
      <c r="D29" s="77"/>
      <c r="E29" s="77"/>
      <c r="F29" s="77"/>
      <c r="G29" s="77"/>
      <c r="H29" s="77"/>
      <c r="I29" s="77"/>
      <c r="J29" s="77"/>
      <c r="K29" s="77"/>
      <c r="L29" s="78"/>
      <c r="M29" s="78"/>
      <c r="N29" s="78"/>
      <c r="O29" s="78"/>
      <c r="P29" s="78"/>
      <c r="Q29" s="78"/>
    </row>
    <row r="30" spans="1:19" ht="18" customHeight="1" x14ac:dyDescent="0.35">
      <c r="A30" s="76"/>
      <c r="B30" s="76"/>
      <c r="C30" s="76" t="s">
        <v>84</v>
      </c>
      <c r="D30" s="77"/>
      <c r="E30" s="77"/>
      <c r="F30" s="77"/>
      <c r="G30" s="77"/>
      <c r="H30" s="77"/>
      <c r="I30" s="77"/>
      <c r="J30" s="77"/>
      <c r="K30" s="77"/>
      <c r="L30" s="78"/>
      <c r="M30" s="78"/>
      <c r="N30" s="78"/>
      <c r="O30" s="78"/>
      <c r="P30" s="78"/>
      <c r="Q30" s="78"/>
    </row>
    <row r="31" spans="1:19" ht="18" customHeight="1" x14ac:dyDescent="0.35">
      <c r="A31" s="76"/>
      <c r="B31" s="76"/>
      <c r="C31" s="76" t="s">
        <v>75</v>
      </c>
      <c r="D31" s="77"/>
      <c r="E31" s="77"/>
      <c r="F31" s="77"/>
      <c r="G31" s="77"/>
      <c r="H31" s="77"/>
      <c r="I31" s="77"/>
      <c r="J31" s="77"/>
      <c r="K31" s="77"/>
      <c r="L31" s="78"/>
      <c r="M31" s="78"/>
      <c r="N31" s="78"/>
      <c r="O31" s="78"/>
      <c r="P31" s="78"/>
      <c r="Q31" s="78"/>
    </row>
    <row r="32" spans="1:19" ht="14.25" customHeight="1" x14ac:dyDescent="0.35">
      <c r="A32" s="79"/>
      <c r="B32" s="79"/>
      <c r="C32" s="79"/>
      <c r="D32" s="78"/>
      <c r="E32" s="78"/>
      <c r="F32" s="78"/>
      <c r="G32" s="78"/>
      <c r="H32" s="78"/>
      <c r="I32" s="78"/>
      <c r="J32" s="78"/>
      <c r="K32" s="78"/>
      <c r="L32" s="78"/>
      <c r="M32" s="78"/>
      <c r="N32" s="78"/>
      <c r="O32" s="78"/>
      <c r="P32" s="78"/>
      <c r="Q32" s="78"/>
      <c r="R32" s="80"/>
      <c r="S32" s="80"/>
    </row>
    <row r="33" spans="3:10" ht="77.25" customHeight="1" x14ac:dyDescent="0.3">
      <c r="C33" s="314" t="s">
        <v>76</v>
      </c>
      <c r="D33" s="314"/>
      <c r="E33" s="314"/>
      <c r="F33" s="314"/>
      <c r="G33" s="314"/>
      <c r="H33" s="314"/>
      <c r="I33" s="314"/>
      <c r="J33" s="314"/>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70" zoomScaleNormal="70" zoomScaleSheetLayoutView="70" workbookViewId="0">
      <selection activeCell="X12" sqref="X12"/>
    </sheetView>
  </sheetViews>
  <sheetFormatPr defaultRowHeight="14" x14ac:dyDescent="0.3"/>
  <cols>
    <col min="1" max="2" width="11.6328125" style="26" customWidth="1"/>
    <col min="3" max="3" width="8.6328125" style="26" customWidth="1"/>
    <col min="4" max="4" width="5.6328125" style="26" customWidth="1"/>
    <col min="5" max="5" width="12.6328125" style="26" customWidth="1"/>
    <col min="6" max="6" width="16.6328125" style="26" customWidth="1"/>
    <col min="7" max="7" width="4.08984375" style="26" customWidth="1"/>
    <col min="8" max="8" width="5.6328125" style="26" customWidth="1"/>
    <col min="9" max="14" width="3.08984375" style="26" customWidth="1"/>
    <col min="15" max="15" width="5.6328125" style="26" customWidth="1"/>
    <col min="16" max="20" width="3.08984375" style="26" customWidth="1"/>
    <col min="21" max="21" width="12.6328125" style="26" customWidth="1"/>
    <col min="22" max="16384" width="8.7265625" style="26"/>
  </cols>
  <sheetData>
    <row r="1" spans="1:28" ht="20.149999999999999" customHeight="1" x14ac:dyDescent="0.3">
      <c r="A1" s="2" t="s">
        <v>85</v>
      </c>
      <c r="B1" s="2"/>
      <c r="C1" s="2"/>
      <c r="D1" s="2"/>
      <c r="E1" s="2"/>
      <c r="F1" s="2"/>
      <c r="G1" s="2"/>
      <c r="H1" s="2"/>
      <c r="I1" s="2"/>
      <c r="J1" s="2"/>
      <c r="K1" s="2"/>
      <c r="L1" s="2"/>
      <c r="M1" s="2"/>
      <c r="N1" s="2"/>
      <c r="O1" s="2"/>
      <c r="P1" s="2"/>
      <c r="Q1" s="2"/>
      <c r="R1" s="2"/>
      <c r="S1" s="2"/>
      <c r="T1" s="2"/>
      <c r="U1" s="2"/>
      <c r="V1" s="2"/>
      <c r="W1" s="2"/>
      <c r="X1" s="2"/>
      <c r="Y1" s="2"/>
      <c r="Z1" s="2"/>
      <c r="AA1" s="2"/>
      <c r="AB1" s="2"/>
    </row>
    <row r="2" spans="1:28" ht="22" customHeight="1" x14ac:dyDescent="0.3">
      <c r="A2" s="335" t="s">
        <v>86</v>
      </c>
      <c r="B2" s="335"/>
      <c r="C2" s="335"/>
      <c r="D2" s="335"/>
      <c r="E2" s="335"/>
      <c r="F2" s="335"/>
      <c r="G2" s="335"/>
      <c r="H2" s="335"/>
      <c r="I2" s="335"/>
      <c r="J2" s="335"/>
      <c r="K2" s="335"/>
      <c r="L2" s="335"/>
      <c r="M2" s="335"/>
      <c r="N2" s="335"/>
      <c r="O2" s="335"/>
      <c r="P2" s="335"/>
      <c r="Q2" s="335"/>
      <c r="R2" s="335"/>
      <c r="S2" s="335"/>
      <c r="T2" s="335"/>
      <c r="U2" s="335"/>
      <c r="V2" s="2"/>
      <c r="W2" s="2"/>
      <c r="X2" s="2"/>
      <c r="Y2" s="2"/>
      <c r="Z2" s="2"/>
      <c r="AA2" s="2"/>
      <c r="AB2" s="2"/>
    </row>
    <row r="3" spans="1:28" ht="22" customHeight="1" x14ac:dyDescent="0.3">
      <c r="A3" s="81"/>
      <c r="B3" s="81"/>
      <c r="C3" s="81"/>
      <c r="D3" s="81"/>
      <c r="E3" s="221" t="s">
        <v>15</v>
      </c>
      <c r="F3" s="221"/>
      <c r="G3" s="221"/>
      <c r="H3" s="221"/>
      <c r="I3" s="221"/>
      <c r="J3" s="221"/>
      <c r="K3" s="221"/>
      <c r="L3" s="221"/>
      <c r="M3" s="221"/>
      <c r="N3" s="81"/>
      <c r="O3" s="81"/>
      <c r="P3" s="81"/>
      <c r="Q3" s="81"/>
      <c r="R3" s="81"/>
      <c r="S3" s="81"/>
      <c r="T3" s="81"/>
      <c r="U3" s="81"/>
      <c r="V3" s="2"/>
      <c r="W3" s="2"/>
      <c r="X3" s="2"/>
      <c r="Y3" s="2"/>
      <c r="Z3" s="2"/>
      <c r="AA3" s="2"/>
      <c r="AB3" s="2"/>
    </row>
    <row r="4" spans="1:28" ht="25" customHeight="1" x14ac:dyDescent="0.3">
      <c r="A4" s="29" t="s">
        <v>87</v>
      </c>
      <c r="B4" s="294" t="s">
        <v>42</v>
      </c>
      <c r="C4" s="294"/>
      <c r="D4" s="82"/>
      <c r="E4" s="83"/>
      <c r="F4" s="83"/>
      <c r="G4" s="84"/>
      <c r="H4" s="84"/>
      <c r="I4" s="84"/>
      <c r="J4" s="84"/>
      <c r="K4" s="84"/>
      <c r="L4" s="84"/>
      <c r="M4" s="84"/>
      <c r="N4" s="84"/>
      <c r="O4" s="84"/>
      <c r="P4" s="84"/>
      <c r="Q4" s="84"/>
      <c r="R4" s="84"/>
      <c r="S4" s="84"/>
      <c r="T4" s="84"/>
      <c r="U4" s="2"/>
      <c r="V4" s="2"/>
      <c r="W4" s="2"/>
      <c r="X4" s="2"/>
      <c r="Y4" s="2"/>
      <c r="Z4" s="2"/>
      <c r="AA4" s="2"/>
      <c r="AB4" s="2"/>
    </row>
    <row r="5" spans="1:28" ht="17.25" customHeight="1" x14ac:dyDescent="0.3">
      <c r="A5" s="2"/>
      <c r="B5" s="2"/>
      <c r="C5" s="2"/>
      <c r="D5" s="2"/>
      <c r="E5" s="2"/>
      <c r="F5" s="2"/>
      <c r="G5" s="2"/>
      <c r="H5" s="2"/>
      <c r="I5" s="2"/>
      <c r="J5" s="2"/>
      <c r="K5" s="2"/>
      <c r="L5" s="2"/>
      <c r="M5" s="2"/>
      <c r="N5" s="2"/>
      <c r="O5" s="2"/>
      <c r="P5" s="2"/>
      <c r="Q5" s="2"/>
      <c r="R5" s="2"/>
      <c r="S5" s="2"/>
      <c r="T5" s="2"/>
      <c r="U5" s="2"/>
      <c r="V5" s="2"/>
      <c r="W5" s="2"/>
      <c r="X5" s="2"/>
      <c r="Y5" s="2"/>
      <c r="Z5" s="2"/>
      <c r="AA5" s="2"/>
      <c r="AB5" s="2"/>
    </row>
    <row r="6" spans="1:28" ht="30" customHeight="1" x14ac:dyDescent="0.3">
      <c r="A6" s="339" t="s">
        <v>88</v>
      </c>
      <c r="B6" s="330"/>
      <c r="C6" s="329" t="s">
        <v>89</v>
      </c>
      <c r="D6" s="340"/>
      <c r="E6" s="327" t="s">
        <v>90</v>
      </c>
      <c r="F6" s="329" t="s">
        <v>91</v>
      </c>
      <c r="G6" s="330"/>
      <c r="H6" s="339" t="s">
        <v>92</v>
      </c>
      <c r="I6" s="340"/>
      <c r="J6" s="340"/>
      <c r="K6" s="340"/>
      <c r="L6" s="340"/>
      <c r="M6" s="340"/>
      <c r="N6" s="340"/>
      <c r="O6" s="340"/>
      <c r="P6" s="340"/>
      <c r="Q6" s="340"/>
      <c r="R6" s="340"/>
      <c r="S6" s="340"/>
      <c r="T6" s="330"/>
      <c r="U6" s="338" t="s">
        <v>93</v>
      </c>
      <c r="V6" s="2"/>
      <c r="W6" s="2"/>
      <c r="X6" s="2"/>
      <c r="Y6" s="2"/>
      <c r="Z6" s="2"/>
      <c r="AA6" s="2"/>
      <c r="AB6" s="2"/>
    </row>
    <row r="7" spans="1:28" ht="20.149999999999999" customHeight="1" x14ac:dyDescent="0.3">
      <c r="A7" s="331"/>
      <c r="B7" s="332"/>
      <c r="C7" s="331"/>
      <c r="D7" s="341"/>
      <c r="E7" s="328"/>
      <c r="F7" s="331"/>
      <c r="G7" s="332"/>
      <c r="H7" s="331"/>
      <c r="I7" s="341"/>
      <c r="J7" s="341"/>
      <c r="K7" s="341"/>
      <c r="L7" s="341"/>
      <c r="M7" s="341"/>
      <c r="N7" s="341"/>
      <c r="O7" s="341"/>
      <c r="P7" s="341"/>
      <c r="Q7" s="341"/>
      <c r="R7" s="341"/>
      <c r="S7" s="341"/>
      <c r="T7" s="332"/>
      <c r="U7" s="328"/>
      <c r="V7" s="2"/>
      <c r="W7" s="2"/>
      <c r="X7" s="2"/>
      <c r="Y7" s="2"/>
      <c r="Z7" s="2"/>
      <c r="AA7" s="2"/>
      <c r="AB7" s="2"/>
    </row>
    <row r="8" spans="1:28" ht="35.15" customHeight="1" x14ac:dyDescent="0.3">
      <c r="A8" s="336" t="s">
        <v>11</v>
      </c>
      <c r="B8" s="337"/>
      <c r="C8" s="216">
        <v>56</v>
      </c>
      <c r="D8" s="85" t="s">
        <v>94</v>
      </c>
      <c r="E8" s="86">
        <v>2670</v>
      </c>
      <c r="F8" s="87">
        <f>C8*E8</f>
        <v>149520</v>
      </c>
      <c r="G8" s="88" t="s">
        <v>95</v>
      </c>
      <c r="H8" s="89">
        <v>2024</v>
      </c>
      <c r="I8" s="90" t="s">
        <v>96</v>
      </c>
      <c r="J8" s="90" t="s">
        <v>97</v>
      </c>
      <c r="K8" s="91" t="s">
        <v>98</v>
      </c>
      <c r="L8" s="91" t="s">
        <v>97</v>
      </c>
      <c r="M8" s="91" t="s">
        <v>99</v>
      </c>
      <c r="N8" s="92" t="s">
        <v>100</v>
      </c>
      <c r="O8" s="91">
        <v>2024</v>
      </c>
      <c r="P8" s="91" t="s">
        <v>96</v>
      </c>
      <c r="Q8" s="91" t="s">
        <v>97</v>
      </c>
      <c r="R8" s="91" t="s">
        <v>98</v>
      </c>
      <c r="S8" s="91" t="s">
        <v>97</v>
      </c>
      <c r="T8" s="93" t="s">
        <v>99</v>
      </c>
      <c r="U8" s="94"/>
      <c r="V8" s="2"/>
      <c r="W8" s="2"/>
      <c r="X8" s="2"/>
      <c r="Y8" s="2"/>
      <c r="Z8" s="2"/>
      <c r="AA8" s="2"/>
      <c r="AB8" s="2"/>
    </row>
    <row r="9" spans="1:28" ht="37.5" customHeight="1" x14ac:dyDescent="0.3">
      <c r="A9" s="325"/>
      <c r="B9" s="326"/>
      <c r="C9" s="95"/>
      <c r="D9" s="85" t="s">
        <v>94</v>
      </c>
      <c r="E9" s="96"/>
      <c r="F9" s="97">
        <f>C9*E9</f>
        <v>0</v>
      </c>
      <c r="G9" s="98" t="s">
        <v>101</v>
      </c>
      <c r="H9" s="99"/>
      <c r="I9" s="100" t="s">
        <v>102</v>
      </c>
      <c r="J9" s="100"/>
      <c r="K9" s="100" t="s">
        <v>103</v>
      </c>
      <c r="L9" s="100"/>
      <c r="M9" s="100" t="s">
        <v>104</v>
      </c>
      <c r="N9" s="101" t="s">
        <v>105</v>
      </c>
      <c r="O9" s="100"/>
      <c r="P9" s="100" t="s">
        <v>102</v>
      </c>
      <c r="Q9" s="100"/>
      <c r="R9" s="100" t="s">
        <v>103</v>
      </c>
      <c r="S9" s="100"/>
      <c r="T9" s="100" t="s">
        <v>104</v>
      </c>
      <c r="U9" s="102"/>
      <c r="V9" s="2"/>
      <c r="W9" s="2"/>
      <c r="X9" s="2"/>
      <c r="Y9" s="2"/>
      <c r="Z9" s="2"/>
      <c r="AA9" s="2"/>
      <c r="AB9" s="2"/>
    </row>
    <row r="10" spans="1:28" ht="37.5" customHeight="1" x14ac:dyDescent="0.3">
      <c r="A10" s="325"/>
      <c r="B10" s="326"/>
      <c r="C10" s="95"/>
      <c r="D10" s="85" t="s">
        <v>94</v>
      </c>
      <c r="E10" s="96"/>
      <c r="F10" s="97">
        <f t="shared" ref="F10:F15" si="0">C10*E10</f>
        <v>0</v>
      </c>
      <c r="G10" s="98" t="s">
        <v>101</v>
      </c>
      <c r="H10" s="99"/>
      <c r="I10" s="100" t="s">
        <v>102</v>
      </c>
      <c r="J10" s="100"/>
      <c r="K10" s="100" t="s">
        <v>103</v>
      </c>
      <c r="L10" s="100"/>
      <c r="M10" s="100" t="s">
        <v>104</v>
      </c>
      <c r="N10" s="101" t="s">
        <v>105</v>
      </c>
      <c r="O10" s="100"/>
      <c r="P10" s="100" t="s">
        <v>102</v>
      </c>
      <c r="Q10" s="100"/>
      <c r="R10" s="100" t="s">
        <v>103</v>
      </c>
      <c r="S10" s="100"/>
      <c r="T10" s="100" t="s">
        <v>104</v>
      </c>
      <c r="U10" s="102"/>
      <c r="V10" s="2"/>
      <c r="W10" s="2"/>
      <c r="X10" s="2"/>
      <c r="Y10" s="2"/>
      <c r="Z10" s="2"/>
      <c r="AA10" s="2"/>
      <c r="AB10" s="2"/>
    </row>
    <row r="11" spans="1:28" ht="37.5" customHeight="1" x14ac:dyDescent="0.3">
      <c r="A11" s="325"/>
      <c r="B11" s="326"/>
      <c r="C11" s="95"/>
      <c r="D11" s="85" t="s">
        <v>94</v>
      </c>
      <c r="E11" s="96"/>
      <c r="F11" s="97">
        <f t="shared" si="0"/>
        <v>0</v>
      </c>
      <c r="G11" s="98" t="s">
        <v>101</v>
      </c>
      <c r="H11" s="99"/>
      <c r="I11" s="100" t="s">
        <v>102</v>
      </c>
      <c r="J11" s="100"/>
      <c r="K11" s="100" t="s">
        <v>103</v>
      </c>
      <c r="L11" s="100"/>
      <c r="M11" s="100" t="s">
        <v>104</v>
      </c>
      <c r="N11" s="101" t="s">
        <v>105</v>
      </c>
      <c r="O11" s="100"/>
      <c r="P11" s="100" t="s">
        <v>102</v>
      </c>
      <c r="Q11" s="100"/>
      <c r="R11" s="100" t="s">
        <v>103</v>
      </c>
      <c r="S11" s="100"/>
      <c r="T11" s="100" t="s">
        <v>104</v>
      </c>
      <c r="U11" s="102"/>
      <c r="V11" s="2"/>
      <c r="W11" s="2"/>
      <c r="X11" s="2"/>
      <c r="Y11" s="2"/>
      <c r="Z11" s="2"/>
      <c r="AA11" s="2"/>
      <c r="AB11" s="2"/>
    </row>
    <row r="12" spans="1:28" ht="37.5" customHeight="1" x14ac:dyDescent="0.3">
      <c r="A12" s="325"/>
      <c r="B12" s="326"/>
      <c r="C12" s="95"/>
      <c r="D12" s="85" t="s">
        <v>94</v>
      </c>
      <c r="E12" s="96"/>
      <c r="F12" s="97">
        <f t="shared" si="0"/>
        <v>0</v>
      </c>
      <c r="G12" s="98" t="s">
        <v>101</v>
      </c>
      <c r="H12" s="99"/>
      <c r="I12" s="100" t="s">
        <v>102</v>
      </c>
      <c r="J12" s="100"/>
      <c r="K12" s="100" t="s">
        <v>103</v>
      </c>
      <c r="L12" s="100"/>
      <c r="M12" s="100" t="s">
        <v>104</v>
      </c>
      <c r="N12" s="101" t="s">
        <v>105</v>
      </c>
      <c r="O12" s="100"/>
      <c r="P12" s="100" t="s">
        <v>102</v>
      </c>
      <c r="Q12" s="100"/>
      <c r="R12" s="100" t="s">
        <v>103</v>
      </c>
      <c r="S12" s="100"/>
      <c r="T12" s="100" t="s">
        <v>104</v>
      </c>
      <c r="U12" s="102"/>
      <c r="V12" s="2"/>
      <c r="W12" s="2"/>
      <c r="X12" s="2"/>
      <c r="Y12" s="2"/>
      <c r="Z12" s="2"/>
      <c r="AA12" s="2"/>
      <c r="AB12" s="2"/>
    </row>
    <row r="13" spans="1:28" ht="37.5" customHeight="1" x14ac:dyDescent="0.3">
      <c r="A13" s="325"/>
      <c r="B13" s="326"/>
      <c r="C13" s="95"/>
      <c r="D13" s="85" t="s">
        <v>94</v>
      </c>
      <c r="E13" s="96"/>
      <c r="F13" s="97">
        <f t="shared" si="0"/>
        <v>0</v>
      </c>
      <c r="G13" s="98" t="s">
        <v>101</v>
      </c>
      <c r="H13" s="99"/>
      <c r="I13" s="100" t="s">
        <v>102</v>
      </c>
      <c r="J13" s="100"/>
      <c r="K13" s="100" t="s">
        <v>103</v>
      </c>
      <c r="L13" s="100"/>
      <c r="M13" s="100" t="s">
        <v>104</v>
      </c>
      <c r="N13" s="101" t="s">
        <v>105</v>
      </c>
      <c r="O13" s="100"/>
      <c r="P13" s="100" t="s">
        <v>102</v>
      </c>
      <c r="Q13" s="100"/>
      <c r="R13" s="100" t="s">
        <v>103</v>
      </c>
      <c r="S13" s="100"/>
      <c r="T13" s="100" t="s">
        <v>104</v>
      </c>
      <c r="U13" s="102"/>
      <c r="V13" s="2"/>
      <c r="W13" s="2"/>
      <c r="X13" s="2"/>
      <c r="Y13" s="2"/>
      <c r="Z13" s="2"/>
      <c r="AA13" s="2"/>
      <c r="AB13" s="2"/>
    </row>
    <row r="14" spans="1:28" ht="37.5" customHeight="1" x14ac:dyDescent="0.3">
      <c r="A14" s="325"/>
      <c r="B14" s="326"/>
      <c r="C14" s="95"/>
      <c r="D14" s="85" t="s">
        <v>94</v>
      </c>
      <c r="E14" s="96"/>
      <c r="F14" s="97">
        <f t="shared" si="0"/>
        <v>0</v>
      </c>
      <c r="G14" s="98" t="s">
        <v>101</v>
      </c>
      <c r="H14" s="99"/>
      <c r="I14" s="100" t="s">
        <v>102</v>
      </c>
      <c r="J14" s="100"/>
      <c r="K14" s="100" t="s">
        <v>103</v>
      </c>
      <c r="L14" s="100"/>
      <c r="M14" s="100" t="s">
        <v>104</v>
      </c>
      <c r="N14" s="101" t="s">
        <v>105</v>
      </c>
      <c r="O14" s="100"/>
      <c r="P14" s="100" t="s">
        <v>102</v>
      </c>
      <c r="Q14" s="100"/>
      <c r="R14" s="100" t="s">
        <v>103</v>
      </c>
      <c r="S14" s="100"/>
      <c r="T14" s="100" t="s">
        <v>104</v>
      </c>
      <c r="U14" s="102"/>
      <c r="V14" s="2"/>
      <c r="W14" s="2"/>
      <c r="X14" s="2"/>
      <c r="Y14" s="2"/>
      <c r="Z14" s="2"/>
      <c r="AA14" s="2"/>
      <c r="AB14" s="2"/>
    </row>
    <row r="15" spans="1:28" ht="37.5" customHeight="1" thickBot="1" x14ac:dyDescent="0.35">
      <c r="A15" s="325"/>
      <c r="B15" s="326"/>
      <c r="C15" s="95"/>
      <c r="D15" s="85" t="s">
        <v>94</v>
      </c>
      <c r="E15" s="96"/>
      <c r="F15" s="97">
        <f t="shared" si="0"/>
        <v>0</v>
      </c>
      <c r="G15" s="103" t="s">
        <v>101</v>
      </c>
      <c r="H15" s="99"/>
      <c r="I15" s="100" t="s">
        <v>102</v>
      </c>
      <c r="J15" s="100"/>
      <c r="K15" s="100" t="s">
        <v>103</v>
      </c>
      <c r="L15" s="100"/>
      <c r="M15" s="100" t="s">
        <v>104</v>
      </c>
      <c r="N15" s="101" t="s">
        <v>105</v>
      </c>
      <c r="O15" s="100"/>
      <c r="P15" s="100" t="s">
        <v>102</v>
      </c>
      <c r="Q15" s="100"/>
      <c r="R15" s="100" t="s">
        <v>103</v>
      </c>
      <c r="S15" s="100"/>
      <c r="T15" s="100" t="s">
        <v>104</v>
      </c>
      <c r="U15" s="102"/>
      <c r="V15" s="2"/>
      <c r="W15" s="2"/>
      <c r="X15" s="2"/>
      <c r="Y15" s="2"/>
      <c r="Z15" s="2"/>
      <c r="AA15" s="2"/>
      <c r="AB15" s="2"/>
    </row>
    <row r="16" spans="1:28" ht="40" customHeight="1" thickBot="1" x14ac:dyDescent="0.35">
      <c r="A16" s="333" t="s">
        <v>106</v>
      </c>
      <c r="B16" s="334"/>
      <c r="C16" s="216">
        <f>SUM(C8:C15)</f>
        <v>56</v>
      </c>
      <c r="D16" s="85" t="s">
        <v>94</v>
      </c>
      <c r="E16" s="104"/>
      <c r="F16" s="105">
        <f>SUM(F8:F15)</f>
        <v>149520</v>
      </c>
      <c r="G16" s="106" t="s">
        <v>101</v>
      </c>
      <c r="H16" s="107"/>
      <c r="I16" s="98"/>
      <c r="J16" s="98"/>
      <c r="K16" s="98"/>
      <c r="L16" s="98"/>
      <c r="M16" s="98"/>
      <c r="N16" s="98"/>
      <c r="O16" s="98"/>
      <c r="P16" s="98"/>
      <c r="Q16" s="98"/>
      <c r="R16" s="98"/>
      <c r="S16" s="98"/>
      <c r="T16" s="98"/>
      <c r="U16" s="94"/>
      <c r="V16" s="2"/>
      <c r="W16" s="2"/>
      <c r="X16" s="2"/>
      <c r="Y16" s="2"/>
      <c r="Z16" s="2"/>
      <c r="AA16" s="2"/>
      <c r="AB16" s="2"/>
    </row>
    <row r="17" spans="1:28" x14ac:dyDescent="0.3">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x14ac:dyDescent="0.3">
      <c r="A18" s="2" t="s">
        <v>107</v>
      </c>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x14ac:dyDescent="0.3">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x14ac:dyDescent="0.3">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28" ht="33" customHeight="1" x14ac:dyDescent="0.3">
      <c r="A21" s="2"/>
      <c r="B21" s="2"/>
      <c r="C21" s="108"/>
      <c r="D21" s="109"/>
      <c r="E21" s="2"/>
      <c r="F21" s="2"/>
      <c r="G21" s="2"/>
      <c r="H21" s="2"/>
      <c r="I21" s="2"/>
      <c r="J21" s="2"/>
      <c r="K21" s="2"/>
      <c r="L21" s="2"/>
      <c r="M21" s="2"/>
      <c r="N21" s="2"/>
      <c r="O21" s="2"/>
      <c r="P21" s="2"/>
      <c r="Q21" s="2"/>
      <c r="R21" s="2"/>
      <c r="S21" s="2"/>
      <c r="T21" s="2"/>
      <c r="U21" s="2"/>
      <c r="V21" s="2"/>
      <c r="W21" s="2"/>
      <c r="X21" s="2"/>
      <c r="Y21" s="2"/>
      <c r="Z21" s="2"/>
      <c r="AA21" s="2"/>
      <c r="AB21" s="2"/>
    </row>
    <row r="22" spans="1:28" x14ac:dyDescent="0.3">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8" x14ac:dyDescent="0.3">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x14ac:dyDescent="0.3">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x14ac:dyDescent="0.3">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x14ac:dyDescent="0.3">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28" x14ac:dyDescent="0.3">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28" x14ac:dyDescent="0.3">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x14ac:dyDescent="0.3">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x14ac:dyDescent="0.3">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x14ac:dyDescent="0.3">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x14ac:dyDescent="0.3">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x14ac:dyDescent="0.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x14ac:dyDescent="0.3">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x14ac:dyDescent="0.3">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85" zoomScaleNormal="100" zoomScaleSheetLayoutView="85" workbookViewId="0">
      <selection activeCell="H9" sqref="H9"/>
    </sheetView>
  </sheetViews>
  <sheetFormatPr defaultColWidth="9" defaultRowHeight="20.149999999999999" customHeight="1" x14ac:dyDescent="0.2"/>
  <cols>
    <col min="1" max="1" width="5.6328125" style="166" customWidth="1"/>
    <col min="2" max="2" width="2.6328125" style="166" customWidth="1"/>
    <col min="3" max="3" width="3.6328125" style="166" customWidth="1"/>
    <col min="4" max="4" width="2.6328125" style="166" customWidth="1"/>
    <col min="5" max="5" width="13.08984375" style="166" customWidth="1"/>
    <col min="6" max="6" width="8.6328125" style="167" customWidth="1"/>
    <col min="7" max="7" width="10.90625" style="167" hidden="1" customWidth="1"/>
    <col min="8" max="9" width="10.6328125" style="166" customWidth="1"/>
    <col min="10" max="11" width="15.6328125" style="166" customWidth="1"/>
    <col min="12" max="12" width="2.90625" style="113" customWidth="1"/>
    <col min="13" max="14" width="9" style="113" customWidth="1"/>
    <col min="15" max="15" width="9.453125" style="113" hidden="1" customWidth="1"/>
    <col min="16" max="18" width="9" style="113" hidden="1" customWidth="1"/>
    <col min="19" max="16384" width="9" style="113"/>
  </cols>
  <sheetData>
    <row r="1" spans="1:22" ht="20.149999999999999" customHeight="1" x14ac:dyDescent="0.2">
      <c r="A1" s="110" t="s">
        <v>122</v>
      </c>
      <c r="B1" s="110"/>
      <c r="C1" s="111"/>
      <c r="D1" s="111"/>
      <c r="E1" s="111"/>
      <c r="F1" s="111"/>
      <c r="G1" s="111"/>
      <c r="H1" s="112"/>
      <c r="I1" s="111"/>
      <c r="J1" s="111"/>
      <c r="K1" s="111"/>
    </row>
    <row r="2" spans="1:22" ht="20.149999999999999" customHeight="1" x14ac:dyDescent="0.2">
      <c r="A2" s="352" t="s">
        <v>108</v>
      </c>
      <c r="B2" s="352"/>
      <c r="C2" s="352"/>
      <c r="D2" s="352"/>
      <c r="E2" s="352"/>
      <c r="F2" s="352"/>
      <c r="G2" s="352"/>
      <c r="H2" s="352"/>
      <c r="I2" s="352"/>
      <c r="J2" s="352"/>
      <c r="K2" s="352"/>
    </row>
    <row r="3" spans="1:22" ht="20.149999999999999" customHeight="1" x14ac:dyDescent="0.2">
      <c r="A3" s="361" t="s">
        <v>109</v>
      </c>
      <c r="B3" s="361"/>
      <c r="C3" s="361"/>
      <c r="D3" s="361"/>
      <c r="E3" s="361"/>
      <c r="F3" s="361"/>
      <c r="G3" s="361"/>
      <c r="H3" s="361"/>
      <c r="I3" s="361"/>
      <c r="J3" s="361"/>
      <c r="K3" s="361"/>
      <c r="L3" s="114"/>
      <c r="M3" s="114"/>
      <c r="N3" s="114"/>
      <c r="O3" s="114"/>
      <c r="P3" s="114"/>
      <c r="Q3" s="114"/>
      <c r="R3" s="114"/>
      <c r="S3" s="114"/>
      <c r="T3" s="114"/>
      <c r="U3" s="114"/>
      <c r="V3" s="114"/>
    </row>
    <row r="4" spans="1:22" ht="20.149999999999999" customHeight="1" x14ac:dyDescent="0.2">
      <c r="A4" s="362" t="s">
        <v>123</v>
      </c>
      <c r="B4" s="362"/>
      <c r="C4" s="362"/>
      <c r="D4" s="362"/>
      <c r="E4" s="362"/>
      <c r="F4" s="362"/>
      <c r="G4" s="362"/>
      <c r="H4" s="362"/>
      <c r="I4" s="362"/>
      <c r="J4" s="362"/>
      <c r="K4" s="362"/>
      <c r="L4" s="114"/>
      <c r="M4" s="114"/>
      <c r="N4" s="114"/>
      <c r="O4" s="114"/>
      <c r="P4" s="114"/>
      <c r="Q4" s="114"/>
      <c r="R4" s="114"/>
      <c r="S4" s="114"/>
      <c r="T4" s="114"/>
      <c r="U4" s="114"/>
      <c r="V4" s="114"/>
    </row>
    <row r="5" spans="1:22" ht="25" customHeight="1" x14ac:dyDescent="0.4">
      <c r="A5" s="363" t="s">
        <v>124</v>
      </c>
      <c r="B5" s="363"/>
      <c r="C5" s="363"/>
      <c r="D5" s="363"/>
      <c r="E5" s="354" t="s">
        <v>10</v>
      </c>
      <c r="F5" s="354"/>
      <c r="G5" s="115"/>
      <c r="H5" s="116"/>
      <c r="I5" s="116"/>
      <c r="J5" s="116"/>
      <c r="K5" s="116"/>
      <c r="L5" s="114"/>
      <c r="M5" s="114"/>
      <c r="N5" s="114"/>
      <c r="O5" s="114"/>
      <c r="P5" s="114"/>
      <c r="Q5" s="114"/>
      <c r="R5" s="114"/>
      <c r="S5" s="114"/>
      <c r="T5" s="114"/>
      <c r="U5" s="114"/>
      <c r="V5" s="114"/>
    </row>
    <row r="6" spans="1:22" ht="15" customHeight="1" x14ac:dyDescent="0.2">
      <c r="A6" s="117"/>
      <c r="B6" s="117"/>
      <c r="C6" s="117"/>
      <c r="D6" s="117"/>
      <c r="E6" s="118"/>
      <c r="F6" s="115"/>
      <c r="G6" s="115"/>
      <c r="H6" s="115"/>
      <c r="I6" s="115"/>
      <c r="J6" s="115"/>
      <c r="K6" s="115"/>
      <c r="L6" s="114"/>
      <c r="M6" s="114"/>
      <c r="N6" s="114"/>
      <c r="O6" s="114"/>
      <c r="P6" s="114"/>
      <c r="Q6" s="114"/>
      <c r="R6" s="114"/>
      <c r="S6" s="114"/>
      <c r="T6" s="114"/>
      <c r="U6" s="114"/>
      <c r="V6" s="114"/>
    </row>
    <row r="7" spans="1:22" s="126" customFormat="1" ht="60" customHeight="1" x14ac:dyDescent="0.2">
      <c r="A7" s="364" t="s">
        <v>110</v>
      </c>
      <c r="B7" s="365"/>
      <c r="C7" s="365"/>
      <c r="D7" s="366"/>
      <c r="E7" s="119" t="s">
        <v>125</v>
      </c>
      <c r="F7" s="120"/>
      <c r="G7" s="121"/>
      <c r="H7" s="122" t="s">
        <v>126</v>
      </c>
      <c r="I7" s="119" t="s">
        <v>127</v>
      </c>
      <c r="J7" s="123" t="s">
        <v>128</v>
      </c>
      <c r="K7" s="119" t="s">
        <v>129</v>
      </c>
      <c r="L7" s="124"/>
      <c r="M7" s="124"/>
      <c r="N7" s="124"/>
      <c r="O7" s="356" t="s">
        <v>111</v>
      </c>
      <c r="P7" s="356"/>
      <c r="Q7" s="356"/>
      <c r="R7" s="125" t="s">
        <v>112</v>
      </c>
      <c r="S7" s="124"/>
      <c r="T7" s="124"/>
      <c r="U7" s="124"/>
      <c r="V7" s="124"/>
    </row>
    <row r="8" spans="1:22" s="136" customFormat="1" ht="23.15" customHeight="1" x14ac:dyDescent="0.2">
      <c r="A8" s="357">
        <v>2024</v>
      </c>
      <c r="B8" s="344" t="s">
        <v>113</v>
      </c>
      <c r="C8" s="359" t="s">
        <v>97</v>
      </c>
      <c r="D8" s="346" t="s">
        <v>114</v>
      </c>
      <c r="E8" s="355">
        <v>310000</v>
      </c>
      <c r="F8" s="127" t="s">
        <v>115</v>
      </c>
      <c r="G8" s="128">
        <f>MIN($E$8:$E$31)</f>
        <v>310000</v>
      </c>
      <c r="H8" s="129">
        <v>2670</v>
      </c>
      <c r="I8" s="130">
        <v>56</v>
      </c>
      <c r="J8" s="131">
        <f>H8*I8</f>
        <v>149520</v>
      </c>
      <c r="K8" s="132">
        <f>MIN(J8,E8)</f>
        <v>149520</v>
      </c>
      <c r="L8" s="133"/>
      <c r="M8" s="133"/>
      <c r="N8" s="133"/>
      <c r="O8" s="134" t="s">
        <v>116</v>
      </c>
      <c r="P8" s="135"/>
      <c r="Q8" s="134" t="s">
        <v>117</v>
      </c>
      <c r="R8" s="134" t="s">
        <v>118</v>
      </c>
      <c r="S8" s="133"/>
      <c r="T8" s="133"/>
      <c r="U8" s="133"/>
      <c r="V8" s="133"/>
    </row>
    <row r="9" spans="1:22" ht="23.15" customHeight="1" x14ac:dyDescent="0.2">
      <c r="A9" s="358"/>
      <c r="B9" s="345"/>
      <c r="C9" s="360"/>
      <c r="D9" s="347"/>
      <c r="E9" s="355"/>
      <c r="F9" s="137" t="s">
        <v>119</v>
      </c>
      <c r="G9" s="138"/>
      <c r="H9" s="139"/>
      <c r="I9" s="140"/>
      <c r="J9" s="141"/>
      <c r="K9" s="142"/>
      <c r="L9" s="114"/>
      <c r="M9" s="114"/>
      <c r="N9" s="114"/>
      <c r="O9" s="134">
        <v>0</v>
      </c>
      <c r="P9" s="135"/>
      <c r="Q9" s="134">
        <v>0</v>
      </c>
      <c r="R9" s="134">
        <v>0</v>
      </c>
      <c r="S9" s="114"/>
      <c r="T9" s="114"/>
      <c r="U9" s="114"/>
      <c r="V9" s="114"/>
    </row>
    <row r="10" spans="1:22" s="136" customFormat="1" ht="23.15" customHeight="1" x14ac:dyDescent="0.2">
      <c r="A10" s="342"/>
      <c r="B10" s="344" t="s">
        <v>113</v>
      </c>
      <c r="C10" s="344"/>
      <c r="D10" s="346" t="s">
        <v>114</v>
      </c>
      <c r="E10" s="353"/>
      <c r="F10" s="127" t="s">
        <v>115</v>
      </c>
      <c r="G10" s="128">
        <f>MIN($E$8:$E$31)</f>
        <v>310000</v>
      </c>
      <c r="H10" s="143"/>
      <c r="I10" s="144"/>
      <c r="J10" s="145">
        <f>H10*I10</f>
        <v>0</v>
      </c>
      <c r="K10" s="146">
        <f>MIN(J10,E10)</f>
        <v>0</v>
      </c>
      <c r="L10" s="133"/>
      <c r="M10" s="133"/>
      <c r="N10" s="133"/>
      <c r="O10" s="134">
        <v>1</v>
      </c>
      <c r="P10" s="134" t="s">
        <v>120</v>
      </c>
      <c r="Q10" s="147">
        <v>122000</v>
      </c>
      <c r="R10" s="148">
        <v>880</v>
      </c>
      <c r="S10" s="133"/>
      <c r="T10" s="133"/>
      <c r="U10" s="133"/>
      <c r="V10" s="133"/>
    </row>
    <row r="11" spans="1:22" ht="23.15" customHeight="1" x14ac:dyDescent="0.2">
      <c r="A11" s="343"/>
      <c r="B11" s="345"/>
      <c r="C11" s="345"/>
      <c r="D11" s="347"/>
      <c r="E11" s="353"/>
      <c r="F11" s="137" t="s">
        <v>119</v>
      </c>
      <c r="G11" s="138"/>
      <c r="H11" s="139"/>
      <c r="I11" s="140"/>
      <c r="J11" s="141"/>
      <c r="K11" s="142"/>
      <c r="L11" s="114"/>
      <c r="M11" s="114"/>
      <c r="N11" s="114"/>
      <c r="O11" s="147">
        <v>122000</v>
      </c>
      <c r="P11" s="134" t="s">
        <v>120</v>
      </c>
      <c r="Q11" s="147">
        <v>130000</v>
      </c>
      <c r="R11" s="148">
        <v>940</v>
      </c>
      <c r="S11" s="114"/>
      <c r="T11" s="114"/>
      <c r="U11" s="114"/>
      <c r="V11" s="114"/>
    </row>
    <row r="12" spans="1:22" s="136" customFormat="1" ht="23.15" customHeight="1" x14ac:dyDescent="0.2">
      <c r="A12" s="342"/>
      <c r="B12" s="344" t="s">
        <v>113</v>
      </c>
      <c r="C12" s="344"/>
      <c r="D12" s="346" t="s">
        <v>114</v>
      </c>
      <c r="E12" s="353"/>
      <c r="F12" s="127" t="s">
        <v>115</v>
      </c>
      <c r="G12" s="128">
        <f>MIN($E$8:$E$31)</f>
        <v>310000</v>
      </c>
      <c r="H12" s="143"/>
      <c r="I12" s="144"/>
      <c r="J12" s="145">
        <f>H12*I12</f>
        <v>0</v>
      </c>
      <c r="K12" s="146">
        <f>MIN(J12,E12)</f>
        <v>0</v>
      </c>
      <c r="L12" s="133"/>
      <c r="M12" s="133"/>
      <c r="N12" s="133"/>
      <c r="O12" s="147">
        <v>130000</v>
      </c>
      <c r="P12" s="134" t="s">
        <v>120</v>
      </c>
      <c r="Q12" s="147">
        <v>138000</v>
      </c>
      <c r="R12" s="148">
        <v>1000</v>
      </c>
      <c r="S12" s="133"/>
      <c r="T12" s="133"/>
      <c r="U12" s="133"/>
      <c r="V12" s="133"/>
    </row>
    <row r="13" spans="1:22" ht="23.15" customHeight="1" x14ac:dyDescent="0.2">
      <c r="A13" s="343"/>
      <c r="B13" s="345"/>
      <c r="C13" s="345"/>
      <c r="D13" s="347"/>
      <c r="E13" s="353"/>
      <c r="F13" s="137" t="s">
        <v>119</v>
      </c>
      <c r="G13" s="138"/>
      <c r="H13" s="139"/>
      <c r="I13" s="140"/>
      <c r="J13" s="141"/>
      <c r="K13" s="142"/>
      <c r="L13" s="114"/>
      <c r="M13" s="114"/>
      <c r="N13" s="114"/>
      <c r="O13" s="147">
        <v>138000</v>
      </c>
      <c r="P13" s="134" t="s">
        <v>120</v>
      </c>
      <c r="Q13" s="147">
        <v>146000</v>
      </c>
      <c r="R13" s="148">
        <v>1070</v>
      </c>
      <c r="S13" s="114"/>
      <c r="T13" s="114"/>
      <c r="U13" s="114"/>
      <c r="V13" s="114"/>
    </row>
    <row r="14" spans="1:22" s="136" customFormat="1" ht="23.15" customHeight="1" x14ac:dyDescent="0.2">
      <c r="A14" s="342"/>
      <c r="B14" s="344" t="s">
        <v>113</v>
      </c>
      <c r="C14" s="344"/>
      <c r="D14" s="346" t="s">
        <v>114</v>
      </c>
      <c r="E14" s="353"/>
      <c r="F14" s="127" t="s">
        <v>115</v>
      </c>
      <c r="G14" s="128">
        <f>MIN($E$8:$E$31)</f>
        <v>310000</v>
      </c>
      <c r="H14" s="143"/>
      <c r="I14" s="144"/>
      <c r="J14" s="145">
        <f>H14*I14</f>
        <v>0</v>
      </c>
      <c r="K14" s="146">
        <f>MIN(J14,E14)</f>
        <v>0</v>
      </c>
      <c r="L14" s="133"/>
      <c r="M14" s="133"/>
      <c r="N14" s="133"/>
      <c r="O14" s="147">
        <v>146000</v>
      </c>
      <c r="P14" s="134" t="s">
        <v>120</v>
      </c>
      <c r="Q14" s="147">
        <v>155000</v>
      </c>
      <c r="R14" s="148">
        <v>1130</v>
      </c>
      <c r="S14" s="133"/>
      <c r="T14" s="133"/>
      <c r="U14" s="133"/>
      <c r="V14" s="133"/>
    </row>
    <row r="15" spans="1:22" ht="23.15" customHeight="1" x14ac:dyDescent="0.2">
      <c r="A15" s="343"/>
      <c r="B15" s="345"/>
      <c r="C15" s="345"/>
      <c r="D15" s="347"/>
      <c r="E15" s="353"/>
      <c r="F15" s="137" t="s">
        <v>119</v>
      </c>
      <c r="G15" s="138"/>
      <c r="H15" s="139"/>
      <c r="I15" s="140"/>
      <c r="J15" s="141"/>
      <c r="K15" s="142"/>
      <c r="L15" s="114"/>
      <c r="M15" s="114"/>
      <c r="N15" s="114"/>
      <c r="O15" s="147">
        <v>155000</v>
      </c>
      <c r="P15" s="134" t="s">
        <v>120</v>
      </c>
      <c r="Q15" s="147">
        <v>165000</v>
      </c>
      <c r="R15" s="148">
        <v>1200</v>
      </c>
      <c r="S15" s="114"/>
      <c r="T15" s="114"/>
      <c r="U15" s="114"/>
      <c r="V15" s="114"/>
    </row>
    <row r="16" spans="1:22" s="136" customFormat="1" ht="23.15" customHeight="1" x14ac:dyDescent="0.2">
      <c r="A16" s="342"/>
      <c r="B16" s="344" t="s">
        <v>113</v>
      </c>
      <c r="C16" s="344"/>
      <c r="D16" s="346" t="s">
        <v>114</v>
      </c>
      <c r="E16" s="353"/>
      <c r="F16" s="127" t="s">
        <v>115</v>
      </c>
      <c r="G16" s="128">
        <f>MIN($E$8:$E$31)</f>
        <v>310000</v>
      </c>
      <c r="H16" s="143"/>
      <c r="I16" s="144"/>
      <c r="J16" s="145">
        <f>H16*I16</f>
        <v>0</v>
      </c>
      <c r="K16" s="146">
        <f>MIN(J16,E16)</f>
        <v>0</v>
      </c>
      <c r="L16" s="133"/>
      <c r="M16" s="133"/>
      <c r="N16" s="133"/>
      <c r="O16" s="147">
        <v>165000</v>
      </c>
      <c r="P16" s="134" t="s">
        <v>120</v>
      </c>
      <c r="Q16" s="147">
        <v>175000</v>
      </c>
      <c r="R16" s="148">
        <v>1280</v>
      </c>
      <c r="S16" s="133"/>
      <c r="T16" s="133"/>
      <c r="U16" s="133"/>
      <c r="V16" s="133"/>
    </row>
    <row r="17" spans="1:22" ht="23.15" customHeight="1" x14ac:dyDescent="0.2">
      <c r="A17" s="343"/>
      <c r="B17" s="345"/>
      <c r="C17" s="345"/>
      <c r="D17" s="347"/>
      <c r="E17" s="353"/>
      <c r="F17" s="137" t="s">
        <v>119</v>
      </c>
      <c r="G17" s="138"/>
      <c r="H17" s="139"/>
      <c r="I17" s="140"/>
      <c r="J17" s="141"/>
      <c r="K17" s="142"/>
      <c r="L17" s="114"/>
      <c r="M17" s="114"/>
      <c r="N17" s="114"/>
      <c r="O17" s="147">
        <v>175000</v>
      </c>
      <c r="P17" s="134" t="s">
        <v>120</v>
      </c>
      <c r="Q17" s="147">
        <v>185000</v>
      </c>
      <c r="R17" s="148">
        <v>1350</v>
      </c>
      <c r="S17" s="114"/>
      <c r="T17" s="114"/>
      <c r="U17" s="114"/>
      <c r="V17" s="114"/>
    </row>
    <row r="18" spans="1:22" s="136" customFormat="1" ht="23.15" customHeight="1" x14ac:dyDescent="0.2">
      <c r="A18" s="342"/>
      <c r="B18" s="344" t="s">
        <v>113</v>
      </c>
      <c r="C18" s="344"/>
      <c r="D18" s="346" t="s">
        <v>114</v>
      </c>
      <c r="E18" s="353"/>
      <c r="F18" s="127" t="s">
        <v>115</v>
      </c>
      <c r="G18" s="128">
        <f>MIN($E$8:$E$31)</f>
        <v>310000</v>
      </c>
      <c r="H18" s="143"/>
      <c r="I18" s="144"/>
      <c r="J18" s="145">
        <f>H18*I18</f>
        <v>0</v>
      </c>
      <c r="K18" s="146">
        <f>MIN(J18,E18)</f>
        <v>0</v>
      </c>
      <c r="L18" s="133"/>
      <c r="M18" s="133"/>
      <c r="N18" s="133"/>
      <c r="O18" s="147">
        <v>185000</v>
      </c>
      <c r="P18" s="134" t="s">
        <v>120</v>
      </c>
      <c r="Q18" s="147">
        <v>195000</v>
      </c>
      <c r="R18" s="148">
        <v>1430</v>
      </c>
      <c r="S18" s="133"/>
      <c r="T18" s="133"/>
      <c r="U18" s="133"/>
      <c r="V18" s="133"/>
    </row>
    <row r="19" spans="1:22" ht="23.15" customHeight="1" x14ac:dyDescent="0.2">
      <c r="A19" s="343"/>
      <c r="B19" s="345"/>
      <c r="C19" s="345"/>
      <c r="D19" s="347"/>
      <c r="E19" s="353"/>
      <c r="F19" s="137" t="s">
        <v>119</v>
      </c>
      <c r="G19" s="138"/>
      <c r="H19" s="139"/>
      <c r="I19" s="140"/>
      <c r="J19" s="141"/>
      <c r="K19" s="142"/>
      <c r="L19" s="114"/>
      <c r="M19" s="114"/>
      <c r="N19" s="114"/>
      <c r="O19" s="147">
        <v>195000</v>
      </c>
      <c r="P19" s="134" t="s">
        <v>120</v>
      </c>
      <c r="Q19" s="147">
        <v>210000</v>
      </c>
      <c r="R19" s="148">
        <v>1530</v>
      </c>
      <c r="S19" s="114"/>
      <c r="T19" s="114"/>
      <c r="U19" s="114"/>
      <c r="V19" s="114"/>
    </row>
    <row r="20" spans="1:22" s="136" customFormat="1" ht="23.15" customHeight="1" x14ac:dyDescent="0.2">
      <c r="A20" s="342"/>
      <c r="B20" s="344" t="s">
        <v>113</v>
      </c>
      <c r="C20" s="344"/>
      <c r="D20" s="346" t="s">
        <v>114</v>
      </c>
      <c r="E20" s="353"/>
      <c r="F20" s="127" t="s">
        <v>115</v>
      </c>
      <c r="G20" s="128">
        <f>MIN($E$8:$E$31)</f>
        <v>310000</v>
      </c>
      <c r="H20" s="143"/>
      <c r="I20" s="144"/>
      <c r="J20" s="145">
        <f>H20*I20</f>
        <v>0</v>
      </c>
      <c r="K20" s="146">
        <f>MIN(J20,E20)</f>
        <v>0</v>
      </c>
      <c r="L20" s="133"/>
      <c r="M20" s="133"/>
      <c r="N20" s="133"/>
      <c r="O20" s="147">
        <v>210000</v>
      </c>
      <c r="P20" s="134" t="s">
        <v>120</v>
      </c>
      <c r="Q20" s="147">
        <v>230000</v>
      </c>
      <c r="R20" s="148">
        <v>1630</v>
      </c>
      <c r="S20" s="133"/>
      <c r="T20" s="133"/>
      <c r="U20" s="133"/>
      <c r="V20" s="133"/>
    </row>
    <row r="21" spans="1:22" ht="23.15" customHeight="1" x14ac:dyDescent="0.2">
      <c r="A21" s="343"/>
      <c r="B21" s="345"/>
      <c r="C21" s="345"/>
      <c r="D21" s="347"/>
      <c r="E21" s="353"/>
      <c r="F21" s="137" t="s">
        <v>119</v>
      </c>
      <c r="G21" s="138"/>
      <c r="H21" s="139"/>
      <c r="I21" s="140"/>
      <c r="J21" s="141"/>
      <c r="K21" s="142"/>
      <c r="L21" s="114"/>
      <c r="M21" s="114"/>
      <c r="N21" s="114"/>
      <c r="O21" s="147">
        <v>230000</v>
      </c>
      <c r="P21" s="134" t="s">
        <v>120</v>
      </c>
      <c r="Q21" s="147">
        <v>250000</v>
      </c>
      <c r="R21" s="148">
        <v>1780</v>
      </c>
      <c r="S21" s="114"/>
      <c r="T21" s="114"/>
      <c r="U21" s="114"/>
      <c r="V21" s="114"/>
    </row>
    <row r="22" spans="1:22" s="136" customFormat="1" ht="23.15" customHeight="1" x14ac:dyDescent="0.2">
      <c r="A22" s="342"/>
      <c r="B22" s="344" t="s">
        <v>113</v>
      </c>
      <c r="C22" s="344"/>
      <c r="D22" s="346" t="s">
        <v>114</v>
      </c>
      <c r="E22" s="353"/>
      <c r="F22" s="127" t="s">
        <v>115</v>
      </c>
      <c r="G22" s="128">
        <f>MIN($E$8:$E$31)</f>
        <v>310000</v>
      </c>
      <c r="H22" s="143"/>
      <c r="I22" s="144"/>
      <c r="J22" s="145">
        <f>H22*I22</f>
        <v>0</v>
      </c>
      <c r="K22" s="146">
        <f>MIN(J22,E22)</f>
        <v>0</v>
      </c>
      <c r="L22" s="133"/>
      <c r="M22" s="133"/>
      <c r="N22" s="133"/>
      <c r="O22" s="147">
        <v>250000</v>
      </c>
      <c r="P22" s="134" t="s">
        <v>120</v>
      </c>
      <c r="Q22" s="147">
        <v>270000</v>
      </c>
      <c r="R22" s="148">
        <v>1940</v>
      </c>
      <c r="S22" s="133"/>
      <c r="T22" s="133"/>
      <c r="U22" s="133"/>
      <c r="V22" s="133"/>
    </row>
    <row r="23" spans="1:22" ht="23.15" customHeight="1" x14ac:dyDescent="0.2">
      <c r="A23" s="343"/>
      <c r="B23" s="345"/>
      <c r="C23" s="345"/>
      <c r="D23" s="347"/>
      <c r="E23" s="353"/>
      <c r="F23" s="137" t="s">
        <v>119</v>
      </c>
      <c r="G23" s="138"/>
      <c r="H23" s="139"/>
      <c r="I23" s="140"/>
      <c r="J23" s="141"/>
      <c r="K23" s="142"/>
      <c r="L23" s="114"/>
      <c r="M23" s="114"/>
      <c r="N23" s="114"/>
      <c r="O23" s="147">
        <v>270000</v>
      </c>
      <c r="P23" s="134" t="s">
        <v>120</v>
      </c>
      <c r="Q23" s="147">
        <v>290000</v>
      </c>
      <c r="R23" s="148">
        <v>2090</v>
      </c>
      <c r="S23" s="114"/>
      <c r="T23" s="114"/>
      <c r="U23" s="114"/>
      <c r="V23" s="114"/>
    </row>
    <row r="24" spans="1:22" s="136" customFormat="1" ht="23.15" customHeight="1" x14ac:dyDescent="0.2">
      <c r="A24" s="342"/>
      <c r="B24" s="344" t="s">
        <v>113</v>
      </c>
      <c r="C24" s="344"/>
      <c r="D24" s="346" t="s">
        <v>114</v>
      </c>
      <c r="E24" s="353"/>
      <c r="F24" s="127" t="s">
        <v>115</v>
      </c>
      <c r="G24" s="128">
        <f>MIN($E$8:$E$31)</f>
        <v>310000</v>
      </c>
      <c r="H24" s="143"/>
      <c r="I24" s="144"/>
      <c r="J24" s="145">
        <f>H24*I24</f>
        <v>0</v>
      </c>
      <c r="K24" s="146">
        <f>MIN(J24,E24)</f>
        <v>0</v>
      </c>
      <c r="L24" s="133"/>
      <c r="M24" s="133"/>
      <c r="N24" s="133"/>
      <c r="O24" s="147">
        <v>290000</v>
      </c>
      <c r="P24" s="134" t="s">
        <v>120</v>
      </c>
      <c r="Q24" s="147">
        <v>310000</v>
      </c>
      <c r="R24" s="148">
        <v>2250</v>
      </c>
      <c r="S24" s="133"/>
      <c r="T24" s="133"/>
      <c r="U24" s="133"/>
      <c r="V24" s="133"/>
    </row>
    <row r="25" spans="1:22" ht="23.15" customHeight="1" x14ac:dyDescent="0.2">
      <c r="A25" s="343"/>
      <c r="B25" s="345"/>
      <c r="C25" s="345"/>
      <c r="D25" s="347"/>
      <c r="E25" s="353"/>
      <c r="F25" s="137" t="s">
        <v>119</v>
      </c>
      <c r="G25" s="138"/>
      <c r="H25" s="139"/>
      <c r="I25" s="140"/>
      <c r="J25" s="141"/>
      <c r="K25" s="142"/>
      <c r="L25" s="114"/>
      <c r="M25" s="114"/>
      <c r="N25" s="114"/>
      <c r="O25" s="147">
        <v>310000</v>
      </c>
      <c r="P25" s="134" t="s">
        <v>120</v>
      </c>
      <c r="Q25" s="147">
        <v>330000</v>
      </c>
      <c r="R25" s="148">
        <v>2400</v>
      </c>
      <c r="S25" s="114"/>
      <c r="T25" s="114"/>
      <c r="U25" s="114"/>
      <c r="V25" s="114"/>
    </row>
    <row r="26" spans="1:22" s="136" customFormat="1" ht="23.15" customHeight="1" x14ac:dyDescent="0.2">
      <c r="A26" s="342"/>
      <c r="B26" s="344" t="s">
        <v>113</v>
      </c>
      <c r="C26" s="344"/>
      <c r="D26" s="346" t="s">
        <v>114</v>
      </c>
      <c r="E26" s="353"/>
      <c r="F26" s="127" t="s">
        <v>115</v>
      </c>
      <c r="G26" s="128">
        <f>MIN($E$8:$E$31)</f>
        <v>310000</v>
      </c>
      <c r="H26" s="143"/>
      <c r="I26" s="144"/>
      <c r="J26" s="145">
        <f>H26*I26</f>
        <v>0</v>
      </c>
      <c r="K26" s="146">
        <f>MIN(J26,E26)</f>
        <v>0</v>
      </c>
      <c r="L26" s="133"/>
      <c r="M26" s="133"/>
      <c r="N26" s="133"/>
      <c r="O26" s="147">
        <v>330000</v>
      </c>
      <c r="P26" s="134" t="s">
        <v>120</v>
      </c>
      <c r="Q26" s="147">
        <v>350000</v>
      </c>
      <c r="R26" s="148">
        <v>2560</v>
      </c>
      <c r="S26" s="133"/>
      <c r="T26" s="133"/>
      <c r="U26" s="133"/>
      <c r="V26" s="133"/>
    </row>
    <row r="27" spans="1:22" ht="23.15" customHeight="1" x14ac:dyDescent="0.2">
      <c r="A27" s="343"/>
      <c r="B27" s="345"/>
      <c r="C27" s="345"/>
      <c r="D27" s="347"/>
      <c r="E27" s="353"/>
      <c r="F27" s="137" t="s">
        <v>119</v>
      </c>
      <c r="G27" s="138"/>
      <c r="H27" s="139"/>
      <c r="I27" s="149"/>
      <c r="J27" s="141"/>
      <c r="K27" s="142"/>
      <c r="L27" s="114"/>
      <c r="M27" s="114"/>
      <c r="N27" s="114"/>
      <c r="O27" s="147">
        <v>350000</v>
      </c>
      <c r="P27" s="134" t="s">
        <v>120</v>
      </c>
      <c r="Q27" s="147">
        <v>370000</v>
      </c>
      <c r="R27" s="148">
        <v>2710</v>
      </c>
      <c r="S27" s="114"/>
      <c r="T27" s="114"/>
      <c r="U27" s="114"/>
      <c r="V27" s="114"/>
    </row>
    <row r="28" spans="1:22" s="136" customFormat="1" ht="23.15" customHeight="1" x14ac:dyDescent="0.2">
      <c r="A28" s="342"/>
      <c r="B28" s="344" t="s">
        <v>113</v>
      </c>
      <c r="C28" s="344"/>
      <c r="D28" s="346" t="s">
        <v>114</v>
      </c>
      <c r="E28" s="353"/>
      <c r="F28" s="127" t="s">
        <v>115</v>
      </c>
      <c r="G28" s="128">
        <f>MIN($E$8:$E$31)</f>
        <v>310000</v>
      </c>
      <c r="H28" s="143"/>
      <c r="I28" s="144"/>
      <c r="J28" s="145">
        <f>H28*I28</f>
        <v>0</v>
      </c>
      <c r="K28" s="146">
        <f>MIN(J28,E28)</f>
        <v>0</v>
      </c>
      <c r="L28" s="133"/>
      <c r="M28" s="133"/>
      <c r="N28" s="133"/>
      <c r="O28" s="147">
        <v>370000</v>
      </c>
      <c r="P28" s="134" t="s">
        <v>120</v>
      </c>
      <c r="Q28" s="147">
        <v>395000</v>
      </c>
      <c r="R28" s="148">
        <v>2870</v>
      </c>
      <c r="S28" s="133"/>
      <c r="T28" s="133"/>
      <c r="U28" s="133"/>
      <c r="V28" s="133"/>
    </row>
    <row r="29" spans="1:22" ht="23.15" customHeight="1" x14ac:dyDescent="0.2">
      <c r="A29" s="343"/>
      <c r="B29" s="345"/>
      <c r="C29" s="345"/>
      <c r="D29" s="347"/>
      <c r="E29" s="353"/>
      <c r="F29" s="137" t="s">
        <v>119</v>
      </c>
      <c r="G29" s="138"/>
      <c r="H29" s="139"/>
      <c r="I29" s="140"/>
      <c r="J29" s="141"/>
      <c r="K29" s="142"/>
      <c r="L29" s="114"/>
      <c r="M29" s="114"/>
      <c r="N29" s="114"/>
      <c r="O29" s="147">
        <v>395000</v>
      </c>
      <c r="P29" s="134" t="s">
        <v>120</v>
      </c>
      <c r="Q29" s="147">
        <v>425000</v>
      </c>
      <c r="R29" s="148">
        <v>3060</v>
      </c>
      <c r="S29" s="114"/>
      <c r="T29" s="114"/>
      <c r="U29" s="114"/>
      <c r="V29" s="114"/>
    </row>
    <row r="30" spans="1:22" s="136" customFormat="1" ht="23.15" customHeight="1" x14ac:dyDescent="0.2">
      <c r="A30" s="342"/>
      <c r="B30" s="344" t="s">
        <v>113</v>
      </c>
      <c r="C30" s="344"/>
      <c r="D30" s="346" t="s">
        <v>114</v>
      </c>
      <c r="E30" s="353"/>
      <c r="F30" s="127" t="s">
        <v>115</v>
      </c>
      <c r="G30" s="128">
        <f>MIN($E$8:$E$31)</f>
        <v>310000</v>
      </c>
      <c r="H30" s="143"/>
      <c r="I30" s="144"/>
      <c r="J30" s="145">
        <f>H30*I30</f>
        <v>0</v>
      </c>
      <c r="K30" s="146">
        <f>MIN(J30,E30)</f>
        <v>0</v>
      </c>
      <c r="L30" s="133"/>
      <c r="M30" s="133"/>
      <c r="N30" s="133"/>
      <c r="O30" s="147">
        <v>425000</v>
      </c>
      <c r="P30" s="134" t="s">
        <v>120</v>
      </c>
      <c r="Q30" s="147">
        <v>455000</v>
      </c>
      <c r="R30" s="148">
        <v>3330</v>
      </c>
      <c r="S30" s="133"/>
      <c r="T30" s="133"/>
      <c r="U30" s="133"/>
      <c r="V30" s="133"/>
    </row>
    <row r="31" spans="1:22" ht="23.15" customHeight="1" x14ac:dyDescent="0.2">
      <c r="A31" s="343"/>
      <c r="B31" s="345"/>
      <c r="C31" s="345"/>
      <c r="D31" s="347"/>
      <c r="E31" s="353"/>
      <c r="F31" s="137" t="s">
        <v>119</v>
      </c>
      <c r="G31" s="138"/>
      <c r="H31" s="139"/>
      <c r="I31" s="140"/>
      <c r="J31" s="141"/>
      <c r="K31" s="142"/>
      <c r="L31" s="114"/>
      <c r="M31" s="114"/>
      <c r="N31" s="114"/>
      <c r="O31" s="147">
        <v>455000</v>
      </c>
      <c r="P31" s="134" t="s">
        <v>120</v>
      </c>
      <c r="Q31" s="147">
        <v>485000</v>
      </c>
      <c r="R31" s="148">
        <v>3530</v>
      </c>
      <c r="S31" s="114"/>
      <c r="T31" s="114"/>
      <c r="U31" s="114"/>
      <c r="V31" s="114"/>
    </row>
    <row r="32" spans="1:22" ht="23.15" customHeight="1" thickBot="1" x14ac:dyDescent="0.25">
      <c r="A32" s="150"/>
      <c r="B32" s="150"/>
      <c r="C32" s="150"/>
      <c r="D32" s="150"/>
      <c r="E32" s="150"/>
      <c r="F32" s="151"/>
      <c r="G32" s="151"/>
      <c r="H32" s="150"/>
      <c r="I32" s="150"/>
      <c r="J32" s="152"/>
      <c r="K32" s="152"/>
      <c r="L32" s="114"/>
      <c r="M32" s="114"/>
      <c r="N32" s="114"/>
      <c r="O32" s="147">
        <v>485000</v>
      </c>
      <c r="P32" s="134" t="s">
        <v>120</v>
      </c>
      <c r="Q32" s="147">
        <v>515000</v>
      </c>
      <c r="R32" s="148">
        <v>3760</v>
      </c>
      <c r="S32" s="114"/>
      <c r="T32" s="114"/>
      <c r="U32" s="114"/>
      <c r="V32" s="114"/>
    </row>
    <row r="33" spans="1:22" ht="23.15" customHeight="1" x14ac:dyDescent="0.2">
      <c r="A33" s="348" t="s">
        <v>121</v>
      </c>
      <c r="B33" s="349"/>
      <c r="C33" s="349"/>
      <c r="D33" s="349"/>
      <c r="E33" s="349"/>
      <c r="F33" s="153" t="s">
        <v>115</v>
      </c>
      <c r="G33" s="153"/>
      <c r="H33" s="154"/>
      <c r="I33" s="155">
        <f ca="1">SUMIF(F8:I31,F33,I8:I31)</f>
        <v>56</v>
      </c>
      <c r="J33" s="156">
        <f ca="1">SUMIF(F8:J31,F33,J8:J31)</f>
        <v>149520</v>
      </c>
      <c r="K33" s="157">
        <f ca="1">SUMIF(F8:K31,F33,K8:K31)</f>
        <v>149520</v>
      </c>
      <c r="L33" s="114"/>
      <c r="M33" s="114"/>
      <c r="N33" s="114"/>
      <c r="O33" s="147">
        <v>515000</v>
      </c>
      <c r="P33" s="134" t="s">
        <v>120</v>
      </c>
      <c r="Q33" s="147">
        <v>545000</v>
      </c>
      <c r="R33" s="148">
        <v>3990</v>
      </c>
      <c r="S33" s="114"/>
      <c r="T33" s="114"/>
      <c r="U33" s="114"/>
      <c r="V33" s="114"/>
    </row>
    <row r="34" spans="1:22" ht="23.15" customHeight="1" thickBot="1" x14ac:dyDescent="0.25">
      <c r="A34" s="350"/>
      <c r="B34" s="351"/>
      <c r="C34" s="351"/>
      <c r="D34" s="351"/>
      <c r="E34" s="351"/>
      <c r="F34" s="158" t="s">
        <v>119</v>
      </c>
      <c r="G34" s="158"/>
      <c r="H34" s="159"/>
      <c r="I34" s="160"/>
      <c r="J34" s="161"/>
      <c r="K34" s="162"/>
      <c r="L34" s="114"/>
      <c r="M34" s="114"/>
      <c r="N34" s="114"/>
      <c r="O34" s="147">
        <v>545000</v>
      </c>
      <c r="P34" s="134" t="s">
        <v>120</v>
      </c>
      <c r="Q34" s="163">
        <v>575000</v>
      </c>
      <c r="R34" s="148">
        <v>4230</v>
      </c>
      <c r="S34" s="114"/>
      <c r="T34" s="114"/>
      <c r="U34" s="114"/>
      <c r="V34" s="114"/>
    </row>
    <row r="35" spans="1:22" ht="20.149999999999999" customHeight="1" x14ac:dyDescent="0.2">
      <c r="A35" s="150"/>
      <c r="B35" s="150"/>
      <c r="C35" s="150"/>
      <c r="D35" s="150"/>
      <c r="E35" s="150"/>
      <c r="F35" s="151"/>
      <c r="G35" s="151"/>
      <c r="H35" s="150"/>
      <c r="I35" s="150"/>
      <c r="J35" s="150"/>
      <c r="K35" s="150"/>
      <c r="L35" s="114"/>
      <c r="M35" s="114"/>
      <c r="N35" s="114"/>
      <c r="O35" s="163">
        <v>575000</v>
      </c>
      <c r="P35" s="134" t="s">
        <v>120</v>
      </c>
      <c r="Q35" s="163">
        <v>605000</v>
      </c>
      <c r="R35" s="164">
        <v>4460</v>
      </c>
    </row>
    <row r="36" spans="1:22" ht="20.149999999999999" customHeight="1" x14ac:dyDescent="0.2">
      <c r="A36" s="150"/>
      <c r="B36" s="150"/>
      <c r="C36" s="150"/>
      <c r="D36" s="150"/>
      <c r="E36" s="150"/>
      <c r="F36" s="151"/>
      <c r="G36" s="151"/>
      <c r="H36" s="150"/>
      <c r="I36" s="150"/>
      <c r="J36" s="150"/>
      <c r="K36" s="150"/>
      <c r="L36" s="114"/>
      <c r="M36" s="114"/>
      <c r="N36" s="114"/>
      <c r="O36" s="163">
        <v>605000</v>
      </c>
      <c r="P36" s="134" t="s">
        <v>120</v>
      </c>
      <c r="Q36" s="165"/>
      <c r="R36" s="164">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37"/>
  <sheetViews>
    <sheetView view="pageBreakPreview" zoomScale="85" zoomScaleNormal="55" zoomScaleSheetLayoutView="85" workbookViewId="0">
      <selection activeCell="L16" sqref="L16"/>
    </sheetView>
  </sheetViews>
  <sheetFormatPr defaultColWidth="11.36328125" defaultRowHeight="14" x14ac:dyDescent="0.2"/>
  <cols>
    <col min="1" max="1" width="4.6328125" style="2" customWidth="1"/>
    <col min="2" max="2" width="3.6328125" style="2" customWidth="1"/>
    <col min="3" max="3" width="4.6328125" style="2" customWidth="1"/>
    <col min="4" max="6" width="8.6328125" style="2" customWidth="1"/>
    <col min="7" max="7" width="12.6328125" style="2" customWidth="1"/>
    <col min="8" max="8" width="8.6328125" style="2" customWidth="1"/>
    <col min="9" max="9" width="4.6328125" style="2" customWidth="1"/>
    <col min="10" max="10" width="11.6328125" style="2" customWidth="1"/>
    <col min="11" max="11" width="2.90625" style="2" customWidth="1"/>
    <col min="12" max="12" width="80.6328125" style="171" customWidth="1"/>
    <col min="13" max="13" width="10.6328125" style="2" customWidth="1"/>
    <col min="14" max="16384" width="11.36328125" style="2"/>
  </cols>
  <sheetData>
    <row r="1" spans="1:15" ht="20.149999999999999" customHeight="1" x14ac:dyDescent="0.2">
      <c r="A1" s="2" t="s">
        <v>130</v>
      </c>
      <c r="G1" s="168"/>
      <c r="H1" s="168"/>
      <c r="I1" s="168"/>
      <c r="J1" s="168"/>
      <c r="K1" s="168"/>
      <c r="L1" s="168"/>
    </row>
    <row r="2" spans="1:15" ht="30" customHeight="1" x14ac:dyDescent="0.2">
      <c r="A2" s="367" t="s">
        <v>166</v>
      </c>
      <c r="B2" s="367"/>
      <c r="C2" s="367"/>
      <c r="D2" s="367"/>
      <c r="E2" s="367"/>
      <c r="F2" s="367"/>
      <c r="G2" s="367"/>
      <c r="H2" s="367"/>
      <c r="I2" s="367"/>
      <c r="J2" s="367"/>
      <c r="K2" s="367"/>
      <c r="L2" s="367"/>
      <c r="M2" s="367"/>
    </row>
    <row r="3" spans="1:15" ht="20.149999999999999" customHeight="1" x14ac:dyDescent="0.2">
      <c r="A3" s="169"/>
      <c r="B3" s="169"/>
      <c r="C3" s="169"/>
      <c r="D3" s="169"/>
      <c r="E3" s="169"/>
      <c r="F3" s="169"/>
      <c r="G3" s="169"/>
      <c r="H3" s="169"/>
      <c r="I3" s="169"/>
      <c r="J3" s="169"/>
      <c r="K3" s="169"/>
      <c r="L3" s="169"/>
      <c r="M3" s="169"/>
    </row>
    <row r="4" spans="1:15" ht="30" customHeight="1" x14ac:dyDescent="0.2">
      <c r="A4" s="386" t="s">
        <v>131</v>
      </c>
      <c r="B4" s="386"/>
      <c r="C4" s="386"/>
      <c r="D4" s="388" t="s">
        <v>132</v>
      </c>
      <c r="E4" s="388"/>
      <c r="F4" s="388"/>
      <c r="G4" s="388"/>
      <c r="H4" s="168"/>
      <c r="I4" s="168"/>
      <c r="J4" s="168"/>
      <c r="K4" s="168"/>
      <c r="L4" s="168"/>
    </row>
    <row r="5" spans="1:15" ht="30" customHeight="1" x14ac:dyDescent="0.2">
      <c r="A5" s="387" t="s">
        <v>133</v>
      </c>
      <c r="B5" s="387"/>
      <c r="C5" s="387"/>
      <c r="D5" s="374" t="s">
        <v>12</v>
      </c>
      <c r="E5" s="374"/>
      <c r="F5" s="374"/>
      <c r="G5" s="170"/>
      <c r="H5" s="170"/>
    </row>
    <row r="6" spans="1:15" ht="30" customHeight="1" x14ac:dyDescent="0.2">
      <c r="A6" s="387" t="s">
        <v>134</v>
      </c>
      <c r="B6" s="387"/>
      <c r="C6" s="387"/>
      <c r="D6" s="379">
        <v>2670</v>
      </c>
      <c r="E6" s="379"/>
      <c r="F6" s="172" t="s">
        <v>135</v>
      </c>
      <c r="G6" s="170"/>
      <c r="H6" s="170"/>
    </row>
    <row r="7" spans="1:15" ht="40" customHeight="1" x14ac:dyDescent="0.3">
      <c r="A7" s="31" t="s">
        <v>136</v>
      </c>
      <c r="B7" s="31"/>
      <c r="C7" s="31"/>
    </row>
    <row r="8" spans="1:15" ht="12" customHeight="1" thickBot="1" x14ac:dyDescent="0.35">
      <c r="B8" s="31"/>
      <c r="C8" s="31"/>
    </row>
    <row r="9" spans="1:15" s="3" customFormat="1" ht="24" customHeight="1" x14ac:dyDescent="0.2">
      <c r="A9" s="380" t="s">
        <v>137</v>
      </c>
      <c r="B9" s="381"/>
      <c r="C9" s="371" t="s">
        <v>138</v>
      </c>
      <c r="D9" s="375" t="s">
        <v>139</v>
      </c>
      <c r="E9" s="376"/>
      <c r="F9" s="376"/>
      <c r="G9" s="376"/>
      <c r="H9" s="376"/>
      <c r="I9" s="173"/>
      <c r="J9" s="370" t="s">
        <v>140</v>
      </c>
      <c r="K9" s="371"/>
      <c r="L9" s="174" t="s">
        <v>141</v>
      </c>
      <c r="M9" s="368" t="s">
        <v>142</v>
      </c>
    </row>
    <row r="10" spans="1:15" s="3" customFormat="1" ht="24" customHeight="1" x14ac:dyDescent="0.2">
      <c r="A10" s="382"/>
      <c r="B10" s="383"/>
      <c r="C10" s="373"/>
      <c r="D10" s="175" t="s">
        <v>143</v>
      </c>
      <c r="E10" s="176" t="s">
        <v>144</v>
      </c>
      <c r="F10" s="176" t="s">
        <v>145</v>
      </c>
      <c r="G10" s="177" t="s">
        <v>146</v>
      </c>
      <c r="H10" s="377" t="s">
        <v>147</v>
      </c>
      <c r="I10" s="378"/>
      <c r="J10" s="372"/>
      <c r="K10" s="373"/>
      <c r="L10" s="178" t="s">
        <v>148</v>
      </c>
      <c r="M10" s="369"/>
    </row>
    <row r="11" spans="1:15" ht="45" customHeight="1" x14ac:dyDescent="0.2">
      <c r="A11" s="179" t="s">
        <v>97</v>
      </c>
      <c r="B11" s="180" t="s">
        <v>99</v>
      </c>
      <c r="C11" s="181" t="s">
        <v>97</v>
      </c>
      <c r="D11" s="182" t="s">
        <v>6</v>
      </c>
      <c r="E11" s="183">
        <v>0.65277777777777779</v>
      </c>
      <c r="F11" s="183">
        <v>4.1666666666666664E-2</v>
      </c>
      <c r="G11" s="184">
        <f t="shared" ref="G11:G16" si="0">E11-D11-F11</f>
        <v>0.21527777777777782</v>
      </c>
      <c r="H11" s="185">
        <f t="shared" ref="H11:H16" si="1">MIN(FLOOR(G11,"0:30")*24,8)</f>
        <v>5</v>
      </c>
      <c r="I11" s="186" t="s">
        <v>94</v>
      </c>
      <c r="J11" s="187">
        <f>$D$6*H11</f>
        <v>13350</v>
      </c>
      <c r="K11" s="188" t="s">
        <v>101</v>
      </c>
      <c r="L11" s="189" t="s">
        <v>149</v>
      </c>
      <c r="M11" s="190"/>
      <c r="N11" s="191" t="str">
        <f>IF(G11*24&gt;8,"上限８時間"," ")</f>
        <v xml:space="preserve"> </v>
      </c>
      <c r="O11" s="192"/>
    </row>
    <row r="12" spans="1:15" ht="45" customHeight="1" x14ac:dyDescent="0.2">
      <c r="A12" s="179" t="s">
        <v>97</v>
      </c>
      <c r="B12" s="180" t="s">
        <v>99</v>
      </c>
      <c r="C12" s="181" t="s">
        <v>97</v>
      </c>
      <c r="D12" s="182" t="s">
        <v>7</v>
      </c>
      <c r="E12" s="183">
        <v>0.69791666666666663</v>
      </c>
      <c r="F12" s="183">
        <v>3.125E-2</v>
      </c>
      <c r="G12" s="184">
        <f t="shared" si="0"/>
        <v>0.29166666666666663</v>
      </c>
      <c r="H12" s="185">
        <f t="shared" si="1"/>
        <v>6.9999999999999991</v>
      </c>
      <c r="I12" s="186" t="s">
        <v>94</v>
      </c>
      <c r="J12" s="187">
        <f t="shared" ref="J12:J33" si="2">$D$6*H12</f>
        <v>18689.999999999996</v>
      </c>
      <c r="K12" s="188" t="s">
        <v>101</v>
      </c>
      <c r="L12" s="193" t="s">
        <v>150</v>
      </c>
      <c r="M12" s="190"/>
      <c r="N12" s="191" t="str">
        <f t="shared" ref="N12:N33" si="3">IF(G12*24&gt;8,"上限８時間"," ")</f>
        <v xml:space="preserve"> </v>
      </c>
      <c r="O12" s="192"/>
    </row>
    <row r="13" spans="1:15" ht="45" customHeight="1" x14ac:dyDescent="0.2">
      <c r="A13" s="179" t="s">
        <v>97</v>
      </c>
      <c r="B13" s="180" t="s">
        <v>99</v>
      </c>
      <c r="C13" s="181" t="s">
        <v>97</v>
      </c>
      <c r="D13" s="182" t="s">
        <v>8</v>
      </c>
      <c r="E13" s="183">
        <v>0.65277777777777779</v>
      </c>
      <c r="F13" s="183">
        <v>4.1666666666666664E-2</v>
      </c>
      <c r="G13" s="184">
        <f t="shared" si="0"/>
        <v>0.18402777777777782</v>
      </c>
      <c r="H13" s="185">
        <f t="shared" si="1"/>
        <v>4</v>
      </c>
      <c r="I13" s="186" t="s">
        <v>94</v>
      </c>
      <c r="J13" s="187">
        <f t="shared" si="2"/>
        <v>10680</v>
      </c>
      <c r="K13" s="188" t="s">
        <v>101</v>
      </c>
      <c r="L13" s="189" t="s">
        <v>151</v>
      </c>
      <c r="M13" s="190"/>
      <c r="N13" s="191" t="str">
        <f t="shared" si="3"/>
        <v xml:space="preserve"> </v>
      </c>
    </row>
    <row r="14" spans="1:15" ht="45" customHeight="1" x14ac:dyDescent="0.2">
      <c r="A14" s="179" t="s">
        <v>97</v>
      </c>
      <c r="B14" s="180" t="s">
        <v>99</v>
      </c>
      <c r="C14" s="181" t="s">
        <v>97</v>
      </c>
      <c r="D14" s="182" t="s">
        <v>9</v>
      </c>
      <c r="E14" s="183">
        <v>0.6875</v>
      </c>
      <c r="F14" s="183">
        <v>3.125E-2</v>
      </c>
      <c r="G14" s="184">
        <f t="shared" si="0"/>
        <v>0.27083333333333331</v>
      </c>
      <c r="H14" s="185">
        <f t="shared" si="1"/>
        <v>6.5</v>
      </c>
      <c r="I14" s="186" t="s">
        <v>94</v>
      </c>
      <c r="J14" s="187">
        <f t="shared" si="2"/>
        <v>17355</v>
      </c>
      <c r="K14" s="188" t="s">
        <v>101</v>
      </c>
      <c r="L14" s="189" t="s">
        <v>152</v>
      </c>
      <c r="M14" s="190"/>
      <c r="N14" s="191" t="str">
        <f t="shared" si="3"/>
        <v xml:space="preserve"> </v>
      </c>
    </row>
    <row r="15" spans="1:15" ht="45" customHeight="1" x14ac:dyDescent="0.2">
      <c r="A15" s="179" t="s">
        <v>97</v>
      </c>
      <c r="B15" s="180" t="s">
        <v>99</v>
      </c>
      <c r="C15" s="181" t="s">
        <v>97</v>
      </c>
      <c r="D15" s="182" t="s">
        <v>153</v>
      </c>
      <c r="E15" s="183">
        <v>0.6875</v>
      </c>
      <c r="F15" s="183">
        <v>3.125E-2</v>
      </c>
      <c r="G15" s="184">
        <f t="shared" si="0"/>
        <v>0.23958333333333331</v>
      </c>
      <c r="H15" s="185">
        <f t="shared" si="1"/>
        <v>5.5</v>
      </c>
      <c r="I15" s="186" t="s">
        <v>94</v>
      </c>
      <c r="J15" s="187">
        <f t="shared" si="2"/>
        <v>14685</v>
      </c>
      <c r="K15" s="188" t="s">
        <v>101</v>
      </c>
      <c r="L15" s="189" t="s">
        <v>154</v>
      </c>
      <c r="M15" s="190"/>
      <c r="N15" s="191" t="str">
        <f t="shared" si="3"/>
        <v xml:space="preserve"> </v>
      </c>
    </row>
    <row r="16" spans="1:15" ht="45" customHeight="1" x14ac:dyDescent="0.2">
      <c r="A16" s="179" t="s">
        <v>97</v>
      </c>
      <c r="B16" s="180" t="s">
        <v>99</v>
      </c>
      <c r="C16" s="181" t="s">
        <v>97</v>
      </c>
      <c r="D16" s="182" t="s">
        <v>155</v>
      </c>
      <c r="E16" s="183">
        <v>0.70833333333333337</v>
      </c>
      <c r="F16" s="183">
        <v>0</v>
      </c>
      <c r="G16" s="184">
        <f t="shared" si="0"/>
        <v>0.16666666666666674</v>
      </c>
      <c r="H16" s="185">
        <f t="shared" si="1"/>
        <v>4</v>
      </c>
      <c r="I16" s="186" t="s">
        <v>94</v>
      </c>
      <c r="J16" s="187">
        <f t="shared" si="2"/>
        <v>10680</v>
      </c>
      <c r="K16" s="188" t="s">
        <v>101</v>
      </c>
      <c r="L16" s="189" t="s">
        <v>156</v>
      </c>
      <c r="M16" s="190"/>
      <c r="N16" s="191" t="str">
        <f t="shared" si="3"/>
        <v xml:space="preserve"> </v>
      </c>
    </row>
    <row r="17" spans="1:14" ht="45" customHeight="1" x14ac:dyDescent="0.2">
      <c r="A17" s="179" t="s">
        <v>97</v>
      </c>
      <c r="B17" s="180" t="s">
        <v>99</v>
      </c>
      <c r="C17" s="181" t="s">
        <v>97</v>
      </c>
      <c r="D17" s="182" t="s">
        <v>155</v>
      </c>
      <c r="E17" s="183">
        <v>0.70833333333333337</v>
      </c>
      <c r="F17" s="183">
        <v>0</v>
      </c>
      <c r="G17" s="184">
        <f t="shared" ref="G17:G33" si="4">E17-D17-F17</f>
        <v>0.16666666666666674</v>
      </c>
      <c r="H17" s="185">
        <f t="shared" ref="H17:H33" si="5">MIN(FLOOR(G17,"0:30")*24,8)</f>
        <v>4</v>
      </c>
      <c r="I17" s="186" t="s">
        <v>94</v>
      </c>
      <c r="J17" s="187">
        <f t="shared" si="2"/>
        <v>10680</v>
      </c>
      <c r="K17" s="188" t="s">
        <v>101</v>
      </c>
      <c r="L17" s="189" t="s">
        <v>157</v>
      </c>
      <c r="M17" s="190"/>
      <c r="N17" s="191" t="str">
        <f t="shared" si="3"/>
        <v xml:space="preserve"> </v>
      </c>
    </row>
    <row r="18" spans="1:14" ht="45" customHeight="1" x14ac:dyDescent="0.2">
      <c r="A18" s="179" t="s">
        <v>97</v>
      </c>
      <c r="B18" s="180" t="s">
        <v>99</v>
      </c>
      <c r="C18" s="181" t="s">
        <v>97</v>
      </c>
      <c r="D18" s="182" t="s">
        <v>155</v>
      </c>
      <c r="E18" s="183">
        <v>0.70833333333333337</v>
      </c>
      <c r="F18" s="183">
        <v>0</v>
      </c>
      <c r="G18" s="184">
        <f t="shared" si="4"/>
        <v>0.16666666666666674</v>
      </c>
      <c r="H18" s="185">
        <f t="shared" si="5"/>
        <v>4</v>
      </c>
      <c r="I18" s="186" t="s">
        <v>94</v>
      </c>
      <c r="J18" s="187">
        <f t="shared" si="2"/>
        <v>10680</v>
      </c>
      <c r="K18" s="188" t="s">
        <v>101</v>
      </c>
      <c r="L18" s="189" t="s">
        <v>158</v>
      </c>
      <c r="M18" s="190"/>
      <c r="N18" s="191" t="str">
        <f t="shared" si="3"/>
        <v xml:space="preserve"> </v>
      </c>
    </row>
    <row r="19" spans="1:14" ht="45" customHeight="1" x14ac:dyDescent="0.2">
      <c r="A19" s="179" t="s">
        <v>97</v>
      </c>
      <c r="B19" s="180" t="s">
        <v>99</v>
      </c>
      <c r="C19" s="181" t="s">
        <v>97</v>
      </c>
      <c r="D19" s="182" t="s">
        <v>155</v>
      </c>
      <c r="E19" s="183">
        <v>0.70833333333333337</v>
      </c>
      <c r="F19" s="183">
        <v>0</v>
      </c>
      <c r="G19" s="184">
        <f t="shared" si="4"/>
        <v>0.16666666666666674</v>
      </c>
      <c r="H19" s="185">
        <f t="shared" si="5"/>
        <v>4</v>
      </c>
      <c r="I19" s="186" t="s">
        <v>94</v>
      </c>
      <c r="J19" s="187">
        <f t="shared" si="2"/>
        <v>10680</v>
      </c>
      <c r="K19" s="188" t="s">
        <v>101</v>
      </c>
      <c r="L19" s="189" t="s">
        <v>159</v>
      </c>
      <c r="M19" s="190"/>
      <c r="N19" s="191" t="str">
        <f t="shared" si="3"/>
        <v xml:space="preserve"> </v>
      </c>
    </row>
    <row r="20" spans="1:14" ht="45" customHeight="1" x14ac:dyDescent="0.2">
      <c r="A20" s="179" t="s">
        <v>97</v>
      </c>
      <c r="B20" s="180" t="s">
        <v>99</v>
      </c>
      <c r="C20" s="181" t="s">
        <v>97</v>
      </c>
      <c r="D20" s="182" t="s">
        <v>155</v>
      </c>
      <c r="E20" s="183">
        <v>0.70833333333333337</v>
      </c>
      <c r="F20" s="183">
        <v>0</v>
      </c>
      <c r="G20" s="184">
        <f t="shared" si="4"/>
        <v>0.16666666666666674</v>
      </c>
      <c r="H20" s="185">
        <f t="shared" si="5"/>
        <v>4</v>
      </c>
      <c r="I20" s="186" t="s">
        <v>94</v>
      </c>
      <c r="J20" s="187">
        <f t="shared" si="2"/>
        <v>10680</v>
      </c>
      <c r="K20" s="188" t="s">
        <v>101</v>
      </c>
      <c r="L20" s="189" t="s">
        <v>160</v>
      </c>
      <c r="M20" s="190"/>
      <c r="N20" s="191" t="str">
        <f t="shared" si="3"/>
        <v xml:space="preserve"> </v>
      </c>
    </row>
    <row r="21" spans="1:14" ht="45" customHeight="1" x14ac:dyDescent="0.2">
      <c r="A21" s="179" t="s">
        <v>97</v>
      </c>
      <c r="B21" s="180" t="s">
        <v>99</v>
      </c>
      <c r="C21" s="181" t="s">
        <v>97</v>
      </c>
      <c r="D21" s="182" t="s">
        <v>155</v>
      </c>
      <c r="E21" s="183">
        <v>0.70833333333333337</v>
      </c>
      <c r="F21" s="183">
        <v>0</v>
      </c>
      <c r="G21" s="184">
        <f t="shared" si="4"/>
        <v>0.16666666666666674</v>
      </c>
      <c r="H21" s="185">
        <f t="shared" si="5"/>
        <v>4</v>
      </c>
      <c r="I21" s="186" t="s">
        <v>94</v>
      </c>
      <c r="J21" s="187">
        <f t="shared" si="2"/>
        <v>10680</v>
      </c>
      <c r="K21" s="188" t="s">
        <v>101</v>
      </c>
      <c r="L21" s="189" t="s">
        <v>161</v>
      </c>
      <c r="M21" s="190"/>
      <c r="N21" s="191" t="str">
        <f t="shared" si="3"/>
        <v xml:space="preserve"> </v>
      </c>
    </row>
    <row r="22" spans="1:14" ht="45" customHeight="1" x14ac:dyDescent="0.2">
      <c r="A22" s="179" t="s">
        <v>97</v>
      </c>
      <c r="B22" s="180" t="s">
        <v>99</v>
      </c>
      <c r="C22" s="181" t="s">
        <v>97</v>
      </c>
      <c r="D22" s="182" t="s">
        <v>155</v>
      </c>
      <c r="E22" s="183">
        <v>0.70833333333333337</v>
      </c>
      <c r="F22" s="183">
        <v>0</v>
      </c>
      <c r="G22" s="184">
        <f t="shared" si="4"/>
        <v>0.16666666666666674</v>
      </c>
      <c r="H22" s="185">
        <f t="shared" si="5"/>
        <v>4</v>
      </c>
      <c r="I22" s="186" t="s">
        <v>94</v>
      </c>
      <c r="J22" s="187">
        <f t="shared" si="2"/>
        <v>10680</v>
      </c>
      <c r="K22" s="188" t="s">
        <v>101</v>
      </c>
      <c r="L22" s="189" t="s">
        <v>162</v>
      </c>
      <c r="M22" s="190"/>
      <c r="N22" s="191" t="str">
        <f t="shared" si="3"/>
        <v xml:space="preserve"> </v>
      </c>
    </row>
    <row r="23" spans="1:14" ht="45" customHeight="1" x14ac:dyDescent="0.2">
      <c r="A23" s="194"/>
      <c r="B23" s="195" t="s">
        <v>104</v>
      </c>
      <c r="C23" s="196"/>
      <c r="D23" s="197"/>
      <c r="E23" s="198"/>
      <c r="F23" s="198"/>
      <c r="G23" s="184">
        <f t="shared" si="4"/>
        <v>0</v>
      </c>
      <c r="H23" s="185">
        <f t="shared" si="5"/>
        <v>0</v>
      </c>
      <c r="I23" s="186" t="s">
        <v>94</v>
      </c>
      <c r="J23" s="187">
        <f t="shared" si="2"/>
        <v>0</v>
      </c>
      <c r="K23" s="188" t="s">
        <v>101</v>
      </c>
      <c r="L23" s="199"/>
      <c r="M23" s="190"/>
      <c r="N23" s="191" t="str">
        <f t="shared" si="3"/>
        <v xml:space="preserve"> </v>
      </c>
    </row>
    <row r="24" spans="1:14" ht="45" customHeight="1" x14ac:dyDescent="0.2">
      <c r="A24" s="194"/>
      <c r="B24" s="195" t="s">
        <v>104</v>
      </c>
      <c r="C24" s="196"/>
      <c r="D24" s="197"/>
      <c r="E24" s="198"/>
      <c r="F24" s="198"/>
      <c r="G24" s="184">
        <f t="shared" si="4"/>
        <v>0</v>
      </c>
      <c r="H24" s="185">
        <f t="shared" si="5"/>
        <v>0</v>
      </c>
      <c r="I24" s="186" t="s">
        <v>94</v>
      </c>
      <c r="J24" s="187">
        <f t="shared" si="2"/>
        <v>0</v>
      </c>
      <c r="K24" s="188" t="s">
        <v>101</v>
      </c>
      <c r="L24" s="199"/>
      <c r="M24" s="190"/>
      <c r="N24" s="191" t="str">
        <f t="shared" si="3"/>
        <v xml:space="preserve"> </v>
      </c>
    </row>
    <row r="25" spans="1:14" ht="45" customHeight="1" x14ac:dyDescent="0.2">
      <c r="A25" s="194"/>
      <c r="B25" s="195" t="s">
        <v>104</v>
      </c>
      <c r="C25" s="196"/>
      <c r="D25" s="197"/>
      <c r="E25" s="198"/>
      <c r="F25" s="198"/>
      <c r="G25" s="184">
        <f t="shared" si="4"/>
        <v>0</v>
      </c>
      <c r="H25" s="185">
        <f t="shared" si="5"/>
        <v>0</v>
      </c>
      <c r="I25" s="186" t="s">
        <v>94</v>
      </c>
      <c r="J25" s="187">
        <f t="shared" si="2"/>
        <v>0</v>
      </c>
      <c r="K25" s="188" t="s">
        <v>101</v>
      </c>
      <c r="L25" s="199"/>
      <c r="M25" s="190"/>
      <c r="N25" s="191" t="str">
        <f t="shared" si="3"/>
        <v xml:space="preserve"> </v>
      </c>
    </row>
    <row r="26" spans="1:14" ht="45" customHeight="1" x14ac:dyDescent="0.2">
      <c r="A26" s="194"/>
      <c r="B26" s="195" t="s">
        <v>104</v>
      </c>
      <c r="C26" s="196"/>
      <c r="D26" s="197"/>
      <c r="E26" s="198"/>
      <c r="F26" s="198"/>
      <c r="G26" s="184">
        <f t="shared" si="4"/>
        <v>0</v>
      </c>
      <c r="H26" s="185">
        <f t="shared" si="5"/>
        <v>0</v>
      </c>
      <c r="I26" s="186" t="s">
        <v>94</v>
      </c>
      <c r="J26" s="187">
        <f t="shared" si="2"/>
        <v>0</v>
      </c>
      <c r="K26" s="188" t="s">
        <v>101</v>
      </c>
      <c r="L26" s="200"/>
      <c r="M26" s="190"/>
      <c r="N26" s="191" t="str">
        <f t="shared" si="3"/>
        <v xml:space="preserve"> </v>
      </c>
    </row>
    <row r="27" spans="1:14" ht="45" customHeight="1" x14ac:dyDescent="0.2">
      <c r="A27" s="194"/>
      <c r="B27" s="195" t="s">
        <v>104</v>
      </c>
      <c r="C27" s="196"/>
      <c r="D27" s="197"/>
      <c r="E27" s="198"/>
      <c r="F27" s="198"/>
      <c r="G27" s="184">
        <f t="shared" si="4"/>
        <v>0</v>
      </c>
      <c r="H27" s="185">
        <f t="shared" si="5"/>
        <v>0</v>
      </c>
      <c r="I27" s="186" t="s">
        <v>94</v>
      </c>
      <c r="J27" s="187">
        <f t="shared" si="2"/>
        <v>0</v>
      </c>
      <c r="K27" s="188" t="s">
        <v>101</v>
      </c>
      <c r="L27" s="199"/>
      <c r="M27" s="190"/>
      <c r="N27" s="191" t="str">
        <f t="shared" si="3"/>
        <v xml:space="preserve"> </v>
      </c>
    </row>
    <row r="28" spans="1:14" ht="45" customHeight="1" x14ac:dyDescent="0.2">
      <c r="A28" s="194"/>
      <c r="B28" s="195" t="s">
        <v>104</v>
      </c>
      <c r="C28" s="196"/>
      <c r="D28" s="197"/>
      <c r="E28" s="198"/>
      <c r="F28" s="198"/>
      <c r="G28" s="184">
        <f t="shared" si="4"/>
        <v>0</v>
      </c>
      <c r="H28" s="185">
        <f t="shared" si="5"/>
        <v>0</v>
      </c>
      <c r="I28" s="186" t="s">
        <v>94</v>
      </c>
      <c r="J28" s="187">
        <f t="shared" si="2"/>
        <v>0</v>
      </c>
      <c r="K28" s="188" t="s">
        <v>101</v>
      </c>
      <c r="L28" s="199"/>
      <c r="M28" s="190"/>
      <c r="N28" s="191" t="str">
        <f t="shared" si="3"/>
        <v xml:space="preserve"> </v>
      </c>
    </row>
    <row r="29" spans="1:14" ht="45" customHeight="1" x14ac:dyDescent="0.2">
      <c r="A29" s="194"/>
      <c r="B29" s="195" t="s">
        <v>104</v>
      </c>
      <c r="C29" s="196"/>
      <c r="D29" s="197"/>
      <c r="E29" s="198"/>
      <c r="F29" s="198"/>
      <c r="G29" s="184">
        <f t="shared" si="4"/>
        <v>0</v>
      </c>
      <c r="H29" s="185">
        <f t="shared" si="5"/>
        <v>0</v>
      </c>
      <c r="I29" s="186" t="s">
        <v>94</v>
      </c>
      <c r="J29" s="187">
        <f t="shared" si="2"/>
        <v>0</v>
      </c>
      <c r="K29" s="188" t="s">
        <v>101</v>
      </c>
      <c r="L29" s="199"/>
      <c r="M29" s="190"/>
      <c r="N29" s="191" t="str">
        <f t="shared" si="3"/>
        <v xml:space="preserve"> </v>
      </c>
    </row>
    <row r="30" spans="1:14" ht="45" customHeight="1" x14ac:dyDescent="0.2">
      <c r="A30" s="194"/>
      <c r="B30" s="195" t="s">
        <v>104</v>
      </c>
      <c r="C30" s="196"/>
      <c r="D30" s="197"/>
      <c r="E30" s="198"/>
      <c r="F30" s="198"/>
      <c r="G30" s="184">
        <f t="shared" si="4"/>
        <v>0</v>
      </c>
      <c r="H30" s="185">
        <f t="shared" si="5"/>
        <v>0</v>
      </c>
      <c r="I30" s="186" t="s">
        <v>94</v>
      </c>
      <c r="J30" s="187">
        <f t="shared" si="2"/>
        <v>0</v>
      </c>
      <c r="K30" s="188" t="s">
        <v>101</v>
      </c>
      <c r="L30" s="199"/>
      <c r="M30" s="190"/>
      <c r="N30" s="191" t="str">
        <f t="shared" si="3"/>
        <v xml:space="preserve"> </v>
      </c>
    </row>
    <row r="31" spans="1:14" ht="45" customHeight="1" x14ac:dyDescent="0.2">
      <c r="A31" s="194"/>
      <c r="B31" s="195" t="s">
        <v>104</v>
      </c>
      <c r="C31" s="196"/>
      <c r="D31" s="197"/>
      <c r="E31" s="198"/>
      <c r="F31" s="198"/>
      <c r="G31" s="184">
        <f>E31-D31-F31</f>
        <v>0</v>
      </c>
      <c r="H31" s="185">
        <f t="shared" si="5"/>
        <v>0</v>
      </c>
      <c r="I31" s="186" t="s">
        <v>94</v>
      </c>
      <c r="J31" s="187">
        <f t="shared" si="2"/>
        <v>0</v>
      </c>
      <c r="K31" s="188" t="s">
        <v>101</v>
      </c>
      <c r="L31" s="199"/>
      <c r="M31" s="190"/>
      <c r="N31" s="191" t="str">
        <f t="shared" si="3"/>
        <v xml:space="preserve"> </v>
      </c>
    </row>
    <row r="32" spans="1:14" ht="45" customHeight="1" x14ac:dyDescent="0.2">
      <c r="A32" s="194"/>
      <c r="B32" s="195" t="s">
        <v>104</v>
      </c>
      <c r="C32" s="196"/>
      <c r="D32" s="197"/>
      <c r="E32" s="198"/>
      <c r="F32" s="198"/>
      <c r="G32" s="184">
        <f t="shared" si="4"/>
        <v>0</v>
      </c>
      <c r="H32" s="185">
        <f t="shared" si="5"/>
        <v>0</v>
      </c>
      <c r="I32" s="186" t="s">
        <v>94</v>
      </c>
      <c r="J32" s="187">
        <f t="shared" si="2"/>
        <v>0</v>
      </c>
      <c r="K32" s="188" t="s">
        <v>101</v>
      </c>
      <c r="L32" s="199"/>
      <c r="M32" s="190"/>
      <c r="N32" s="191" t="str">
        <f t="shared" si="3"/>
        <v xml:space="preserve"> </v>
      </c>
    </row>
    <row r="33" spans="1:14" ht="45" customHeight="1" thickBot="1" x14ac:dyDescent="0.25">
      <c r="A33" s="194"/>
      <c r="B33" s="195" t="s">
        <v>104</v>
      </c>
      <c r="C33" s="196"/>
      <c r="D33" s="197"/>
      <c r="E33" s="198"/>
      <c r="F33" s="198"/>
      <c r="G33" s="184">
        <f t="shared" si="4"/>
        <v>0</v>
      </c>
      <c r="H33" s="185">
        <f t="shared" si="5"/>
        <v>0</v>
      </c>
      <c r="I33" s="201" t="s">
        <v>94</v>
      </c>
      <c r="J33" s="187">
        <f t="shared" si="2"/>
        <v>0</v>
      </c>
      <c r="K33" s="188" t="s">
        <v>101</v>
      </c>
      <c r="L33" s="202"/>
      <c r="M33" s="203"/>
      <c r="N33" s="191" t="str">
        <f t="shared" si="3"/>
        <v xml:space="preserve"> </v>
      </c>
    </row>
    <row r="34" spans="1:14" ht="45" customHeight="1" thickBot="1" x14ac:dyDescent="0.25">
      <c r="A34" s="389" t="s">
        <v>163</v>
      </c>
      <c r="B34" s="390"/>
      <c r="C34" s="391"/>
      <c r="D34" s="392"/>
      <c r="E34" s="393"/>
      <c r="F34" s="394"/>
      <c r="G34" s="204">
        <f>SUM(G11:G33)</f>
        <v>2.3680555555555562</v>
      </c>
      <c r="H34" s="205">
        <f>SUM(H11:H33)</f>
        <v>56</v>
      </c>
      <c r="I34" s="206" t="s">
        <v>94</v>
      </c>
      <c r="J34" s="207">
        <f>SUM(J11:J33)</f>
        <v>149520</v>
      </c>
      <c r="K34" s="208" t="s">
        <v>101</v>
      </c>
      <c r="L34" s="384"/>
      <c r="M34" s="385"/>
      <c r="N34" s="191"/>
    </row>
    <row r="35" spans="1:14" ht="27.75" customHeight="1" x14ac:dyDescent="0.2">
      <c r="A35" s="209"/>
      <c r="B35" s="209"/>
      <c r="C35" s="209"/>
      <c r="D35" s="210"/>
      <c r="E35" s="210"/>
      <c r="F35" s="210"/>
      <c r="G35" s="211"/>
      <c r="H35" s="210"/>
      <c r="I35" s="210"/>
      <c r="J35" s="212"/>
      <c r="K35" s="170"/>
      <c r="L35" s="213"/>
    </row>
    <row r="36" spans="1:14" ht="20.149999999999999" customHeight="1" x14ac:dyDescent="0.2">
      <c r="I36" s="214" t="s">
        <v>164</v>
      </c>
      <c r="J36" s="215">
        <f>D6*H34</f>
        <v>149520</v>
      </c>
    </row>
    <row r="37" spans="1:14" ht="20.149999999999999" customHeight="1" x14ac:dyDescent="0.2">
      <c r="I37" s="2" t="s">
        <v>165</v>
      </c>
      <c r="J37" s="108">
        <f>J34-J36</f>
        <v>0</v>
      </c>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2023-03-02T23:55:41Z</cp:lastPrinted>
  <dcterms:created xsi:type="dcterms:W3CDTF">1997-01-08T22:48:59Z</dcterms:created>
  <dcterms:modified xsi:type="dcterms:W3CDTF">2024-02-26T06:52:32Z</dcterms:modified>
</cp:coreProperties>
</file>