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drawings/drawing2.xml" ContentType="application/vnd.openxmlformats-officedocument.drawing+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315" windowWidth="19230" windowHeight="6375" tabRatio="806" firstSheet="1" activeTab="1"/>
  </bookViews>
  <sheets>
    <sheet name="3-6" sheetId="36" state="hidden" r:id="rId1"/>
    <sheet name="資金計画書" sheetId="54" r:id="rId2"/>
    <sheet name="(1)  原材料副資材費" sheetId="60" r:id="rId3"/>
    <sheet name="（2）-1　機械装置工具費" sheetId="61" r:id="rId4"/>
    <sheet name="（2）-2　機械装置計画書" sheetId="62" r:id="rId5"/>
    <sheet name="（3）-1　委託外注費" sheetId="63" r:id="rId6"/>
    <sheet name="（3）-2　委託計画書" sheetId="64" r:id="rId7"/>
    <sheet name="（4）-1　専門家指導費" sheetId="65" r:id="rId8"/>
    <sheet name="（4）-2　専門家計画書" sheetId="66" r:id="rId9"/>
    <sheet name="（5）　賃借費" sheetId="70" r:id="rId10"/>
    <sheet name="（6）　産業財産権出願・導入費" sheetId="71" r:id="rId11"/>
    <sheet name="（7）　直接人件費" sheetId="72" r:id="rId12"/>
    <sheet name="（8）　広告費" sheetId="73" r:id="rId13"/>
    <sheet name="（9）　展示会等参加費" sheetId="74" r:id="rId14"/>
    <sheet name="（10）-1　イベント開催費" sheetId="75" r:id="rId15"/>
    <sheet name="（10）-2　イベント開催計画書" sheetId="59" r:id="rId16"/>
    <sheet name="（11）　その他助成対象外経費" sheetId="58" r:id="rId17"/>
    <sheet name="人件費単価一覧表(印刷不要）" sheetId="56" r:id="rId18"/>
    <sheet name="Sheet1" sheetId="76" r:id="rId19"/>
    <sheet name="Sheet2" sheetId="77" r:id="rId20"/>
  </sheets>
  <definedNames>
    <definedName name="_9．資金支出明細" localSheetId="2">'(1)  原材料副資材費'!$A$1:$I$15</definedName>
    <definedName name="_9．資金支出明細" localSheetId="14">'（10）-1　イベント開催費'!$A$1:$H$7</definedName>
    <definedName name="_9．資金支出明細" localSheetId="3">'（2）-1　機械装置工具費'!$A$1:$J$15</definedName>
    <definedName name="_9．資金支出明細" localSheetId="5">'（3）-1　委託外注費'!$A$2:$G$14</definedName>
    <definedName name="_9．資金支出明細" localSheetId="7">'（4）-1　専門家指導費'!$A$1:$I$9</definedName>
    <definedName name="_9．資金支出明細" localSheetId="9">'（5）　賃借費'!$A$1:$G$7</definedName>
    <definedName name="_9．資金支出明細" localSheetId="10">'（6）　産業財産権出願・導入費'!$A$1:$G$7</definedName>
    <definedName name="_9．資金支出明細" localSheetId="11">'（7）　直接人件費'!$A$1:$I$9</definedName>
    <definedName name="_9．資金支出明細" localSheetId="12">'（8）　広告費'!$A$1:$H$9</definedName>
    <definedName name="_9．資金支出明細" localSheetId="13">'（9）　展示会等参加費'!$A$1:$I$7</definedName>
    <definedName name="_9．資金支出明細">#REF!</definedName>
    <definedName name="_xlnm.Print_Area" localSheetId="2">'(1)  原材料副資材費'!$A$1:$J$15</definedName>
    <definedName name="_xlnm.Print_Area" localSheetId="14">'（10）-1　イベント開催費'!$A$1:$I$7</definedName>
    <definedName name="_xlnm.Print_Area" localSheetId="15">'（10）-2　イベント開催計画書'!$A$1:$AX$58</definedName>
    <definedName name="_xlnm.Print_Area" localSheetId="16">'（11）　その他助成対象外経費'!$A$1:$E$7</definedName>
    <definedName name="_xlnm.Print_Area" localSheetId="3">'（2）-1　機械装置工具費'!$A$1:$K$15</definedName>
    <definedName name="_xlnm.Print_Area" localSheetId="4">'（2）-2　機械装置計画書'!$A$1:$AT$38</definedName>
    <definedName name="_xlnm.Print_Area" localSheetId="5">'（3）-1　委託外注費'!$A$1:$H$14</definedName>
    <definedName name="_xlnm.Print_Area" localSheetId="6">'（3）-2　委託計画書'!$A$1:$AK$24</definedName>
    <definedName name="_xlnm.Print_Area" localSheetId="7">'（4）-1　専門家指導費'!$A$1:$I$9</definedName>
    <definedName name="_xlnm.Print_Area" localSheetId="8">'（4）-2　専門家計画書'!$A$1:$AH$26</definedName>
    <definedName name="_xlnm.Print_Area" localSheetId="9">'（5）　賃借費'!$A$1:$H$7</definedName>
    <definedName name="_xlnm.Print_Area" localSheetId="10">'（6）　産業財産権出願・導入費'!$A$1:$H$7</definedName>
    <definedName name="_xlnm.Print_Area" localSheetId="11">'（7）　直接人件費'!$A$1:$I$9</definedName>
    <definedName name="_xlnm.Print_Area" localSheetId="12">'（8）　広告費'!$A$1:$I$9</definedName>
    <definedName name="_xlnm.Print_Area" localSheetId="13">'（9）　展示会等参加費'!$A$1:$J$7</definedName>
    <definedName name="_xlnm.Print_Area" localSheetId="0">'3-6'!$A$1:$R$17</definedName>
    <definedName name="_xlnm.Print_Area" localSheetId="1">資金計画書!$A$1:$AU$56</definedName>
    <definedName name="_xlnm.Print_Area" localSheetId="17">'人件費単価一覧表(印刷不要）'!$A$1:$B$27</definedName>
    <definedName name="Z_78A06D35_997C_49BE_BF64_1932D8EC4307_.wvu.PrintArea" localSheetId="2" hidden="1">'(1)  原材料副資材費'!$A$1:$I$14</definedName>
    <definedName name="Z_78A06D35_997C_49BE_BF64_1932D8EC4307_.wvu.PrintArea" localSheetId="14" hidden="1">'（10）-1　イベント開催費'!$A$1:$H$6</definedName>
    <definedName name="Z_78A06D35_997C_49BE_BF64_1932D8EC4307_.wvu.PrintArea" localSheetId="16" hidden="1">'（11）　その他助成対象外経費'!#REF!</definedName>
    <definedName name="Z_78A06D35_997C_49BE_BF64_1932D8EC4307_.wvu.PrintArea" localSheetId="3" hidden="1">'（2）-1　機械装置工具費'!$A$1:$J$14</definedName>
    <definedName name="Z_78A06D35_997C_49BE_BF64_1932D8EC4307_.wvu.PrintArea" localSheetId="4" hidden="1">'（2）-2　機械装置計画書'!$A$1:$AU$1</definedName>
    <definedName name="Z_78A06D35_997C_49BE_BF64_1932D8EC4307_.wvu.PrintArea" localSheetId="5" hidden="1">'（3）-1　委託外注費'!$A$2:$G$13</definedName>
    <definedName name="Z_78A06D35_997C_49BE_BF64_1932D8EC4307_.wvu.PrintArea" localSheetId="6" hidden="1">'（3）-2　委託計画書'!#REF!</definedName>
    <definedName name="Z_78A06D35_997C_49BE_BF64_1932D8EC4307_.wvu.PrintArea" localSheetId="7" hidden="1">'（4）-1　専門家指導費'!$A$1:$I$8</definedName>
    <definedName name="Z_78A06D35_997C_49BE_BF64_1932D8EC4307_.wvu.PrintArea" localSheetId="8" hidden="1">'（4）-2　専門家計画書'!$A$1:$AI$2</definedName>
    <definedName name="Z_78A06D35_997C_49BE_BF64_1932D8EC4307_.wvu.PrintArea" localSheetId="9" hidden="1">'（5）　賃借費'!$A$1:$G$6</definedName>
    <definedName name="Z_78A06D35_997C_49BE_BF64_1932D8EC4307_.wvu.PrintArea" localSheetId="10" hidden="1">'（6）　産業財産権出願・導入費'!$A$1:$G$6</definedName>
    <definedName name="Z_78A06D35_997C_49BE_BF64_1932D8EC4307_.wvu.PrintArea" localSheetId="11" hidden="1">'（7）　直接人件費'!$A$1:$I$8</definedName>
    <definedName name="Z_78A06D35_997C_49BE_BF64_1932D8EC4307_.wvu.PrintArea" localSheetId="12" hidden="1">'（8）　広告費'!$A$1:$H$8</definedName>
    <definedName name="Z_78A06D35_997C_49BE_BF64_1932D8EC4307_.wvu.PrintArea" localSheetId="13" hidden="1">'（9）　展示会等参加費'!$A$1:$I$6</definedName>
    <definedName name="Z_78A06D35_997C_49BE_BF64_1932D8EC4307_.wvu.PrintArea" localSheetId="1" hidden="1">資金計画書!$C$1:$AU$49</definedName>
    <definedName name="Z_78A06D35_997C_49BE_BF64_1932D8EC4307_.wvu.PrintArea" localSheetId="17" hidden="1">'人件費単価一覧表(印刷不要）'!#REF!</definedName>
    <definedName name="Z_78A06D35_997C_49BE_BF64_1932D8EC4307_.wvu.Rows" localSheetId="6" hidden="1">'（3）-2　委託計画書'!#REF!</definedName>
    <definedName name="Z_78A06D35_997C_49BE_BF64_1932D8EC4307_.wvu.Rows" localSheetId="8" hidden="1">'（4）-2　専門家計画書'!#REF!</definedName>
    <definedName name="Z_78A06D35_997C_49BE_BF64_1932D8EC4307_.wvu.Rows" localSheetId="17" hidden="1">'人件費単価一覧表(印刷不要）'!#REF!</definedName>
    <definedName name="サービス業">#REF!</definedName>
    <definedName name="卸売業">#REF!</definedName>
    <definedName name="助成事業のフロー・スケジュール" localSheetId="14">#REF!</definedName>
    <definedName name="助成事業のフロー・スケジュール" localSheetId="9">#REF!</definedName>
    <definedName name="助成事業のフロー・スケジュール" localSheetId="10">#REF!</definedName>
    <definedName name="助成事業のフロー・スケジュール" localSheetId="11">#REF!</definedName>
    <definedName name="助成事業のフロー・スケジュール" localSheetId="12">#REF!</definedName>
    <definedName name="助成事業のフロー・スケジュール" localSheetId="13">#REF!</definedName>
    <definedName name="助成事業のフロー・スケジュール">#REF!</definedName>
    <definedName name="小売業">#REF!</definedName>
    <definedName name="製造業その他">#REF!</definedName>
  </definedNames>
  <calcPr calcId="145621"/>
</workbook>
</file>

<file path=xl/calcChain.xml><?xml version="1.0" encoding="utf-8"?>
<calcChain xmlns="http://schemas.openxmlformats.org/spreadsheetml/2006/main">
  <c r="A5" i="75" l="1"/>
  <c r="H5" i="75"/>
  <c r="G5" i="75" s="1"/>
  <c r="J5" i="75"/>
  <c r="A4" i="75"/>
  <c r="H4" i="75"/>
  <c r="G4" i="75" s="1"/>
  <c r="J4" i="75"/>
  <c r="A5" i="74"/>
  <c r="I5" i="74"/>
  <c r="H5" i="74" s="1"/>
  <c r="K5" i="74"/>
  <c r="A4" i="74"/>
  <c r="I4" i="74"/>
  <c r="H4" i="74" s="1"/>
  <c r="K4" i="74"/>
  <c r="A5" i="73"/>
  <c r="H5" i="73"/>
  <c r="G5" i="73" s="1"/>
  <c r="J5" i="73"/>
  <c r="A6" i="73"/>
  <c r="H6" i="73"/>
  <c r="G6" i="73" s="1"/>
  <c r="J6" i="73"/>
  <c r="A7" i="73"/>
  <c r="H7" i="73"/>
  <c r="G7" i="73" s="1"/>
  <c r="J7" i="73"/>
  <c r="A5" i="72"/>
  <c r="I5" i="72"/>
  <c r="H5" i="72" s="1"/>
  <c r="J5" i="72"/>
  <c r="A6" i="72"/>
  <c r="I6" i="72"/>
  <c r="H6" i="72" s="1"/>
  <c r="J6" i="72"/>
  <c r="A7" i="72"/>
  <c r="I7" i="72"/>
  <c r="H7" i="72" s="1"/>
  <c r="J7" i="72"/>
  <c r="A4" i="71"/>
  <c r="G4" i="71"/>
  <c r="F4" i="71" s="1"/>
  <c r="I4" i="71"/>
  <c r="A5" i="71"/>
  <c r="G5" i="71"/>
  <c r="F5" i="71" s="1"/>
  <c r="I5" i="71"/>
  <c r="A5" i="70"/>
  <c r="G5" i="70"/>
  <c r="F5" i="70" s="1"/>
  <c r="I5" i="70"/>
  <c r="G4" i="70"/>
  <c r="F4" i="70"/>
  <c r="A4" i="70"/>
  <c r="I4" i="70"/>
  <c r="A5" i="65"/>
  <c r="I5" i="65"/>
  <c r="H5" i="65" s="1"/>
  <c r="J5" i="65"/>
  <c r="A6" i="65"/>
  <c r="I6" i="65"/>
  <c r="H6" i="65" s="1"/>
  <c r="J6" i="65"/>
  <c r="A7" i="65"/>
  <c r="I7" i="65"/>
  <c r="H7" i="65" s="1"/>
  <c r="J7" i="65"/>
  <c r="I4" i="65"/>
  <c r="H4" i="65"/>
  <c r="A4" i="65"/>
  <c r="J4" i="65"/>
  <c r="A8" i="65"/>
  <c r="I8" i="65"/>
  <c r="H8" i="65" s="1"/>
  <c r="J8" i="65"/>
  <c r="A5" i="63"/>
  <c r="G5" i="63"/>
  <c r="F5" i="63" s="1"/>
  <c r="I5" i="63"/>
  <c r="A6" i="63"/>
  <c r="G6" i="63"/>
  <c r="F6" i="63" s="1"/>
  <c r="I6" i="63"/>
  <c r="A7" i="63"/>
  <c r="G7" i="63"/>
  <c r="F7" i="63" s="1"/>
  <c r="I7" i="63"/>
  <c r="A8" i="63"/>
  <c r="G8" i="63"/>
  <c r="F8" i="63" s="1"/>
  <c r="I8" i="63"/>
  <c r="A9" i="63"/>
  <c r="G9" i="63"/>
  <c r="F9" i="63" s="1"/>
  <c r="I9" i="63"/>
  <c r="A10" i="63"/>
  <c r="G10" i="63"/>
  <c r="F10" i="63" s="1"/>
  <c r="I10" i="63"/>
  <c r="A11" i="63"/>
  <c r="G11" i="63"/>
  <c r="F11" i="63" s="1"/>
  <c r="I11" i="63"/>
  <c r="A12" i="63"/>
  <c r="G12" i="63"/>
  <c r="F12" i="63" s="1"/>
  <c r="I12" i="63"/>
  <c r="A6" i="61"/>
  <c r="J6" i="61"/>
  <c r="I6" i="61" s="1"/>
  <c r="L6" i="61"/>
  <c r="A7" i="61"/>
  <c r="J7" i="61"/>
  <c r="I7" i="61" s="1"/>
  <c r="L7" i="61"/>
  <c r="A8" i="61"/>
  <c r="J8" i="61"/>
  <c r="I8" i="61" s="1"/>
  <c r="L8" i="61"/>
  <c r="A9" i="61"/>
  <c r="J9" i="61"/>
  <c r="I9" i="61" s="1"/>
  <c r="L9" i="61"/>
  <c r="A10" i="61"/>
  <c r="J10" i="61"/>
  <c r="I10" i="61" s="1"/>
  <c r="L10" i="61"/>
  <c r="A11" i="61"/>
  <c r="J11" i="61"/>
  <c r="I11" i="61" s="1"/>
  <c r="L11" i="61"/>
  <c r="A12" i="61"/>
  <c r="J12" i="61"/>
  <c r="I12" i="61" s="1"/>
  <c r="L12" i="61"/>
  <c r="A13" i="61"/>
  <c r="J13" i="61"/>
  <c r="I13" i="61" s="1"/>
  <c r="L13" i="61"/>
  <c r="A6" i="60"/>
  <c r="I6" i="60"/>
  <c r="H6" i="60" s="1"/>
  <c r="K6" i="60"/>
  <c r="A7" i="60"/>
  <c r="I7" i="60"/>
  <c r="H7" i="60" s="1"/>
  <c r="K7" i="60"/>
  <c r="A8" i="60"/>
  <c r="I8" i="60"/>
  <c r="H8" i="60" s="1"/>
  <c r="K8" i="60"/>
  <c r="A9" i="60"/>
  <c r="I9" i="60"/>
  <c r="H9" i="60" s="1"/>
  <c r="K9" i="60"/>
  <c r="A10" i="60"/>
  <c r="I10" i="60"/>
  <c r="H10" i="60" s="1"/>
  <c r="K10" i="60"/>
  <c r="A11" i="60"/>
  <c r="I11" i="60"/>
  <c r="H11" i="60" s="1"/>
  <c r="K11" i="60"/>
  <c r="A12" i="60"/>
  <c r="I12" i="60"/>
  <c r="H12" i="60" s="1"/>
  <c r="K12" i="60"/>
  <c r="J6" i="75" l="1"/>
  <c r="A6" i="75" l="1"/>
  <c r="A6" i="74"/>
  <c r="A4" i="73"/>
  <c r="A8" i="73"/>
  <c r="A8" i="72"/>
  <c r="A4" i="72"/>
  <c r="D7" i="58" l="1"/>
  <c r="R19" i="54" s="1"/>
  <c r="A6" i="71"/>
  <c r="A6" i="70"/>
  <c r="H6" i="75" l="1"/>
  <c r="H7" i="75" s="1"/>
  <c r="AB17" i="54" s="1"/>
  <c r="G6" i="75"/>
  <c r="G7" i="75" s="1"/>
  <c r="R17" i="54" s="1"/>
  <c r="K6" i="74"/>
  <c r="I6" i="74"/>
  <c r="I7" i="74" s="1"/>
  <c r="AB16" i="54" s="1"/>
  <c r="H6" i="74"/>
  <c r="H7" i="74" s="1"/>
  <c r="R16" i="54" s="1"/>
  <c r="J4" i="73"/>
  <c r="J8" i="73"/>
  <c r="H8" i="73"/>
  <c r="G8" i="73"/>
  <c r="H4" i="73"/>
  <c r="H9" i="73" s="1"/>
  <c r="AB15" i="54" s="1"/>
  <c r="G4" i="73"/>
  <c r="G9" i="73" s="1"/>
  <c r="R15" i="54" s="1"/>
  <c r="J8" i="72"/>
  <c r="I8" i="72"/>
  <c r="H8" i="72" s="1"/>
  <c r="J4" i="72"/>
  <c r="I4" i="72"/>
  <c r="I9" i="72" s="1"/>
  <c r="AB13" i="54" s="1"/>
  <c r="I6" i="71"/>
  <c r="G6" i="71"/>
  <c r="G7" i="71" s="1"/>
  <c r="AB12" i="54" s="1"/>
  <c r="F6" i="71"/>
  <c r="F7" i="71" s="1"/>
  <c r="R12" i="54" s="1"/>
  <c r="I6" i="70"/>
  <c r="G6" i="70"/>
  <c r="G7" i="70" s="1"/>
  <c r="AB11" i="54" s="1"/>
  <c r="F6" i="70"/>
  <c r="F7" i="70" s="1"/>
  <c r="R11" i="54" s="1"/>
  <c r="H4" i="72" l="1"/>
  <c r="H9" i="72" s="1"/>
  <c r="R13" i="54" s="1"/>
  <c r="O29" i="54" l="1"/>
  <c r="I9" i="65"/>
  <c r="AB10" i="54" s="1"/>
  <c r="H9" i="65"/>
  <c r="R10" i="54" s="1"/>
  <c r="I13" i="63"/>
  <c r="G13" i="63"/>
  <c r="F13" i="63"/>
  <c r="A13" i="63"/>
  <c r="I4" i="63"/>
  <c r="G4" i="63"/>
  <c r="G14" i="63" s="1"/>
  <c r="AB9" i="54" s="1"/>
  <c r="F4" i="63"/>
  <c r="F14" i="63" s="1"/>
  <c r="R9" i="54" s="1"/>
  <c r="A4" i="63"/>
  <c r="AK9" i="54" l="1"/>
  <c r="AK10" i="54"/>
  <c r="L14" i="61"/>
  <c r="J14" i="61"/>
  <c r="I14" i="61"/>
  <c r="A14" i="61"/>
  <c r="L5" i="61"/>
  <c r="J5" i="61"/>
  <c r="J15" i="61" s="1"/>
  <c r="AB8" i="54" s="1"/>
  <c r="I5" i="61"/>
  <c r="I15" i="61" s="1"/>
  <c r="R8" i="54" s="1"/>
  <c r="A5" i="61"/>
  <c r="K14" i="60"/>
  <c r="I14" i="60"/>
  <c r="H14" i="60"/>
  <c r="A14" i="60"/>
  <c r="K13" i="60"/>
  <c r="I13" i="60"/>
  <c r="H13" i="60"/>
  <c r="A13" i="60"/>
  <c r="K5" i="60"/>
  <c r="I5" i="60"/>
  <c r="I15" i="60" s="1"/>
  <c r="AB7" i="54" s="1"/>
  <c r="H5" i="60"/>
  <c r="H15" i="60" s="1"/>
  <c r="R7" i="54" s="1"/>
  <c r="A5" i="60"/>
  <c r="AK7" i="54" l="1"/>
  <c r="AK15" i="54"/>
  <c r="BK23" i="54" l="1"/>
  <c r="BK22" i="54"/>
  <c r="AK17" i="54"/>
  <c r="AK16" i="54"/>
  <c r="AB18" i="54"/>
  <c r="R18" i="54"/>
  <c r="AK13" i="54"/>
  <c r="AK12" i="54"/>
  <c r="AK11" i="54"/>
  <c r="AK8" i="54"/>
  <c r="AB14" i="54"/>
  <c r="AB20" i="54" s="1"/>
  <c r="R14" i="54"/>
  <c r="AK18" i="54" l="1"/>
  <c r="R20" i="54"/>
  <c r="O30" i="54" s="1"/>
  <c r="AK14" i="54"/>
  <c r="AK20" i="54" s="1"/>
  <c r="AY20" i="54" s="1"/>
</calcChain>
</file>

<file path=xl/sharedStrings.xml><?xml version="1.0" encoding="utf-8"?>
<sst xmlns="http://schemas.openxmlformats.org/spreadsheetml/2006/main" count="495" uniqueCount="254">
  <si>
    <t>円</t>
    <rPh sb="0" eb="1">
      <t>エン</t>
    </rPh>
    <phoneticPr fontId="1"/>
  </si>
  <si>
    <t>企 業 名</t>
    <rPh sb="0" eb="1">
      <t>キ</t>
    </rPh>
    <rPh sb="2" eb="3">
      <t>ギョウ</t>
    </rPh>
    <rPh sb="4" eb="5">
      <t>メイ</t>
    </rPh>
    <phoneticPr fontId="1"/>
  </si>
  <si>
    <t xml:space="preserve">（単位：円） </t>
  </si>
  <si>
    <t>経　費　区　分</t>
  </si>
  <si>
    <t>助 成 対 象 経 費　　</t>
    <rPh sb="0" eb="1">
      <t>スケ</t>
    </rPh>
    <rPh sb="2" eb="3">
      <t>セイ</t>
    </rPh>
    <rPh sb="4" eb="5">
      <t>ツイ</t>
    </rPh>
    <rPh sb="6" eb="7">
      <t>ゾウ</t>
    </rPh>
    <rPh sb="8" eb="9">
      <t>キョウ</t>
    </rPh>
    <rPh sb="10" eb="11">
      <t>ヒ</t>
    </rPh>
    <phoneticPr fontId="6"/>
  </si>
  <si>
    <t>助成金交付申請額 　</t>
    <rPh sb="0" eb="3">
      <t>ジョセイキン</t>
    </rPh>
    <rPh sb="3" eb="5">
      <t>コウフ</t>
    </rPh>
    <rPh sb="5" eb="7">
      <t>シンセイ</t>
    </rPh>
    <rPh sb="7" eb="8">
      <t>ガク</t>
    </rPh>
    <phoneticPr fontId="6"/>
  </si>
  <si>
    <t xml:space="preserve">（単位：円） </t>
    <rPh sb="1" eb="3">
      <t>タンイ</t>
    </rPh>
    <rPh sb="4" eb="5">
      <t>エン</t>
    </rPh>
    <phoneticPr fontId="6"/>
  </si>
  <si>
    <t>資 金 調 達 金 額</t>
    <rPh sb="2" eb="3">
      <t>キン</t>
    </rPh>
    <rPh sb="4" eb="5">
      <t>チョウ</t>
    </rPh>
    <phoneticPr fontId="6"/>
  </si>
  <si>
    <t>調達先（名称等）</t>
    <rPh sb="0" eb="3">
      <t>チョウタツサキ</t>
    </rPh>
    <rPh sb="4" eb="6">
      <t>メイショウ</t>
    </rPh>
    <rPh sb="6" eb="7">
      <t>ナド</t>
    </rPh>
    <phoneticPr fontId="6"/>
  </si>
  <si>
    <t>進捗状況等</t>
    <rPh sb="0" eb="2">
      <t>シンチョク</t>
    </rPh>
    <rPh sb="2" eb="4">
      <t>ジョウキョウ</t>
    </rPh>
    <rPh sb="4" eb="5">
      <t>ナド</t>
    </rPh>
    <phoneticPr fontId="6"/>
  </si>
  <si>
    <t>内 訳</t>
    <rPh sb="0" eb="1">
      <t>ナイ</t>
    </rPh>
    <rPh sb="2" eb="3">
      <t>ヤク</t>
    </rPh>
    <phoneticPr fontId="6"/>
  </si>
  <si>
    <t>（単位：円）</t>
    <rPh sb="1" eb="3">
      <t>タンイ</t>
    </rPh>
    <rPh sb="4" eb="5">
      <t>エン</t>
    </rPh>
    <phoneticPr fontId="6"/>
  </si>
  <si>
    <t>品　名</t>
    <rPh sb="0" eb="1">
      <t>ヒン</t>
    </rPh>
    <rPh sb="2" eb="3">
      <t>メイ</t>
    </rPh>
    <phoneticPr fontId="6"/>
  </si>
  <si>
    <t>仕　様</t>
    <rPh sb="0" eb="1">
      <t>ツコウ</t>
    </rPh>
    <rPh sb="2" eb="3">
      <t>サマ</t>
    </rPh>
    <phoneticPr fontId="6"/>
  </si>
  <si>
    <t>数量
(A)</t>
    <rPh sb="0" eb="1">
      <t>カズ</t>
    </rPh>
    <rPh sb="1" eb="2">
      <t>リョウ</t>
    </rPh>
    <phoneticPr fontId="6"/>
  </si>
  <si>
    <t>単価(B)
（税抜）</t>
    <rPh sb="0" eb="1">
      <t>タン</t>
    </rPh>
    <rPh sb="1" eb="2">
      <t>カ</t>
    </rPh>
    <phoneticPr fontId="6"/>
  </si>
  <si>
    <t>助成事業に
要する経費
（税込）</t>
    <rPh sb="0" eb="2">
      <t>ジョセイ</t>
    </rPh>
    <rPh sb="2" eb="4">
      <t>ジギョウ</t>
    </rPh>
    <rPh sb="6" eb="7">
      <t>ヨウ</t>
    </rPh>
    <phoneticPr fontId="6"/>
  </si>
  <si>
    <t>購入企業名</t>
    <rPh sb="0" eb="2">
      <t>コウニュウ</t>
    </rPh>
    <rPh sb="2" eb="4">
      <t>キギョウ</t>
    </rPh>
    <rPh sb="4" eb="5">
      <t>メイ</t>
    </rPh>
    <phoneticPr fontId="6"/>
  </si>
  <si>
    <t>＜機械装置・工具器具購入計画書＞</t>
    <rPh sb="1" eb="3">
      <t>キカイ</t>
    </rPh>
    <rPh sb="3" eb="5">
      <t>ソウチ</t>
    </rPh>
    <rPh sb="6" eb="8">
      <t>コウグ</t>
    </rPh>
    <rPh sb="8" eb="10">
      <t>キグ</t>
    </rPh>
    <rPh sb="10" eb="12">
      <t>コウニュウ</t>
    </rPh>
    <rPh sb="12" eb="15">
      <t>ケイカクショ</t>
    </rPh>
    <phoneticPr fontId="6"/>
  </si>
  <si>
    <t>購入先</t>
    <rPh sb="0" eb="2">
      <t>コウニュウ</t>
    </rPh>
    <rPh sb="2" eb="3">
      <t>サキ</t>
    </rPh>
    <phoneticPr fontId="6"/>
  </si>
  <si>
    <t>企 業 名</t>
    <rPh sb="0" eb="1">
      <t>キ</t>
    </rPh>
    <rPh sb="2" eb="3">
      <t>ギョウ</t>
    </rPh>
    <rPh sb="4" eb="5">
      <t>メイ</t>
    </rPh>
    <phoneticPr fontId="6"/>
  </si>
  <si>
    <t>代表者名</t>
    <rPh sb="0" eb="3">
      <t>ダイヒョウシャ</t>
    </rPh>
    <rPh sb="3" eb="4">
      <t>メイ</t>
    </rPh>
    <phoneticPr fontId="6"/>
  </si>
  <si>
    <t>電　　話</t>
    <rPh sb="0" eb="1">
      <t>デン</t>
    </rPh>
    <rPh sb="3" eb="4">
      <t>ハナシ</t>
    </rPh>
    <phoneticPr fontId="6"/>
  </si>
  <si>
    <t>所 在 地</t>
    <rPh sb="0" eb="1">
      <t>ショ</t>
    </rPh>
    <rPh sb="2" eb="3">
      <t>ザイ</t>
    </rPh>
    <rPh sb="4" eb="5">
      <t>チ</t>
    </rPh>
    <phoneticPr fontId="6"/>
  </si>
  <si>
    <t>担当部署</t>
    <rPh sb="0" eb="2">
      <t>タントウ</t>
    </rPh>
    <rPh sb="2" eb="4">
      <t>ブショ</t>
    </rPh>
    <phoneticPr fontId="6"/>
  </si>
  <si>
    <t>担当者名</t>
    <rPh sb="0" eb="3">
      <t>タントウシャ</t>
    </rPh>
    <rPh sb="3" eb="4">
      <t>メイ</t>
    </rPh>
    <phoneticPr fontId="6"/>
  </si>
  <si>
    <t>購入予定時期</t>
    <rPh sb="0" eb="2">
      <t>コウニュウ</t>
    </rPh>
    <rPh sb="2" eb="3">
      <t>ヨ</t>
    </rPh>
    <rPh sb="3" eb="4">
      <t>サダム</t>
    </rPh>
    <rPh sb="4" eb="6">
      <t>ジキ</t>
    </rPh>
    <phoneticPr fontId="6"/>
  </si>
  <si>
    <t>契約金額（税込）</t>
    <rPh sb="0" eb="2">
      <t>ケイヤク</t>
    </rPh>
    <rPh sb="2" eb="4">
      <t>キンガク</t>
    </rPh>
    <rPh sb="5" eb="7">
      <t>ゼイコミ</t>
    </rPh>
    <phoneticPr fontId="6"/>
  </si>
  <si>
    <t>＜委託・外注計画書＞</t>
    <rPh sb="1" eb="3">
      <t>イタク</t>
    </rPh>
    <rPh sb="4" eb="6">
      <t>ガイチュウ</t>
    </rPh>
    <rPh sb="6" eb="9">
      <t>ケイカクショ</t>
    </rPh>
    <phoneticPr fontId="6"/>
  </si>
  <si>
    <t>契約期間</t>
    <rPh sb="0" eb="2">
      <t>ケイヤク</t>
    </rPh>
    <rPh sb="2" eb="4">
      <t>キカン</t>
    </rPh>
    <phoneticPr fontId="6"/>
  </si>
  <si>
    <t>年</t>
    <rPh sb="0" eb="1">
      <t>ネン</t>
    </rPh>
    <phoneticPr fontId="6"/>
  </si>
  <si>
    <t>月</t>
    <rPh sb="0" eb="1">
      <t>ツキ</t>
    </rPh>
    <phoneticPr fontId="6"/>
  </si>
  <si>
    <t>(4) 専門家指導費</t>
    <rPh sb="4" eb="7">
      <t>センモンカ</t>
    </rPh>
    <rPh sb="7" eb="9">
      <t>シドウ</t>
    </rPh>
    <rPh sb="9" eb="10">
      <t>ヒ</t>
    </rPh>
    <phoneticPr fontId="6"/>
  </si>
  <si>
    <t>＜専門家指導の計画書＞</t>
    <rPh sb="1" eb="4">
      <t>センモンカ</t>
    </rPh>
    <rPh sb="4" eb="6">
      <t>シドウ</t>
    </rPh>
    <phoneticPr fontId="6"/>
  </si>
  <si>
    <t>住　　所</t>
    <rPh sb="0" eb="1">
      <t>ジュウ</t>
    </rPh>
    <rPh sb="3" eb="4">
      <t>ショ</t>
    </rPh>
    <phoneticPr fontId="6"/>
  </si>
  <si>
    <t>経歴・実績</t>
    <rPh sb="0" eb="2">
      <t>ケイレキ</t>
    </rPh>
    <rPh sb="3" eb="5">
      <t>ジッセキ</t>
    </rPh>
    <phoneticPr fontId="6"/>
  </si>
  <si>
    <t>助成事業に
要する経費
（税込）</t>
    <rPh sb="0" eb="2">
      <t>ジョセイ</t>
    </rPh>
    <rPh sb="2" eb="4">
      <t>ジギョウ</t>
    </rPh>
    <rPh sb="6" eb="7">
      <t>ヨウ</t>
    </rPh>
    <rPh sb="9" eb="11">
      <t>ケイヒ</t>
    </rPh>
    <rPh sb="13" eb="15">
      <t>ゼイコミ</t>
    </rPh>
    <phoneticPr fontId="6"/>
  </si>
  <si>
    <t>(2) 機械装置・工具器具費</t>
    <rPh sb="4" eb="6">
      <t>キカイ</t>
    </rPh>
    <rPh sb="6" eb="8">
      <t>ソウチ</t>
    </rPh>
    <rPh sb="9" eb="11">
      <t>コウグ</t>
    </rPh>
    <rPh sb="11" eb="13">
      <t>キグ</t>
    </rPh>
    <rPh sb="13" eb="14">
      <t>ヒ</t>
    </rPh>
    <phoneticPr fontId="6"/>
  </si>
  <si>
    <t>円</t>
    <rPh sb="0" eb="1">
      <t>エン</t>
    </rPh>
    <phoneticPr fontId="6"/>
  </si>
  <si>
    <t>見積金額</t>
    <rPh sb="0" eb="2">
      <t>ミツ</t>
    </rPh>
    <rPh sb="2" eb="4">
      <t>キンガク</t>
    </rPh>
    <phoneticPr fontId="6"/>
  </si>
  <si>
    <t>１社目</t>
    <rPh sb="1" eb="2">
      <t>シャ</t>
    </rPh>
    <rPh sb="2" eb="3">
      <t>メ</t>
    </rPh>
    <phoneticPr fontId="6"/>
  </si>
  <si>
    <t>２社目</t>
    <rPh sb="1" eb="2">
      <t>シャ</t>
    </rPh>
    <rPh sb="2" eb="3">
      <t>メ</t>
    </rPh>
    <phoneticPr fontId="6"/>
  </si>
  <si>
    <t>事業内容</t>
    <rPh sb="0" eb="2">
      <t>ジギョウ</t>
    </rPh>
    <rPh sb="2" eb="4">
      <t>ナイヨウ</t>
    </rPh>
    <phoneticPr fontId="6"/>
  </si>
  <si>
    <t>指導内容</t>
    <rPh sb="0" eb="2">
      <t>シドウ</t>
    </rPh>
    <rPh sb="2" eb="4">
      <t>ナイヨウ</t>
    </rPh>
    <phoneticPr fontId="6"/>
  </si>
  <si>
    <t>番号</t>
    <rPh sb="0" eb="2">
      <t>バンゴウ</t>
    </rPh>
    <phoneticPr fontId="6"/>
  </si>
  <si>
    <t>単位</t>
    <rPh sb="0" eb="2">
      <t>タンイ</t>
    </rPh>
    <phoneticPr fontId="6"/>
  </si>
  <si>
    <t>単位</t>
    <rPh sb="0" eb="2">
      <t>タンイ</t>
    </rPh>
    <phoneticPr fontId="1"/>
  </si>
  <si>
    <t>購入が必要な理由</t>
    <rPh sb="0" eb="2">
      <t>コウニュウ</t>
    </rPh>
    <rPh sb="3" eb="5">
      <t>ヒツヨウ</t>
    </rPh>
    <rPh sb="6" eb="8">
      <t>リユウ</t>
    </rPh>
    <phoneticPr fontId="6"/>
  </si>
  <si>
    <t>規　　格
（ﾒｰｶｰ、型番等）</t>
    <rPh sb="0" eb="1">
      <t>タダシ</t>
    </rPh>
    <rPh sb="3" eb="4">
      <t>カク</t>
    </rPh>
    <rPh sb="11" eb="13">
      <t>カタバン</t>
    </rPh>
    <rPh sb="13" eb="14">
      <t>トウ</t>
    </rPh>
    <phoneticPr fontId="6"/>
  </si>
  <si>
    <t>計</t>
    <rPh sb="0" eb="1">
      <t>ケイ</t>
    </rPh>
    <phoneticPr fontId="6"/>
  </si>
  <si>
    <t>２社入手困難な理由</t>
    <rPh sb="1" eb="2">
      <t>シャ</t>
    </rPh>
    <rPh sb="2" eb="4">
      <t>ニュウシュ</t>
    </rPh>
    <rPh sb="4" eb="6">
      <t>コンナン</t>
    </rPh>
    <rPh sb="7" eb="9">
      <t>リユウ</t>
    </rPh>
    <phoneticPr fontId="6"/>
  </si>
  <si>
    <t>購入品名</t>
    <rPh sb="0" eb="2">
      <t>コウニュウ</t>
    </rPh>
    <rPh sb="2" eb="4">
      <t>ヒンメイ</t>
    </rPh>
    <phoneticPr fontId="6"/>
  </si>
  <si>
    <t>番　　号</t>
    <rPh sb="0" eb="1">
      <t>バン</t>
    </rPh>
    <rPh sb="3" eb="4">
      <t>ゴウ</t>
    </rPh>
    <phoneticPr fontId="1"/>
  </si>
  <si>
    <t>専 門 家 氏 名</t>
    <rPh sb="0" eb="1">
      <t>セン</t>
    </rPh>
    <rPh sb="2" eb="3">
      <t>モン</t>
    </rPh>
    <rPh sb="4" eb="5">
      <t>イエ</t>
    </rPh>
    <rPh sb="6" eb="7">
      <t>シ</t>
    </rPh>
    <rPh sb="8" eb="9">
      <t>メイ</t>
    </rPh>
    <phoneticPr fontId="6"/>
  </si>
  <si>
    <t>納品予定物</t>
    <rPh sb="0" eb="2">
      <t>ノウヒン</t>
    </rPh>
    <rPh sb="2" eb="4">
      <t>ヨテイ</t>
    </rPh>
    <rPh sb="4" eb="5">
      <t>ブツ</t>
    </rPh>
    <phoneticPr fontId="6"/>
  </si>
  <si>
    <t>（２）本事業に必要な産業財産権を出願又は保有している</t>
    <rPh sb="3" eb="4">
      <t>ホン</t>
    </rPh>
    <rPh sb="4" eb="6">
      <t>ジギョウ</t>
    </rPh>
    <rPh sb="7" eb="9">
      <t>ヒツヨウ</t>
    </rPh>
    <rPh sb="10" eb="12">
      <t>サンギョウ</t>
    </rPh>
    <rPh sb="12" eb="15">
      <t>ザイサンケン</t>
    </rPh>
    <rPh sb="16" eb="18">
      <t>シュツガン</t>
    </rPh>
    <rPh sb="18" eb="19">
      <t>マタ</t>
    </rPh>
    <rPh sb="20" eb="22">
      <t>ホユウ</t>
    </rPh>
    <phoneticPr fontId="1"/>
  </si>
  <si>
    <t>（３）（２）の権利はどのような権利か</t>
    <rPh sb="7" eb="9">
      <t>ケンリ</t>
    </rPh>
    <rPh sb="15" eb="17">
      <t>ケンリ</t>
    </rPh>
    <phoneticPr fontId="1"/>
  </si>
  <si>
    <t>（４）他者が保有する産業財産権について実施許諾を受ける予定か</t>
    <rPh sb="19" eb="21">
      <t>ジッシ</t>
    </rPh>
    <rPh sb="21" eb="23">
      <t>キョダク</t>
    </rPh>
    <rPh sb="27" eb="29">
      <t>ヨテイ</t>
    </rPh>
    <phoneticPr fontId="1"/>
  </si>
  <si>
    <t>（５）（４）の権利はどのような権利か</t>
    <rPh sb="7" eb="9">
      <t>ケンリ</t>
    </rPh>
    <rPh sb="15" eb="17">
      <t>ケンリ</t>
    </rPh>
    <phoneticPr fontId="1"/>
  </si>
  <si>
    <t>（７）本事業遂行にあたっての法令遵守、環境配慮、安全性確保への取り組み</t>
    <rPh sb="3" eb="4">
      <t>ホン</t>
    </rPh>
    <rPh sb="4" eb="6">
      <t>ジギョウ</t>
    </rPh>
    <rPh sb="6" eb="8">
      <t>スイコウ</t>
    </rPh>
    <rPh sb="14" eb="16">
      <t>ホウレイ</t>
    </rPh>
    <rPh sb="16" eb="18">
      <t>ジュンシュ</t>
    </rPh>
    <rPh sb="19" eb="21">
      <t>カンキョウ</t>
    </rPh>
    <rPh sb="21" eb="23">
      <t>ハイリョ</t>
    </rPh>
    <rPh sb="24" eb="27">
      <t>アンゼンセイ</t>
    </rPh>
    <rPh sb="27" eb="29">
      <t>カクホ</t>
    </rPh>
    <rPh sb="31" eb="32">
      <t>ト</t>
    </rPh>
    <rPh sb="33" eb="34">
      <t>ク</t>
    </rPh>
    <phoneticPr fontId="1"/>
  </si>
  <si>
    <t>西暦</t>
    <rPh sb="0" eb="2">
      <t>セイレキ</t>
    </rPh>
    <phoneticPr fontId="6"/>
  </si>
  <si>
    <t>西暦</t>
    <rPh sb="0" eb="2">
      <t>セイレキ</t>
    </rPh>
    <phoneticPr fontId="1"/>
  </si>
  <si>
    <t>いいえ</t>
    <phoneticPr fontId="1"/>
  </si>
  <si>
    <t>はい</t>
    <phoneticPr fontId="1"/>
  </si>
  <si>
    <t>ア　</t>
    <phoneticPr fontId="1"/>
  </si>
  <si>
    <t>イ</t>
    <phoneticPr fontId="1"/>
  </si>
  <si>
    <t>「はい」の場合、類似権利等はあったか</t>
    <rPh sb="5" eb="7">
      <t>バアイ</t>
    </rPh>
    <rPh sb="8" eb="10">
      <t>ルイジ</t>
    </rPh>
    <rPh sb="10" eb="12">
      <t>ケンリ</t>
    </rPh>
    <rPh sb="12" eb="13">
      <t>ラ</t>
    </rPh>
    <phoneticPr fontId="1"/>
  </si>
  <si>
    <t>類似権利との相違点</t>
    <rPh sb="0" eb="2">
      <t>ルイジ</t>
    </rPh>
    <rPh sb="2" eb="4">
      <t>ケンリ</t>
    </rPh>
    <rPh sb="6" eb="9">
      <t>ソウイテン</t>
    </rPh>
    <phoneticPr fontId="1"/>
  </si>
  <si>
    <t>ウ</t>
    <phoneticPr fontId="1"/>
  </si>
  <si>
    <t>公開番号または登録番号等</t>
    <rPh sb="0" eb="2">
      <t>コウカイ</t>
    </rPh>
    <rPh sb="2" eb="4">
      <t>バンゴウ</t>
    </rPh>
    <rPh sb="7" eb="9">
      <t>トウロク</t>
    </rPh>
    <rPh sb="9" eb="11">
      <t>バンゴウ</t>
    </rPh>
    <rPh sb="11" eb="12">
      <t>トウ</t>
    </rPh>
    <phoneticPr fontId="1"/>
  </si>
  <si>
    <t>（　　　　　　　　　）</t>
    <phoneticPr fontId="1"/>
  </si>
  <si>
    <t>（６）本助成事業の成果を産業財産権として出願する予定か</t>
    <rPh sb="3" eb="4">
      <t>ホン</t>
    </rPh>
    <rPh sb="4" eb="6">
      <t>ジョセイ</t>
    </rPh>
    <rPh sb="6" eb="8">
      <t>ジギョウ</t>
    </rPh>
    <rPh sb="9" eb="11">
      <t>セイカ</t>
    </rPh>
    <rPh sb="12" eb="14">
      <t>サンギョウ</t>
    </rPh>
    <rPh sb="14" eb="17">
      <t>ザイサンケン</t>
    </rPh>
    <rPh sb="20" eb="22">
      <t>シュツガン</t>
    </rPh>
    <rPh sb="24" eb="26">
      <t>ヨテイ</t>
    </rPh>
    <phoneticPr fontId="1"/>
  </si>
  <si>
    <t>(1)　経費区分別内訳</t>
    <phoneticPr fontId="6"/>
  </si>
  <si>
    <t>助成事業に要する経費</t>
    <phoneticPr fontId="6"/>
  </si>
  <si>
    <t>（税込）　　</t>
    <rPh sb="2" eb="3">
      <t>コミ</t>
    </rPh>
    <phoneticPr fontId="6"/>
  </si>
  <si>
    <t>（税抜）</t>
    <phoneticPr fontId="6"/>
  </si>
  <si>
    <t>開発費</t>
    <rPh sb="0" eb="3">
      <t>カイハツヒ</t>
    </rPh>
    <phoneticPr fontId="6"/>
  </si>
  <si>
    <t xml:space="preserve">(1)原材料・副資材費 </t>
    <phoneticPr fontId="6"/>
  </si>
  <si>
    <r>
      <t>(2)機械装置・工具器具費</t>
    </r>
    <r>
      <rPr>
        <sz val="10"/>
        <rFont val="ＭＳ 明朝"/>
        <family val="1"/>
        <charset val="128"/>
      </rPr>
      <t/>
    </r>
    <phoneticPr fontId="6"/>
  </si>
  <si>
    <r>
      <t>(3)委託・外注費 　　　　　　　</t>
    </r>
    <r>
      <rPr>
        <sz val="10"/>
        <rFont val="ＭＳ 明朝"/>
        <family val="1"/>
        <charset val="128"/>
      </rPr>
      <t/>
    </r>
    <rPh sb="3" eb="5">
      <t>イタク</t>
    </rPh>
    <rPh sb="6" eb="9">
      <t>ガイチュウヒ</t>
    </rPh>
    <phoneticPr fontId="6"/>
  </si>
  <si>
    <r>
      <t>(4)専門家指導費 　　　　　　　</t>
    </r>
    <r>
      <rPr>
        <sz val="10"/>
        <rFont val="ＭＳ 明朝"/>
        <family val="1"/>
        <charset val="128"/>
      </rPr>
      <t/>
    </r>
    <rPh sb="3" eb="6">
      <t>センモンカ</t>
    </rPh>
    <rPh sb="6" eb="8">
      <t>シドウ</t>
    </rPh>
    <rPh sb="8" eb="9">
      <t>ヒ</t>
    </rPh>
    <phoneticPr fontId="6"/>
  </si>
  <si>
    <t>(6)産業財産権出願・導入費</t>
    <phoneticPr fontId="6"/>
  </si>
  <si>
    <t>(7)直接人件費　</t>
    <rPh sb="3" eb="5">
      <t>チョクセツ</t>
    </rPh>
    <phoneticPr fontId="6"/>
  </si>
  <si>
    <t>小計（１）</t>
    <rPh sb="0" eb="2">
      <t>ショウケイ</t>
    </rPh>
    <phoneticPr fontId="6"/>
  </si>
  <si>
    <t>販路開拓費</t>
    <rPh sb="0" eb="2">
      <t>ハンロ</t>
    </rPh>
    <rPh sb="2" eb="4">
      <t>カイタク</t>
    </rPh>
    <rPh sb="4" eb="5">
      <t>ヒ</t>
    </rPh>
    <phoneticPr fontId="6"/>
  </si>
  <si>
    <t>(8)広告費</t>
    <phoneticPr fontId="6"/>
  </si>
  <si>
    <t>(9)展示会等参加費</t>
    <phoneticPr fontId="6"/>
  </si>
  <si>
    <t>(10)イベント開催費</t>
    <rPh sb="8" eb="10">
      <t>カイサイ</t>
    </rPh>
    <rPh sb="10" eb="11">
      <t>ヒ</t>
    </rPh>
    <phoneticPr fontId="6"/>
  </si>
  <si>
    <t>小計（２）</t>
    <rPh sb="0" eb="2">
      <t>ショウケイ</t>
    </rPh>
    <phoneticPr fontId="6"/>
  </si>
  <si>
    <t xml:space="preserve">(11)その他助成対象外経費　 </t>
    <phoneticPr fontId="6"/>
  </si>
  <si>
    <t>合　　　計</t>
    <phoneticPr fontId="6"/>
  </si>
  <si>
    <t>(2)　資金調達内訳</t>
    <phoneticPr fontId="6"/>
  </si>
  <si>
    <t xml:space="preserve"> 　区　　　　　　　分　</t>
    <phoneticPr fontId="6"/>
  </si>
  <si>
    <t>自　己　資　金</t>
    <phoneticPr fontId="6"/>
  </si>
  <si>
    <t>銀 行 借 入 金</t>
    <phoneticPr fontId="6"/>
  </si>
  <si>
    <t>役 員 借 入 金</t>
    <phoneticPr fontId="6"/>
  </si>
  <si>
    <t>その他</t>
    <phoneticPr fontId="6"/>
  </si>
  <si>
    <r>
      <t>合　　計 　　</t>
    </r>
    <r>
      <rPr>
        <sz val="11"/>
        <rFont val="ＭＳ 明朝"/>
        <family val="1"/>
        <charset val="128"/>
      </rPr>
      <t/>
    </r>
    <phoneticPr fontId="6"/>
  </si>
  <si>
    <t>円</t>
  </si>
  <si>
    <t>月数
(A)</t>
    <rPh sb="0" eb="2">
      <t>ツキスウ</t>
    </rPh>
    <phoneticPr fontId="6"/>
  </si>
  <si>
    <t>契約予定先</t>
    <rPh sb="0" eb="2">
      <t>ケイヤク</t>
    </rPh>
    <rPh sb="2" eb="4">
      <t>ヨテイ</t>
    </rPh>
    <rPh sb="4" eb="5">
      <t>サキ</t>
    </rPh>
    <phoneticPr fontId="6"/>
  </si>
  <si>
    <t>(6) 産業財産権出願・導入費</t>
    <rPh sb="4" eb="6">
      <t>サンギョウ</t>
    </rPh>
    <rPh sb="6" eb="9">
      <t>ザイサンケン</t>
    </rPh>
    <rPh sb="9" eb="11">
      <t>シュツガン</t>
    </rPh>
    <rPh sb="12" eb="14">
      <t>ドウニュウ</t>
    </rPh>
    <rPh sb="14" eb="15">
      <t>ヒ</t>
    </rPh>
    <phoneticPr fontId="6"/>
  </si>
  <si>
    <t>数量
(A)</t>
    <rPh sb="0" eb="2">
      <t>スウリョウ</t>
    </rPh>
    <phoneticPr fontId="6"/>
  </si>
  <si>
    <t>(7) 直接人件費</t>
    <rPh sb="4" eb="6">
      <t>チョクセツ</t>
    </rPh>
    <rPh sb="6" eb="9">
      <t>ジンケンヒ</t>
    </rPh>
    <phoneticPr fontId="6"/>
  </si>
  <si>
    <t>(5)賃借費</t>
    <rPh sb="3" eb="5">
      <t>チンシャク</t>
    </rPh>
    <rPh sb="5" eb="6">
      <t>ヒ</t>
    </rPh>
    <phoneticPr fontId="6"/>
  </si>
  <si>
    <t>支払予定先</t>
    <rPh sb="0" eb="2">
      <t>シハライ</t>
    </rPh>
    <rPh sb="2" eb="4">
      <t>ヨテイ</t>
    </rPh>
    <rPh sb="4" eb="5">
      <t>サキ</t>
    </rPh>
    <phoneticPr fontId="6"/>
  </si>
  <si>
    <t>会場名</t>
    <rPh sb="0" eb="2">
      <t>カイジョウ</t>
    </rPh>
    <rPh sb="2" eb="3">
      <t>メイ</t>
    </rPh>
    <phoneticPr fontId="6"/>
  </si>
  <si>
    <t>(11) その他助成対象外経費</t>
    <rPh sb="7" eb="8">
      <t>タ</t>
    </rPh>
    <rPh sb="8" eb="10">
      <t>ジョセイ</t>
    </rPh>
    <rPh sb="10" eb="12">
      <t>タイショウ</t>
    </rPh>
    <rPh sb="12" eb="13">
      <t>ガイ</t>
    </rPh>
    <rPh sb="13" eb="15">
      <t>ケイヒ</t>
    </rPh>
    <phoneticPr fontId="6"/>
  </si>
  <si>
    <t>経 費 項 目</t>
    <rPh sb="0" eb="1">
      <t>キョウ</t>
    </rPh>
    <rPh sb="2" eb="3">
      <t>ヒ</t>
    </rPh>
    <rPh sb="4" eb="5">
      <t>コウ</t>
    </rPh>
    <rPh sb="6" eb="7">
      <t>メ</t>
    </rPh>
    <phoneticPr fontId="6"/>
  </si>
  <si>
    <t>内　　容</t>
    <rPh sb="0" eb="1">
      <t>ナイ</t>
    </rPh>
    <rPh sb="3" eb="4">
      <t>カタチ</t>
    </rPh>
    <phoneticPr fontId="6"/>
  </si>
  <si>
    <t>積 算 根 拠</t>
    <rPh sb="0" eb="1">
      <t>セキ</t>
    </rPh>
    <rPh sb="2" eb="3">
      <t>サン</t>
    </rPh>
    <rPh sb="4" eb="5">
      <t>ネ</t>
    </rPh>
    <rPh sb="6" eb="7">
      <t>キョ</t>
    </rPh>
    <phoneticPr fontId="6"/>
  </si>
  <si>
    <t>備　　考</t>
    <rPh sb="0" eb="1">
      <t>ソナエ</t>
    </rPh>
    <rPh sb="3" eb="4">
      <t>コウ</t>
    </rPh>
    <phoneticPr fontId="6"/>
  </si>
  <si>
    <t>番号・イベント名</t>
    <rPh sb="0" eb="2">
      <t>バンゴウ</t>
    </rPh>
    <rPh sb="7" eb="8">
      <t>メイ</t>
    </rPh>
    <phoneticPr fontId="6"/>
  </si>
  <si>
    <t>番号</t>
    <rPh sb="0" eb="2">
      <t>バンゴウ</t>
    </rPh>
    <phoneticPr fontId="30"/>
  </si>
  <si>
    <t>イベント名</t>
    <rPh sb="4" eb="5">
      <t>メイ</t>
    </rPh>
    <phoneticPr fontId="30"/>
  </si>
  <si>
    <t>イベント内容</t>
    <rPh sb="4" eb="6">
      <t>ナイヨウ</t>
    </rPh>
    <phoneticPr fontId="30"/>
  </si>
  <si>
    <t>対象及び集客予定数</t>
    <rPh sb="0" eb="2">
      <t>タイショウ</t>
    </rPh>
    <rPh sb="2" eb="3">
      <t>オヨ</t>
    </rPh>
    <rPh sb="4" eb="6">
      <t>シュウキャク</t>
    </rPh>
    <rPh sb="6" eb="9">
      <t>ヨテイスウ</t>
    </rPh>
    <phoneticPr fontId="30"/>
  </si>
  <si>
    <t>開　催　場　所</t>
    <rPh sb="0" eb="1">
      <t>カイ</t>
    </rPh>
    <rPh sb="2" eb="3">
      <t>サイ</t>
    </rPh>
    <rPh sb="4" eb="5">
      <t>バ</t>
    </rPh>
    <rPh sb="6" eb="7">
      <t>ショ</t>
    </rPh>
    <phoneticPr fontId="6"/>
  </si>
  <si>
    <t>所在地</t>
    <rPh sb="0" eb="3">
      <t>ショザイチ</t>
    </rPh>
    <phoneticPr fontId="6"/>
  </si>
  <si>
    <t>開催予定時期　</t>
    <rPh sb="0" eb="1">
      <t>カイ</t>
    </rPh>
    <rPh sb="1" eb="2">
      <t>サイ</t>
    </rPh>
    <rPh sb="2" eb="3">
      <t>ヨ</t>
    </rPh>
    <rPh sb="3" eb="4">
      <t>サダム</t>
    </rPh>
    <rPh sb="4" eb="5">
      <t>トキ</t>
    </rPh>
    <rPh sb="5" eb="6">
      <t>キ</t>
    </rPh>
    <phoneticPr fontId="6"/>
  </si>
  <si>
    <t>頃</t>
    <rPh sb="0" eb="1">
      <t>コロ</t>
    </rPh>
    <phoneticPr fontId="6"/>
  </si>
  <si>
    <t>開催経費総額</t>
    <rPh sb="0" eb="2">
      <t>カイサイ</t>
    </rPh>
    <rPh sb="2" eb="4">
      <t>ケイヒ</t>
    </rPh>
    <rPh sb="4" eb="6">
      <t>ソウガク</t>
    </rPh>
    <phoneticPr fontId="6"/>
  </si>
  <si>
    <t>計</t>
    <rPh sb="0" eb="1">
      <t>ケイ</t>
    </rPh>
    <phoneticPr fontId="30"/>
  </si>
  <si>
    <t>（税込）</t>
    <rPh sb="1" eb="3">
      <t>ゼイコミ</t>
    </rPh>
    <phoneticPr fontId="30"/>
  </si>
  <si>
    <t>（　内　　訳　）</t>
    <rPh sb="2" eb="3">
      <t>ナイ</t>
    </rPh>
    <rPh sb="5" eb="6">
      <t>ヤク</t>
    </rPh>
    <phoneticPr fontId="30"/>
  </si>
  <si>
    <t>会場借上費用</t>
  </si>
  <si>
    <t>円</t>
    <rPh sb="0" eb="1">
      <t>エン</t>
    </rPh>
    <phoneticPr fontId="30"/>
  </si>
  <si>
    <t>資材費</t>
    <rPh sb="0" eb="2">
      <t>シザイ</t>
    </rPh>
    <rPh sb="2" eb="3">
      <t>ヒ</t>
    </rPh>
    <phoneticPr fontId="30"/>
  </si>
  <si>
    <t>本開発のために
このイベントを実施する必要性</t>
    <rPh sb="0" eb="1">
      <t>ホン</t>
    </rPh>
    <rPh sb="1" eb="3">
      <t>カイハツ</t>
    </rPh>
    <rPh sb="15" eb="17">
      <t>ジッシ</t>
    </rPh>
    <rPh sb="19" eb="22">
      <t>ヒツヨウセイ</t>
    </rPh>
    <phoneticPr fontId="6"/>
  </si>
  <si>
    <t>＜イベント開催計画書＞</t>
    <rPh sb="5" eb="7">
      <t>カイサイ</t>
    </rPh>
    <rPh sb="7" eb="10">
      <t>ケイカクショ</t>
    </rPh>
    <phoneticPr fontId="1"/>
  </si>
  <si>
    <t>表が足りない場合は、枠を追加せず、本ページを複製してください。</t>
    <rPh sb="2" eb="3">
      <t>タ</t>
    </rPh>
    <rPh sb="6" eb="8">
      <t>バアイ</t>
    </rPh>
    <rPh sb="10" eb="11">
      <t>ワク</t>
    </rPh>
    <rPh sb="12" eb="14">
      <t>ツイカ</t>
    </rPh>
    <rPh sb="17" eb="18">
      <t>ホン</t>
    </rPh>
    <rPh sb="22" eb="24">
      <t>フクセイ</t>
    </rPh>
    <phoneticPr fontId="30"/>
  </si>
  <si>
    <t>(1) 原材料・副資材費</t>
    <phoneticPr fontId="6"/>
  </si>
  <si>
    <t>番　号</t>
    <rPh sb="0" eb="1">
      <t>バン</t>
    </rPh>
    <rPh sb="2" eb="3">
      <t>ゴウ</t>
    </rPh>
    <phoneticPr fontId="6"/>
  </si>
  <si>
    <t>用　途</t>
    <rPh sb="0" eb="1">
      <t>ヨウ</t>
    </rPh>
    <rPh sb="2" eb="3">
      <t>ト</t>
    </rPh>
    <phoneticPr fontId="6"/>
  </si>
  <si>
    <t>助成対象経費
(A)×(B)
（税抜）</t>
    <rPh sb="16" eb="18">
      <t>ゼイヌキ</t>
    </rPh>
    <phoneticPr fontId="6"/>
  </si>
  <si>
    <t>列1</t>
    <phoneticPr fontId="6"/>
  </si>
  <si>
    <t>　※リース・レンタルの場合は、助成実施期間内の月数×月額リース料･レンタル料を計上すること</t>
    <phoneticPr fontId="1"/>
  </si>
  <si>
    <t>　※生産・量産を目的とした費用、運用・保守費用は対象外</t>
    <rPh sb="2" eb="4">
      <t>セイサン</t>
    </rPh>
    <rPh sb="5" eb="7">
      <t>リョウサン</t>
    </rPh>
    <rPh sb="8" eb="10">
      <t>モクテキ</t>
    </rPh>
    <rPh sb="13" eb="15">
      <t>ヒヨウ</t>
    </rPh>
    <rPh sb="16" eb="18">
      <t>ウンヨウ</t>
    </rPh>
    <rPh sb="19" eb="21">
      <t>ホシュ</t>
    </rPh>
    <rPh sb="21" eb="23">
      <t>ヒヨウ</t>
    </rPh>
    <rPh sb="24" eb="27">
      <t>タイショウガイ</t>
    </rPh>
    <phoneticPr fontId="6"/>
  </si>
  <si>
    <t>品　名</t>
    <rPh sb="0" eb="1">
      <t>ヒン</t>
    </rPh>
    <rPh sb="2" eb="3">
      <t>メイ</t>
    </rPh>
    <phoneticPr fontId="1"/>
  </si>
  <si>
    <t>用　途</t>
    <rPh sb="0" eb="1">
      <t>ヨウ</t>
    </rPh>
    <rPh sb="2" eb="3">
      <t>ト</t>
    </rPh>
    <phoneticPr fontId="1"/>
  </si>
  <si>
    <t>調達方法</t>
    <rPh sb="0" eb="2">
      <t>チョウタツ</t>
    </rPh>
    <rPh sb="2" eb="4">
      <t>ホウホウ</t>
    </rPh>
    <phoneticPr fontId="1"/>
  </si>
  <si>
    <t>設置期間</t>
    <rPh sb="0" eb="2">
      <t>セッチ</t>
    </rPh>
    <rPh sb="2" eb="4">
      <t>キカン</t>
    </rPh>
    <phoneticPr fontId="1"/>
  </si>
  <si>
    <t>数量(A)</t>
    <rPh sb="0" eb="2">
      <t>スウリョウ</t>
    </rPh>
    <phoneticPr fontId="1"/>
  </si>
  <si>
    <t>購入単価
又は
リース料等の
合計（税抜）
(B)</t>
    <rPh sb="0" eb="2">
      <t>コウニュウ</t>
    </rPh>
    <rPh sb="2" eb="4">
      <t>タンカ</t>
    </rPh>
    <rPh sb="5" eb="6">
      <t>マタ</t>
    </rPh>
    <rPh sb="11" eb="12">
      <t>リョウ</t>
    </rPh>
    <rPh sb="12" eb="13">
      <t>トウ</t>
    </rPh>
    <rPh sb="15" eb="17">
      <t>ゴウケイ</t>
    </rPh>
    <rPh sb="18" eb="20">
      <t>ゼイヌキ</t>
    </rPh>
    <phoneticPr fontId="1"/>
  </si>
  <si>
    <t>助成事業に
要する経費
（税込）</t>
    <rPh sb="0" eb="2">
      <t>ジョセイ</t>
    </rPh>
    <rPh sb="2" eb="4">
      <t>ジギョウ</t>
    </rPh>
    <rPh sb="6" eb="7">
      <t>ヨウ</t>
    </rPh>
    <rPh sb="9" eb="11">
      <t>ケイヒ</t>
    </rPh>
    <rPh sb="13" eb="15">
      <t>ゼイコミ</t>
    </rPh>
    <phoneticPr fontId="1"/>
  </si>
  <si>
    <t>助成対象経費
(B)×ﾘｰｽ月数
又は
(A)×(B）
（税抜）</t>
    <rPh sb="17" eb="18">
      <t>マタ</t>
    </rPh>
    <rPh sb="29" eb="31">
      <t>ゼイヌキ</t>
    </rPh>
    <phoneticPr fontId="6"/>
  </si>
  <si>
    <t xml:space="preserve">リース・
レンタル先
及び
購入企業名      </t>
    <rPh sb="11" eb="12">
      <t>オヨ</t>
    </rPh>
    <rPh sb="14" eb="16">
      <t>コウニュウ</t>
    </rPh>
    <phoneticPr fontId="6"/>
  </si>
  <si>
    <t>列1</t>
  </si>
  <si>
    <t>計</t>
    <rPh sb="0" eb="1">
      <t>ケイ</t>
    </rPh>
    <phoneticPr fontId="1"/>
  </si>
  <si>
    <t>機-　</t>
    <rPh sb="0" eb="1">
      <t>キ</t>
    </rPh>
    <phoneticPr fontId="6"/>
  </si>
  <si>
    <t>設置場所</t>
    <phoneticPr fontId="6"/>
  </si>
  <si>
    <t>設置場所</t>
    <phoneticPr fontId="6"/>
  </si>
  <si>
    <t>(3) 委託・外注費</t>
  </si>
  <si>
    <t>単価(B)
(税抜)</t>
    <rPh sb="0" eb="2">
      <t>タンカ</t>
    </rPh>
    <rPh sb="7" eb="9">
      <t>ゼイヌキ</t>
    </rPh>
    <phoneticPr fontId="1"/>
  </si>
  <si>
    <t>助成対象経費
(A)×(B）
（税抜）</t>
    <rPh sb="16" eb="18">
      <t>ゼイヌキ</t>
    </rPh>
    <phoneticPr fontId="6"/>
  </si>
  <si>
    <t>～</t>
    <phoneticPr fontId="6"/>
  </si>
  <si>
    <t>指導者名
（所属）</t>
    <rPh sb="0" eb="3">
      <t>シドウシャ</t>
    </rPh>
    <rPh sb="3" eb="4">
      <t>メイ</t>
    </rPh>
    <rPh sb="6" eb="8">
      <t>ショゾク</t>
    </rPh>
    <phoneticPr fontId="1"/>
  </si>
  <si>
    <t>専門分野</t>
    <rPh sb="0" eb="2">
      <t>センモン</t>
    </rPh>
    <rPh sb="2" eb="4">
      <t>ブンヤ</t>
    </rPh>
    <phoneticPr fontId="1"/>
  </si>
  <si>
    <t>資格</t>
    <rPh sb="0" eb="2">
      <t>シカク</t>
    </rPh>
    <phoneticPr fontId="1"/>
  </si>
  <si>
    <t>指導内容</t>
    <rPh sb="0" eb="2">
      <t>シドウ</t>
    </rPh>
    <rPh sb="2" eb="4">
      <t>ナイヨウ</t>
    </rPh>
    <phoneticPr fontId="1"/>
  </si>
  <si>
    <t>指導
日数
(A)</t>
    <rPh sb="0" eb="2">
      <t>シドウ</t>
    </rPh>
    <rPh sb="3" eb="5">
      <t>ニッスウ</t>
    </rPh>
    <phoneticPr fontId="1"/>
  </si>
  <si>
    <t>助成対象経費
(A)×(B)
(税抜)</t>
    <rPh sb="16" eb="18">
      <t>ゼイヌキ</t>
    </rPh>
    <phoneticPr fontId="6"/>
  </si>
  <si>
    <t>　10．産業財産権（特許権、実用新案権、意匠権、商標権）</t>
    <rPh sb="4" eb="6">
      <t>サンギョウ</t>
    </rPh>
    <rPh sb="6" eb="9">
      <t>ザイサンケン</t>
    </rPh>
    <rPh sb="10" eb="13">
      <t>トッキョケン</t>
    </rPh>
    <rPh sb="14" eb="16">
      <t>ジツヨウ</t>
    </rPh>
    <rPh sb="16" eb="18">
      <t>シンアン</t>
    </rPh>
    <rPh sb="18" eb="19">
      <t>ケン</t>
    </rPh>
    <rPh sb="20" eb="23">
      <t>イショウケン</t>
    </rPh>
    <rPh sb="24" eb="27">
      <t>ショウヒョウケン</t>
    </rPh>
    <phoneticPr fontId="1"/>
  </si>
  <si>
    <t>専-</t>
    <rPh sb="0" eb="1">
      <t>セン</t>
    </rPh>
    <phoneticPr fontId="1"/>
  </si>
  <si>
    <t>（１）先行調査</t>
    <rPh sb="3" eb="5">
      <t>センコウ</t>
    </rPh>
    <rPh sb="5" eb="7">
      <t>チョウサ</t>
    </rPh>
    <phoneticPr fontId="1"/>
  </si>
  <si>
    <t>本申請内容について特許情報プラットフォーム（J-PlatPat）等で先行調査を行った（他社特許の侵害や、すでに商標登録されているか、等）</t>
    <rPh sb="0" eb="1">
      <t>ホン</t>
    </rPh>
    <rPh sb="1" eb="3">
      <t>シンセイ</t>
    </rPh>
    <rPh sb="3" eb="5">
      <t>ナイヨウ</t>
    </rPh>
    <rPh sb="9" eb="11">
      <t>トッキョ</t>
    </rPh>
    <rPh sb="11" eb="13">
      <t>ジョウホウ</t>
    </rPh>
    <rPh sb="32" eb="33">
      <t>ナド</t>
    </rPh>
    <rPh sb="34" eb="36">
      <t>センコウ</t>
    </rPh>
    <rPh sb="36" eb="38">
      <t>チョウサ</t>
    </rPh>
    <rPh sb="39" eb="40">
      <t>オコナ</t>
    </rPh>
    <rPh sb="43" eb="45">
      <t>タシャ</t>
    </rPh>
    <rPh sb="45" eb="47">
      <t>トッキョ</t>
    </rPh>
    <rPh sb="48" eb="50">
      <t>シンガイ</t>
    </rPh>
    <rPh sb="55" eb="57">
      <t>ショウヒョウ</t>
    </rPh>
    <rPh sb="57" eb="59">
      <t>トウロク</t>
    </rPh>
    <rPh sb="66" eb="67">
      <t>ナド</t>
    </rPh>
    <phoneticPr fontId="1"/>
  </si>
  <si>
    <t>上記契約先は、グループ構成員と資本関係、役員または従業員の兼務、グループ構成員の代表者３親等以内の親族による経営ではない。</t>
    <rPh sb="0" eb="2">
      <t>ジョウキ</t>
    </rPh>
    <rPh sb="2" eb="5">
      <t>ケイヤクサキ</t>
    </rPh>
    <rPh sb="11" eb="14">
      <t>コウセイイン</t>
    </rPh>
    <rPh sb="15" eb="17">
      <t>シホン</t>
    </rPh>
    <rPh sb="17" eb="19">
      <t>カンケイ</t>
    </rPh>
    <rPh sb="20" eb="22">
      <t>ヤクイン</t>
    </rPh>
    <rPh sb="25" eb="28">
      <t>ジュウギョウイン</t>
    </rPh>
    <rPh sb="29" eb="31">
      <t>ケンム</t>
    </rPh>
    <rPh sb="36" eb="39">
      <t>コウセイイン</t>
    </rPh>
    <rPh sb="40" eb="43">
      <t>ダイヒョウシャ</t>
    </rPh>
    <rPh sb="44" eb="46">
      <t>シントウ</t>
    </rPh>
    <rPh sb="46" eb="48">
      <t>イナイ</t>
    </rPh>
    <rPh sb="49" eb="51">
      <t>シンゾク</t>
    </rPh>
    <rPh sb="54" eb="56">
      <t>ケイエイ</t>
    </rPh>
    <phoneticPr fontId="1"/>
  </si>
  <si>
    <t>はい</t>
    <phoneticPr fontId="1"/>
  </si>
  <si>
    <t>　「（３）委託・外注費」に計上した全ての外注先について記載してください。
　表が足りない場合は、枠を追加せず、本ページを複製してください。</t>
    <phoneticPr fontId="6"/>
  </si>
  <si>
    <t>輸送費</t>
    <rPh sb="0" eb="3">
      <t>ユソウヒ</t>
    </rPh>
    <phoneticPr fontId="30"/>
  </si>
  <si>
    <t>通訳費</t>
    <rPh sb="0" eb="2">
      <t>ツウヤク</t>
    </rPh>
    <rPh sb="2" eb="3">
      <t>ヒ</t>
    </rPh>
    <phoneticPr fontId="30"/>
  </si>
  <si>
    <t>イ-</t>
    <phoneticPr fontId="30"/>
  </si>
  <si>
    <t>(5) 賃借費</t>
    <rPh sb="4" eb="6">
      <t>チンシャク</t>
    </rPh>
    <phoneticPr fontId="6"/>
  </si>
  <si>
    <t>内容</t>
    <rPh sb="0" eb="2">
      <t>ナイヨウ</t>
    </rPh>
    <phoneticPr fontId="6"/>
  </si>
  <si>
    <t>産業財産権の名称</t>
    <rPh sb="0" eb="2">
      <t>サンギョウ</t>
    </rPh>
    <rPh sb="2" eb="5">
      <t>ザイサンケン</t>
    </rPh>
    <rPh sb="6" eb="8">
      <t>メイショウ</t>
    </rPh>
    <phoneticPr fontId="6"/>
  </si>
  <si>
    <t>弁理士事務所の名称又は権利所有者の名称</t>
    <rPh sb="0" eb="3">
      <t>ベンリシ</t>
    </rPh>
    <rPh sb="3" eb="5">
      <t>ジム</t>
    </rPh>
    <rPh sb="5" eb="6">
      <t>ショ</t>
    </rPh>
    <rPh sb="7" eb="9">
      <t>メイショウ</t>
    </rPh>
    <rPh sb="9" eb="10">
      <t>マタ</t>
    </rPh>
    <rPh sb="11" eb="13">
      <t>ケンリ</t>
    </rPh>
    <rPh sb="13" eb="16">
      <t>ショユウシャ</t>
    </rPh>
    <rPh sb="17" eb="19">
      <t>メイショウ</t>
    </rPh>
    <phoneticPr fontId="6"/>
  </si>
  <si>
    <t>従事者氏名</t>
    <rPh sb="0" eb="3">
      <t>ジュウジシャ</t>
    </rPh>
    <rPh sb="3" eb="5">
      <t>シメイ</t>
    </rPh>
    <phoneticPr fontId="1"/>
  </si>
  <si>
    <t>直接開発に係る人件費のみ対象となります。
広告作成、展示会出展、イベント開催に付随する人件費は対象外です。</t>
    <phoneticPr fontId="1"/>
  </si>
  <si>
    <t>所属部門</t>
    <rPh sb="0" eb="2">
      <t>ショゾク</t>
    </rPh>
    <rPh sb="2" eb="4">
      <t>ブモン</t>
    </rPh>
    <phoneticPr fontId="1"/>
  </si>
  <si>
    <t>種別</t>
    <rPh sb="0" eb="2">
      <t>シュベツ</t>
    </rPh>
    <phoneticPr fontId="1"/>
  </si>
  <si>
    <t>従事内容</t>
    <rPh sb="0" eb="2">
      <t>ジュウジ</t>
    </rPh>
    <rPh sb="2" eb="4">
      <t>ナイヨウ</t>
    </rPh>
    <phoneticPr fontId="1"/>
  </si>
  <si>
    <t>従事時間
(A)</t>
    <rPh sb="0" eb="2">
      <t>ジュウジ</t>
    </rPh>
    <rPh sb="2" eb="4">
      <t>ジカン</t>
    </rPh>
    <phoneticPr fontId="1"/>
  </si>
  <si>
    <t xml:space="preserve">助成事業に
要する経費
</t>
    <rPh sb="0" eb="2">
      <t>ジョセイ</t>
    </rPh>
    <rPh sb="2" eb="4">
      <t>ジギョウ</t>
    </rPh>
    <rPh sb="6" eb="7">
      <t>ヨウ</t>
    </rPh>
    <rPh sb="9" eb="11">
      <t>ケイヒ</t>
    </rPh>
    <phoneticPr fontId="1"/>
  </si>
  <si>
    <t xml:space="preserve">助成対象経費
(A)×(B)
</t>
    <phoneticPr fontId="6"/>
  </si>
  <si>
    <t>(8) 広告費</t>
    <rPh sb="4" eb="7">
      <t>コウコクヒ</t>
    </rPh>
    <phoneticPr fontId="6"/>
  </si>
  <si>
    <t>種　別</t>
    <rPh sb="0" eb="1">
      <t>シュ</t>
    </rPh>
    <rPh sb="2" eb="3">
      <t>ベツ</t>
    </rPh>
    <phoneticPr fontId="6"/>
  </si>
  <si>
    <t>(9) 展示会等参加費</t>
    <rPh sb="4" eb="7">
      <t>テンジカイ</t>
    </rPh>
    <rPh sb="7" eb="8">
      <t>ナド</t>
    </rPh>
    <rPh sb="8" eb="11">
      <t>サンカヒ</t>
    </rPh>
    <phoneticPr fontId="6"/>
  </si>
  <si>
    <t>展示会名称</t>
    <rPh sb="0" eb="3">
      <t>テンジカイ</t>
    </rPh>
    <rPh sb="3" eb="5">
      <t>メイショウ</t>
    </rPh>
    <phoneticPr fontId="6"/>
  </si>
  <si>
    <t>会　場</t>
    <rPh sb="0" eb="1">
      <t>カイ</t>
    </rPh>
    <rPh sb="2" eb="3">
      <t>バ</t>
    </rPh>
    <phoneticPr fontId="6"/>
  </si>
  <si>
    <t>開催期間</t>
    <rPh sb="0" eb="2">
      <t>カイサイ</t>
    </rPh>
    <rPh sb="2" eb="4">
      <t>キカン</t>
    </rPh>
    <phoneticPr fontId="6"/>
  </si>
  <si>
    <t>(10) イベント開催費</t>
    <rPh sb="9" eb="11">
      <t>カイサイ</t>
    </rPh>
    <rPh sb="11" eb="12">
      <t>ヒ</t>
    </rPh>
    <phoneticPr fontId="6"/>
  </si>
  <si>
    <t>イベント名称</t>
    <rPh sb="4" eb="6">
      <t>メイショウ</t>
    </rPh>
    <phoneticPr fontId="6"/>
  </si>
  <si>
    <t>助成金交付申請額の合計</t>
    <phoneticPr fontId="1"/>
  </si>
  <si>
    <t>ワードの表紙に転記して下さい</t>
    <rPh sb="4" eb="6">
      <t>ヒョウシ</t>
    </rPh>
    <rPh sb="7" eb="9">
      <t>テンキ</t>
    </rPh>
    <rPh sb="11" eb="12">
      <t>クダ</t>
    </rPh>
    <phoneticPr fontId="1"/>
  </si>
  <si>
    <t>作成目的・内容</t>
    <rPh sb="0" eb="2">
      <t>サクセイ</t>
    </rPh>
    <rPh sb="2" eb="4">
      <t>モクテキ</t>
    </rPh>
    <rPh sb="5" eb="7">
      <t>ナイヨウ</t>
    </rPh>
    <phoneticPr fontId="6"/>
  </si>
  <si>
    <t>掲載媒体又は支払予定先</t>
    <rPh sb="0" eb="2">
      <t>ケイサイ</t>
    </rPh>
    <rPh sb="2" eb="4">
      <t>バイタイ</t>
    </rPh>
    <rPh sb="4" eb="5">
      <t>マタ</t>
    </rPh>
    <rPh sb="6" eb="8">
      <t>シハライ</t>
    </rPh>
    <rPh sb="8" eb="10">
      <t>ヨテイ</t>
    </rPh>
    <rPh sb="10" eb="11">
      <t>サキ</t>
    </rPh>
    <phoneticPr fontId="6"/>
  </si>
  <si>
    <t>賃借物
（場所・延床面積）</t>
    <rPh sb="0" eb="2">
      <t>チンシャク</t>
    </rPh>
    <rPh sb="2" eb="3">
      <t>ブツ</t>
    </rPh>
    <rPh sb="5" eb="7">
      <t>バショ</t>
    </rPh>
    <rPh sb="8" eb="10">
      <t>ノベユカ</t>
    </rPh>
    <rPh sb="10" eb="12">
      <t>メンセキ</t>
    </rPh>
    <phoneticPr fontId="6"/>
  </si>
  <si>
    <t>月額賃料(B)
（税抜）</t>
    <rPh sb="0" eb="2">
      <t>ゲツガク</t>
    </rPh>
    <rPh sb="2" eb="4">
      <t>チンリョウ</t>
    </rPh>
    <phoneticPr fontId="6"/>
  </si>
  <si>
    <t>使用目的・用途</t>
    <rPh sb="0" eb="2">
      <t>シヨウ</t>
    </rPh>
    <rPh sb="2" eb="4">
      <t>モクテキ</t>
    </rPh>
    <rPh sb="5" eb="7">
      <t>ヨウト</t>
    </rPh>
    <phoneticPr fontId="6"/>
  </si>
  <si>
    <t>委託・外注内容</t>
    <rPh sb="0" eb="2">
      <t>イタク</t>
    </rPh>
    <rPh sb="3" eb="5">
      <t>ガイチュウ</t>
    </rPh>
    <rPh sb="5" eb="7">
      <t>ナイヨウ</t>
    </rPh>
    <phoneticPr fontId="1"/>
  </si>
  <si>
    <t>委託・外注先</t>
    <rPh sb="0" eb="2">
      <t>イタク</t>
    </rPh>
    <rPh sb="3" eb="6">
      <t>ガイチュウサキ</t>
    </rPh>
    <phoneticPr fontId="6"/>
  </si>
  <si>
    <t>　　  　～130,000　　未満</t>
  </si>
  <si>
    <t>130,000～138,000</t>
  </si>
  <si>
    <t>138,000～146,000</t>
  </si>
  <si>
    <t>146,000～155,000</t>
  </si>
  <si>
    <t>155,000～165,000</t>
  </si>
  <si>
    <t>165,000～175,000</t>
  </si>
  <si>
    <t>175,000～185,000</t>
  </si>
  <si>
    <t>185,000～195,000</t>
  </si>
  <si>
    <t>195,000～210,000</t>
  </si>
  <si>
    <t>210,000～230,000</t>
  </si>
  <si>
    <t>230,000～250,000</t>
  </si>
  <si>
    <t>250,000～270,000</t>
  </si>
  <si>
    <t>270,000～290,000</t>
  </si>
  <si>
    <t>290,000～310,000</t>
  </si>
  <si>
    <t>310,000～330,000</t>
  </si>
  <si>
    <t>330,000～350,000</t>
  </si>
  <si>
    <t>350,000～370,000</t>
  </si>
  <si>
    <t>370,000～395,000</t>
  </si>
  <si>
    <t>395,000～425,000</t>
  </si>
  <si>
    <t>425,000～455,000</t>
  </si>
  <si>
    <t>455,000～485,000</t>
  </si>
  <si>
    <t>485,000～515,000</t>
  </si>
  <si>
    <t>515,000～545,000</t>
  </si>
  <si>
    <t>545,000～575,000</t>
  </si>
  <si>
    <t>575,000～605,000</t>
  </si>
  <si>
    <t>605,000～</t>
  </si>
  <si>
    <t>報酬月額（給与等）</t>
    <rPh sb="0" eb="2">
      <t>ホウシュウ</t>
    </rPh>
    <rPh sb="2" eb="4">
      <t>ゲツガク</t>
    </rPh>
    <rPh sb="5" eb="7">
      <t>キュウヨ</t>
    </rPh>
    <rPh sb="7" eb="8">
      <t>ナド</t>
    </rPh>
    <phoneticPr fontId="6"/>
  </si>
  <si>
    <t>人件費単価（時給）</t>
    <rPh sb="0" eb="3">
      <t>ジンケンヒ</t>
    </rPh>
    <rPh sb="3" eb="5">
      <t>タンカ</t>
    </rPh>
    <rPh sb="6" eb="8">
      <t>ジキュウ</t>
    </rPh>
    <phoneticPr fontId="6"/>
  </si>
  <si>
    <t>（単位：円）</t>
    <phoneticPr fontId="1"/>
  </si>
  <si>
    <t>見積金額(税込）</t>
    <rPh sb="0" eb="2">
      <t>ミツ</t>
    </rPh>
    <rPh sb="2" eb="4">
      <t>キンガク</t>
    </rPh>
    <rPh sb="5" eb="7">
      <t>ゼイコミ</t>
    </rPh>
    <phoneticPr fontId="6"/>
  </si>
  <si>
    <r>
      <t>専門家指導費の助成金交付申請額は</t>
    </r>
    <r>
      <rPr>
        <b/>
        <sz val="12"/>
        <rFont val="ＭＳ 明朝"/>
        <family val="1"/>
        <charset val="128"/>
      </rPr>
      <t>50万円</t>
    </r>
    <r>
      <rPr>
        <sz val="12"/>
        <rFont val="ＭＳ 明朝"/>
        <family val="1"/>
        <charset val="128"/>
      </rPr>
      <t>が上限です。</t>
    </r>
    <rPh sb="0" eb="3">
      <t>センモンカ</t>
    </rPh>
    <rPh sb="3" eb="5">
      <t>シドウ</t>
    </rPh>
    <rPh sb="5" eb="6">
      <t>ヒ</t>
    </rPh>
    <rPh sb="7" eb="10">
      <t>ジョセイキン</t>
    </rPh>
    <rPh sb="10" eb="12">
      <t>コウフ</t>
    </rPh>
    <rPh sb="12" eb="14">
      <t>シンセイ</t>
    </rPh>
    <rPh sb="14" eb="15">
      <t>ガク</t>
    </rPh>
    <rPh sb="18" eb="20">
      <t>マンエン</t>
    </rPh>
    <rPh sb="21" eb="23">
      <t>ジョウゲン</t>
    </rPh>
    <phoneticPr fontId="1"/>
  </si>
  <si>
    <r>
      <rPr>
        <b/>
        <sz val="12"/>
        <color theme="1"/>
        <rFont val="ＭＳ 明朝"/>
        <family val="1"/>
        <charset val="128"/>
      </rPr>
      <t>賃借費</t>
    </r>
    <r>
      <rPr>
        <sz val="12"/>
        <color theme="1"/>
        <rFont val="ＭＳ 明朝"/>
        <family val="1"/>
        <charset val="128"/>
      </rPr>
      <t>の助成金交付申請額は</t>
    </r>
    <r>
      <rPr>
        <b/>
        <sz val="12"/>
        <color theme="1"/>
        <rFont val="ＭＳ 明朝"/>
        <family val="1"/>
        <charset val="128"/>
      </rPr>
      <t>150万円</t>
    </r>
    <r>
      <rPr>
        <sz val="12"/>
        <color theme="1"/>
        <rFont val="ＭＳ 明朝"/>
        <family val="1"/>
        <charset val="128"/>
      </rPr>
      <t>が上限です。</t>
    </r>
    <rPh sb="0" eb="2">
      <t>チンシャク</t>
    </rPh>
    <rPh sb="2" eb="3">
      <t>ヒ</t>
    </rPh>
    <rPh sb="3" eb="4">
      <t>タイヒ</t>
    </rPh>
    <rPh sb="4" eb="6">
      <t>ジョセイ</t>
    </rPh>
    <rPh sb="6" eb="7">
      <t>キン</t>
    </rPh>
    <rPh sb="7" eb="9">
      <t>コウフ</t>
    </rPh>
    <rPh sb="9" eb="12">
      <t>シンセイガク</t>
    </rPh>
    <rPh sb="16" eb="18">
      <t>マンエン</t>
    </rPh>
    <rPh sb="19" eb="21">
      <t>ジョウゲン</t>
    </rPh>
    <phoneticPr fontId="6"/>
  </si>
  <si>
    <r>
      <rPr>
        <b/>
        <sz val="12"/>
        <rFont val="ＭＳ 明朝"/>
        <family val="1"/>
        <charset val="128"/>
      </rPr>
      <t>直接人件費</t>
    </r>
    <r>
      <rPr>
        <sz val="12"/>
        <rFont val="ＭＳ 明朝"/>
        <family val="1"/>
        <charset val="128"/>
      </rPr>
      <t>の助成金交付申請額は</t>
    </r>
    <r>
      <rPr>
        <b/>
        <sz val="12"/>
        <rFont val="ＭＳ 明朝"/>
        <family val="1"/>
        <charset val="128"/>
      </rPr>
      <t>500万円</t>
    </r>
    <r>
      <rPr>
        <sz val="12"/>
        <rFont val="ＭＳ 明朝"/>
        <family val="1"/>
        <charset val="128"/>
      </rPr>
      <t>が上限です。直接人件費のみの申請はできません。</t>
    </r>
    <rPh sb="0" eb="2">
      <t>チョクセツ</t>
    </rPh>
    <rPh sb="2" eb="5">
      <t>ジンケンヒ</t>
    </rPh>
    <rPh sb="6" eb="8">
      <t>ジョセイ</t>
    </rPh>
    <rPh sb="8" eb="9">
      <t>キン</t>
    </rPh>
    <rPh sb="9" eb="11">
      <t>コウフ</t>
    </rPh>
    <rPh sb="11" eb="14">
      <t>シンセイガク</t>
    </rPh>
    <rPh sb="18" eb="20">
      <t>マンエン</t>
    </rPh>
    <rPh sb="21" eb="23">
      <t>ジョウゲン</t>
    </rPh>
    <rPh sb="26" eb="28">
      <t>チョクセツ</t>
    </rPh>
    <rPh sb="28" eb="31">
      <t>ジンケンヒ</t>
    </rPh>
    <rPh sb="34" eb="36">
      <t>シンセイ</t>
    </rPh>
    <phoneticPr fontId="6"/>
  </si>
  <si>
    <r>
      <rPr>
        <b/>
        <sz val="12"/>
        <rFont val="ＭＳ 明朝"/>
        <family val="1"/>
        <charset val="128"/>
      </rPr>
      <t>助成金は助成事業完了検査終了後に交付されます。</t>
    </r>
    <r>
      <rPr>
        <sz val="12"/>
        <rFont val="ＭＳ 明朝"/>
        <family val="1"/>
        <charset val="128"/>
      </rPr>
      <t>「資金調達内訳」には助成金が交付されるまでの間の資金調達方法について記入してください。なお、「資金調達内訳」に助成金を記載することはできません。</t>
    </r>
    <rPh sb="24" eb="26">
      <t>シキン</t>
    </rPh>
    <rPh sb="26" eb="28">
      <t>チョウタツ</t>
    </rPh>
    <rPh sb="28" eb="30">
      <t>ウチワケ</t>
    </rPh>
    <phoneticPr fontId="30"/>
  </si>
  <si>
    <t>「（４）専門家指導費」に計上した全ての専門家について記載してください。
表が足りない場合は、枠を追加せず、本ページを複製してください。</t>
    <rPh sb="4" eb="10">
      <t>センモンカシドウヒ</t>
    </rPh>
    <rPh sb="19" eb="22">
      <t>センモンカ</t>
    </rPh>
    <phoneticPr fontId="6"/>
  </si>
  <si>
    <t>委託・外注内容
及びその選定理由</t>
    <rPh sb="0" eb="2">
      <t>イタク</t>
    </rPh>
    <rPh sb="3" eb="5">
      <t>ガイチュウ</t>
    </rPh>
    <rPh sb="5" eb="7">
      <t>ナイヨウ</t>
    </rPh>
    <rPh sb="8" eb="9">
      <t>オヨ</t>
    </rPh>
    <rPh sb="12" eb="14">
      <t>センテイ</t>
    </rPh>
    <rPh sb="14" eb="16">
      <t>リユウ</t>
    </rPh>
    <phoneticPr fontId="6"/>
  </si>
  <si>
    <t>１３　開発の資金計画</t>
    <rPh sb="3" eb="5">
      <t>カイハツ</t>
    </rPh>
    <rPh sb="6" eb="8">
      <t>シキン</t>
    </rPh>
    <phoneticPr fontId="6"/>
  </si>
  <si>
    <t>１４　資金支出明細</t>
    <rPh sb="3" eb="5">
      <t>シキン</t>
    </rPh>
    <rPh sb="5" eb="7">
      <t>シシュツ</t>
    </rPh>
    <rPh sb="7" eb="9">
      <t>メイサイ</t>
    </rPh>
    <phoneticPr fontId="6"/>
  </si>
  <si>
    <t>　「(10)イベント開催費」に計上した全てのイベントについて記載してください。</t>
    <rPh sb="10" eb="12">
      <t>カイサイ</t>
    </rPh>
    <phoneticPr fontId="30"/>
  </si>
  <si>
    <r>
      <t>　「（２）機械設備・工具器具費」に計上した</t>
    </r>
    <r>
      <rPr>
        <b/>
        <sz val="12"/>
        <color theme="1"/>
        <rFont val="ＭＳ 明朝"/>
        <family val="1"/>
        <charset val="128"/>
      </rPr>
      <t>100万円以上（税抜）</t>
    </r>
    <r>
      <rPr>
        <sz val="12"/>
        <color theme="1"/>
        <rFont val="ＭＳ 明朝"/>
        <family val="1"/>
        <charset val="128"/>
      </rPr>
      <t>の物件について必ず作成してください。
　表が足りない場合は、枠を追加せず、本ページを複製してください。</t>
    </r>
    <rPh sb="5" eb="7">
      <t>キカイ</t>
    </rPh>
    <rPh sb="7" eb="9">
      <t>セツビ</t>
    </rPh>
    <rPh sb="10" eb="12">
      <t>コウグ</t>
    </rPh>
    <rPh sb="12" eb="14">
      <t>キグ</t>
    </rPh>
    <rPh sb="14" eb="15">
      <t>ヒ</t>
    </rPh>
    <rPh sb="17" eb="19">
      <t>ケイジョウ</t>
    </rPh>
    <rPh sb="24" eb="28">
      <t>マンエンイジョウ</t>
    </rPh>
    <rPh sb="29" eb="30">
      <t>ゼイ</t>
    </rPh>
    <rPh sb="30" eb="31">
      <t>ハツ</t>
    </rPh>
    <rPh sb="33" eb="35">
      <t>ブッケン</t>
    </rPh>
    <rPh sb="39" eb="40">
      <t>カナラ</t>
    </rPh>
    <rPh sb="41" eb="43">
      <t>サクセイ</t>
    </rPh>
    <rPh sb="52" eb="53">
      <t>ヒョウ</t>
    </rPh>
    <rPh sb="54" eb="55">
      <t>タ</t>
    </rPh>
    <rPh sb="58" eb="60">
      <t>バアイ</t>
    </rPh>
    <rPh sb="62" eb="63">
      <t>ワク</t>
    </rPh>
    <rPh sb="64" eb="66">
      <t>ツイカ</t>
    </rPh>
    <rPh sb="69" eb="70">
      <t>ホン</t>
    </rPh>
    <rPh sb="74" eb="76">
      <t>フクセイ</t>
    </rPh>
    <phoneticPr fontId="6"/>
  </si>
  <si>
    <t>(千円未満切捨)　 　</t>
    <phoneticPr fontId="6"/>
  </si>
  <si>
    <t>「助成事業に要する経費」は、助成事業を遂行するために必要な経費です。</t>
    <rPh sb="1" eb="3">
      <t>ジョセイ</t>
    </rPh>
    <rPh sb="3" eb="5">
      <t>ジギョウ</t>
    </rPh>
    <rPh sb="6" eb="7">
      <t>ヨウ</t>
    </rPh>
    <rPh sb="9" eb="11">
      <t>ケイヒ</t>
    </rPh>
    <rPh sb="14" eb="16">
      <t>ジョセイ</t>
    </rPh>
    <rPh sb="16" eb="18">
      <t>ジギョウ</t>
    </rPh>
    <rPh sb="19" eb="21">
      <t>スイコウ</t>
    </rPh>
    <rPh sb="26" eb="28">
      <t>ヒツヨウ</t>
    </rPh>
    <rPh sb="29" eb="31">
      <t>ケイヒ</t>
    </rPh>
    <phoneticPr fontId="1"/>
  </si>
  <si>
    <t>「助成対象経費」は「助成事業に要する経費」から消費税、振込手数料、通信料等の間接経費</t>
    <rPh sb="1" eb="3">
      <t>ジョセイ</t>
    </rPh>
    <rPh sb="3" eb="5">
      <t>タイショウ</t>
    </rPh>
    <rPh sb="5" eb="7">
      <t>ケイヒ</t>
    </rPh>
    <rPh sb="10" eb="12">
      <t>ジョセイ</t>
    </rPh>
    <rPh sb="12" eb="14">
      <t>ジギョウ</t>
    </rPh>
    <rPh sb="15" eb="16">
      <t>ヨウ</t>
    </rPh>
    <rPh sb="18" eb="20">
      <t>ケイヒ</t>
    </rPh>
    <rPh sb="23" eb="26">
      <t>ショウヒゼイ</t>
    </rPh>
    <rPh sb="27" eb="29">
      <t>フリコミ</t>
    </rPh>
    <rPh sb="29" eb="32">
      <t>テスウリョウ</t>
    </rPh>
    <rPh sb="33" eb="36">
      <t>ツウシンリョウ</t>
    </rPh>
    <rPh sb="36" eb="37">
      <t>ナド</t>
    </rPh>
    <rPh sb="38" eb="40">
      <t>カンセツ</t>
    </rPh>
    <rPh sb="40" eb="42">
      <t>ケイヒ</t>
    </rPh>
    <phoneticPr fontId="1"/>
  </si>
  <si>
    <t>を除いた経費です。</t>
    <rPh sb="1" eb="2">
      <t>ノゾ</t>
    </rPh>
    <rPh sb="4" eb="6">
      <t>ケイヒ</t>
    </rPh>
    <phoneticPr fontId="1"/>
  </si>
  <si>
    <t>「助成金交付申請額」とは、「助成対象経費」のうち、助成金の交付を希望する額で、「助成</t>
    <rPh sb="1" eb="3">
      <t>ジョセイ</t>
    </rPh>
    <rPh sb="3" eb="4">
      <t>キン</t>
    </rPh>
    <rPh sb="4" eb="6">
      <t>コウフ</t>
    </rPh>
    <rPh sb="6" eb="9">
      <t>シンセイガク</t>
    </rPh>
    <rPh sb="14" eb="16">
      <t>ジョセイ</t>
    </rPh>
    <rPh sb="16" eb="18">
      <t>タイショウ</t>
    </rPh>
    <rPh sb="18" eb="20">
      <t>ケイヒ</t>
    </rPh>
    <rPh sb="25" eb="27">
      <t>ジョセイ</t>
    </rPh>
    <rPh sb="27" eb="28">
      <t>キン</t>
    </rPh>
    <rPh sb="29" eb="31">
      <t>コウフ</t>
    </rPh>
    <rPh sb="32" eb="34">
      <t>キボウ</t>
    </rPh>
    <rPh sb="36" eb="37">
      <t>ガク</t>
    </rPh>
    <rPh sb="40" eb="42">
      <t>ジョセイ</t>
    </rPh>
    <phoneticPr fontId="1"/>
  </si>
  <si>
    <t>対象経費」に１/２を乗じた金額（千円未満切捨）で、かつ助成限度額以内です。</t>
    <rPh sb="0" eb="2">
      <t>タイショウ</t>
    </rPh>
    <rPh sb="2" eb="4">
      <t>ケイヒ</t>
    </rPh>
    <rPh sb="10" eb="11">
      <t>ジョウ</t>
    </rPh>
    <rPh sb="13" eb="15">
      <t>キンガク</t>
    </rPh>
    <rPh sb="16" eb="18">
      <t>センエン</t>
    </rPh>
    <rPh sb="18" eb="20">
      <t>ミマン</t>
    </rPh>
    <rPh sb="20" eb="22">
      <t>キリス</t>
    </rPh>
    <rPh sb="27" eb="29">
      <t>ジョセイ</t>
    </rPh>
    <rPh sb="29" eb="31">
      <t>ゲンド</t>
    </rPh>
    <rPh sb="31" eb="32">
      <t>ガク</t>
    </rPh>
    <rPh sb="32" eb="34">
      <t>イナイ</t>
    </rPh>
    <phoneticPr fontId="1"/>
  </si>
  <si>
    <t>「助成金交付申請額の合計」は、交付申請書「２ 助成金交付申請額」と等しい金額です。</t>
    <rPh sb="1" eb="3">
      <t>ジョセイ</t>
    </rPh>
    <rPh sb="3" eb="4">
      <t>キン</t>
    </rPh>
    <rPh sb="4" eb="6">
      <t>コウフ</t>
    </rPh>
    <rPh sb="6" eb="9">
      <t>シンセイガク</t>
    </rPh>
    <rPh sb="10" eb="12">
      <t>ゴウケイ</t>
    </rPh>
    <rPh sb="15" eb="17">
      <t>コウフ</t>
    </rPh>
    <rPh sb="17" eb="19">
      <t>シンセイ</t>
    </rPh>
    <rPh sb="19" eb="20">
      <t>ショ</t>
    </rPh>
    <rPh sb="23" eb="25">
      <t>ジョセイ</t>
    </rPh>
    <rPh sb="25" eb="26">
      <t>キン</t>
    </rPh>
    <rPh sb="26" eb="28">
      <t>コウフ</t>
    </rPh>
    <rPh sb="28" eb="31">
      <t>シンセイガク</t>
    </rPh>
    <rPh sb="33" eb="34">
      <t>ヒト</t>
    </rPh>
    <rPh sb="36" eb="38">
      <t>キンガク</t>
    </rPh>
    <phoneticPr fontId="1"/>
  </si>
  <si>
    <r>
      <t>販路開拓費（</t>
    </r>
    <r>
      <rPr>
        <b/>
        <sz val="12"/>
        <rFont val="ＭＳ 明朝"/>
        <family val="1"/>
        <charset val="128"/>
      </rPr>
      <t>広告費、展示会等参加費、イベント開催費）</t>
    </r>
    <r>
      <rPr>
        <sz val="12"/>
        <rFont val="ＭＳ 明朝"/>
        <family val="1"/>
        <charset val="128"/>
      </rPr>
      <t>の助成金交付申請額は、各経費を</t>
    </r>
    <r>
      <rPr>
        <b/>
        <sz val="12"/>
        <rFont val="ＭＳ 明朝"/>
        <family val="1"/>
        <charset val="128"/>
      </rPr>
      <t>合計して300万円</t>
    </r>
    <r>
      <rPr>
        <sz val="12"/>
        <rFont val="ＭＳ 明朝"/>
        <family val="1"/>
        <charset val="128"/>
      </rPr>
      <t>が上限です。同金額を超える場合は、各経費区分内訳を合計して300万円となるようにいずれかの交付申請額を手入力で調整してください。なお、「助成対象経費」の調整は不要です。</t>
    </r>
    <r>
      <rPr>
        <b/>
        <sz val="12"/>
        <rFont val="ＭＳ 明朝"/>
        <family val="1"/>
        <charset val="128"/>
      </rPr>
      <t>販路開拓費のみの申請はできません。</t>
    </r>
    <rPh sb="0" eb="2">
      <t>ハンロ</t>
    </rPh>
    <rPh sb="2" eb="4">
      <t>カイタク</t>
    </rPh>
    <rPh sb="22" eb="24">
      <t>カイサイ</t>
    </rPh>
    <rPh sb="24" eb="25">
      <t>ヒ</t>
    </rPh>
    <rPh sb="29" eb="30">
      <t>キン</t>
    </rPh>
    <rPh sb="37" eb="40">
      <t>カクケイヒ</t>
    </rPh>
    <rPh sb="95" eb="97">
      <t>コウフ</t>
    </rPh>
    <rPh sb="97" eb="100">
      <t>シンセイガク</t>
    </rPh>
    <phoneticPr fontId="30"/>
  </si>
  <si>
    <t>計</t>
    <phoneticPr fontId="1"/>
  </si>
  <si>
    <t>委-　</t>
    <rPh sb="0" eb="1">
      <t>イ</t>
    </rPh>
    <phoneticPr fontId="1"/>
  </si>
  <si>
    <t>専-　</t>
    <rPh sb="0" eb="1">
      <t>セン</t>
    </rPh>
    <phoneticPr fontId="1"/>
  </si>
  <si>
    <t>イ-</t>
    <phoneticPr fontId="30"/>
  </si>
  <si>
    <t>「助成事業に要する経費の合計」と「資金調達金額の合計」は一致させてください。</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</si>
</sst>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176" formatCode="#,###"/>
    <numFmt numFmtId="177" formatCode="#,##0_ "/>
    <numFmt numFmtId="178" formatCode="##&quot;年&quot;"/>
    <numFmt numFmtId="179" formatCode="[&lt;=99999999]####\-####;\(00\)\ ####\-####"/>
    <numFmt numFmtId="180" formatCode="[$-411]ggge&quot;年&quot;m&quot;月&quot;;@"/>
    <numFmt numFmtId="181" formatCode="#,##0&quot; 円&quot;;\-#,##0&quot; 円&quot;"/>
    <numFmt numFmtId="182" formatCode="0_ "/>
    <numFmt numFmtId="183" formatCode="0_);[Red]\(0\)"/>
    <numFmt numFmtId="184" formatCode="&quot;原&quot;\-General"/>
    <numFmt numFmtId="185" formatCode="&quot;機&quot;\-General"/>
    <numFmt numFmtId="186" formatCode="&quot;委&quot;\-General"/>
    <numFmt numFmtId="187" formatCode="&quot;専&quot;\-General"/>
    <numFmt numFmtId="188" formatCode="&quot;賃&quot;\-General"/>
    <numFmt numFmtId="189" formatCode="&quot;産&quot;\-General"/>
    <numFmt numFmtId="190" formatCode="&quot;人&quot;\-General"/>
    <numFmt numFmtId="191" formatCode="&quot;広&quot;\-General"/>
    <numFmt numFmtId="192" formatCode="&quot;展&quot;\-General"/>
    <numFmt numFmtId="193" formatCode="&quot;イ&quot;\-General"/>
    <numFmt numFmtId="194" formatCode="#,##0_);[Red]\(#,##0\)"/>
  </numFmts>
  <fonts count="65">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name val="ＭＳ 明朝"/>
      <family val="1"/>
      <charset val="128"/>
    </font>
    <font>
      <b/>
      <sz val="12"/>
      <color theme="1"/>
      <name val="ＭＳ ゴシック"/>
      <family val="3"/>
      <charset val="128"/>
    </font>
    <font>
      <sz val="6"/>
      <name val="ＭＳ Ｐゴシック"/>
      <family val="3"/>
      <charset val="128"/>
    </font>
    <font>
      <sz val="10"/>
      <color theme="1"/>
      <name val="ＭＳ 明朝"/>
      <family val="1"/>
      <charset val="128"/>
    </font>
    <font>
      <sz val="11"/>
      <color theme="1"/>
      <name val="ＭＳ 明朝"/>
      <family val="1"/>
      <charset val="128"/>
    </font>
    <font>
      <sz val="10.5"/>
      <color theme="1"/>
      <name val="ＭＳ 明朝"/>
      <family val="1"/>
      <charset val="128"/>
    </font>
    <font>
      <b/>
      <sz val="11"/>
      <color theme="1"/>
      <name val="ＭＳ ゴシック"/>
      <family val="3"/>
      <charset val="128"/>
    </font>
    <font>
      <sz val="11"/>
      <color theme="1"/>
      <name val="ＭＳ ゴシック"/>
      <family val="3"/>
      <charset val="128"/>
    </font>
    <font>
      <sz val="10.5"/>
      <color theme="1"/>
      <name val="ＭＳ ゴシック"/>
      <family val="3"/>
      <charset val="128"/>
    </font>
    <font>
      <sz val="10"/>
      <color theme="1"/>
      <name val="ＭＳ ゴシック"/>
      <family val="3"/>
      <charset val="128"/>
    </font>
    <font>
      <sz val="10"/>
      <name val="ＭＳ 明朝"/>
      <family val="1"/>
      <charset val="128"/>
    </font>
    <font>
      <sz val="11"/>
      <name val="ＭＳ ゴシック"/>
      <family val="3"/>
      <charset val="128"/>
    </font>
    <font>
      <sz val="12"/>
      <name val="ＭＳ ゴシック"/>
      <family val="3"/>
      <charset val="128"/>
    </font>
    <font>
      <sz val="12"/>
      <color theme="1"/>
      <name val="ＭＳ ゴシック"/>
      <family val="3"/>
      <charset val="128"/>
    </font>
    <font>
      <sz val="11"/>
      <color indexed="8"/>
      <name val="ＭＳ Ｐゴシック"/>
      <family val="3"/>
      <charset val="128"/>
    </font>
    <font>
      <b/>
      <sz val="10"/>
      <color theme="1"/>
      <name val="ＭＳ ゴシック"/>
      <family val="3"/>
      <charset val="128"/>
    </font>
    <font>
      <sz val="10"/>
      <name val="ＭＳ ゴシック"/>
      <family val="3"/>
      <charset val="128"/>
    </font>
    <font>
      <sz val="11"/>
      <color theme="1"/>
      <name val="ＭＳ Ｐゴシック"/>
      <family val="2"/>
      <scheme val="minor"/>
    </font>
    <font>
      <b/>
      <sz val="11"/>
      <color rgb="FFFF0000"/>
      <name val="ＭＳ ゴシック"/>
      <family val="3"/>
      <charset val="128"/>
    </font>
    <font>
      <sz val="8"/>
      <color theme="1"/>
      <name val="ＭＳ ゴシック"/>
      <family val="3"/>
      <charset val="128"/>
    </font>
    <font>
      <sz val="10"/>
      <color theme="1"/>
      <name val="ＭＳ Ｐゴシック"/>
      <family val="3"/>
      <charset val="128"/>
      <scheme val="minor"/>
    </font>
    <font>
      <sz val="12"/>
      <name val="ＭＳ 明朝"/>
      <family val="1"/>
      <charset val="128"/>
    </font>
    <font>
      <sz val="10.5"/>
      <color rgb="FFFF0000"/>
      <name val="ＭＳ Ｐゴシック"/>
      <family val="3"/>
      <charset val="128"/>
      <scheme val="minor"/>
    </font>
    <font>
      <sz val="10.5"/>
      <color rgb="FFFF0000"/>
      <name val="HGPｺﾞｼｯｸE"/>
      <family val="3"/>
      <charset val="128"/>
    </font>
    <font>
      <b/>
      <sz val="6"/>
      <color rgb="FFFF0000"/>
      <name val="ＭＳ 明朝"/>
      <family val="1"/>
      <charset val="128"/>
    </font>
    <font>
      <sz val="10.5"/>
      <name val="ＭＳ 明朝"/>
      <family val="1"/>
      <charset val="128"/>
    </font>
    <font>
      <sz val="6"/>
      <name val="ＭＳ Ｐゴシック"/>
      <family val="3"/>
      <charset val="128"/>
      <scheme val="minor"/>
    </font>
    <font>
      <b/>
      <sz val="10.5"/>
      <color theme="1"/>
      <name val="ＭＳ ゴシック"/>
      <family val="3"/>
      <charset val="128"/>
    </font>
    <font>
      <sz val="11"/>
      <name val="ＭＳ Ｐゴシック"/>
      <family val="3"/>
      <charset val="128"/>
    </font>
    <font>
      <sz val="10.5"/>
      <color theme="1"/>
      <name val="ＭＳ Ｐゴシック"/>
      <family val="3"/>
      <charset val="128"/>
      <scheme val="minor"/>
    </font>
    <font>
      <b/>
      <sz val="10"/>
      <color rgb="FFFF0000"/>
      <name val="ＭＳ 明朝"/>
      <family val="1"/>
      <charset val="128"/>
    </font>
    <font>
      <b/>
      <sz val="10"/>
      <color rgb="FFFF0000"/>
      <name val="ＭＳ ゴシック"/>
      <family val="3"/>
      <charset val="128"/>
    </font>
    <font>
      <sz val="10"/>
      <color theme="0"/>
      <name val="ＭＳ ゴシック"/>
      <family val="3"/>
      <charset val="128"/>
    </font>
    <font>
      <sz val="10"/>
      <color rgb="FFFF0000"/>
      <name val="ＭＳ 明朝"/>
      <family val="1"/>
      <charset val="128"/>
    </font>
    <font>
      <sz val="11"/>
      <color theme="1"/>
      <name val="ＭＳ Ｐゴシック"/>
      <family val="3"/>
      <charset val="128"/>
    </font>
    <font>
      <b/>
      <sz val="10"/>
      <name val="ＭＳ 明朝"/>
      <family val="1"/>
      <charset val="128"/>
    </font>
    <font>
      <b/>
      <sz val="10"/>
      <name val="ＭＳ ゴシック"/>
      <family val="3"/>
      <charset val="128"/>
    </font>
    <font>
      <sz val="10.5"/>
      <name val="ＭＳ Ｐゴシック"/>
      <family val="3"/>
      <charset val="128"/>
      <scheme val="minor"/>
    </font>
    <font>
      <sz val="12"/>
      <color theme="1"/>
      <name val="ＭＳ Ｐゴシック"/>
      <family val="3"/>
      <charset val="128"/>
      <scheme val="minor"/>
    </font>
    <font>
      <b/>
      <sz val="12"/>
      <color theme="1"/>
      <name val="ＭＳ Ｐゴシック"/>
      <family val="3"/>
      <charset val="128"/>
      <scheme val="minor"/>
    </font>
    <font>
      <b/>
      <sz val="14"/>
      <name val="ＭＳ ゴシック"/>
      <family val="3"/>
      <charset val="128"/>
    </font>
    <font>
      <b/>
      <sz val="14"/>
      <color theme="1"/>
      <name val="ＭＳ ゴシック"/>
      <family val="3"/>
      <charset val="128"/>
    </font>
    <font>
      <sz val="12"/>
      <color theme="1"/>
      <name val="ＭＳ 明朝"/>
      <family val="1"/>
      <charset val="128"/>
    </font>
    <font>
      <b/>
      <sz val="12"/>
      <name val="ＭＳ 明朝"/>
      <family val="1"/>
      <charset val="128"/>
    </font>
    <font>
      <b/>
      <sz val="12"/>
      <color theme="1"/>
      <name val="ＭＳ 明朝"/>
      <family val="1"/>
      <charset val="128"/>
    </font>
    <font>
      <b/>
      <sz val="16"/>
      <name val="ＭＳ ゴシック"/>
      <family val="3"/>
      <charset val="128"/>
    </font>
    <font>
      <sz val="12"/>
      <color theme="1"/>
      <name val="HG丸ｺﾞｼｯｸM-PRO"/>
      <family val="3"/>
      <charset val="128"/>
    </font>
    <font>
      <sz val="12"/>
      <name val="HG丸ｺﾞｼｯｸM-PRO"/>
      <family val="3"/>
      <charset val="128"/>
    </font>
    <font>
      <sz val="10.5"/>
      <color theme="1"/>
      <name val="HG丸ｺﾞｼｯｸM-PRO"/>
      <family val="3"/>
      <charset val="128"/>
    </font>
    <font>
      <b/>
      <sz val="13"/>
      <name val="ＭＳ ゴシック"/>
      <family val="3"/>
      <charset val="128"/>
    </font>
    <font>
      <b/>
      <sz val="16"/>
      <color theme="1"/>
      <name val="ＭＳ ゴシック"/>
      <family val="3"/>
      <charset val="128"/>
    </font>
    <font>
      <sz val="7"/>
      <color rgb="FFFF0000"/>
      <name val="HG丸ｺﾞｼｯｸM-PRO"/>
      <family val="3"/>
      <charset val="128"/>
    </font>
    <font>
      <sz val="10.5"/>
      <name val="HG丸ｺﾞｼｯｸM-PRO"/>
      <family val="3"/>
      <charset val="128"/>
    </font>
    <font>
      <b/>
      <sz val="12"/>
      <name val="HG丸ｺﾞｼｯｸM-PRO"/>
      <family val="3"/>
      <charset val="128"/>
    </font>
    <font>
      <b/>
      <sz val="12"/>
      <color theme="1"/>
      <name val="HG丸ｺﾞｼｯｸM-PRO"/>
      <family val="3"/>
      <charset val="128"/>
    </font>
    <font>
      <sz val="10"/>
      <name val="HG丸ｺﾞｼｯｸM-PRO"/>
      <family val="3"/>
      <charset val="128"/>
    </font>
    <font>
      <sz val="11"/>
      <name val="ＭＳ Ｐゴシック"/>
      <family val="3"/>
      <charset val="128"/>
      <scheme val="minor"/>
    </font>
    <font>
      <sz val="11"/>
      <color theme="0"/>
      <name val="ＭＳ ゴシック"/>
      <family val="3"/>
      <charset val="128"/>
    </font>
    <font>
      <sz val="10"/>
      <color theme="1"/>
      <name val="HG丸ｺﾞｼｯｸM-PRO"/>
      <family val="3"/>
      <charset val="128"/>
    </font>
    <font>
      <sz val="11"/>
      <color theme="1"/>
      <name val="HG丸ｺﾞｼｯｸM-PRO"/>
      <family val="3"/>
      <charset val="128"/>
    </font>
    <font>
      <sz val="11"/>
      <name val="HG丸ｺﾞｼｯｸM-PRO"/>
      <family val="3"/>
      <charset val="128"/>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0" tint="-0.149967955565050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DCE6F1"/>
        <bgColor indexed="64"/>
      </patternFill>
    </fill>
  </fills>
  <borders count="7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bottom/>
      <diagonal/>
    </border>
    <border>
      <left/>
      <right style="thin">
        <color theme="0"/>
      </right>
      <top style="thin">
        <color theme="0"/>
      </top>
      <bottom style="thin">
        <color theme="0"/>
      </bottom>
      <diagonal/>
    </border>
    <border>
      <left style="thin">
        <color theme="0" tint="-0.14996795556505021"/>
      </left>
      <right style="thin">
        <color auto="1"/>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theme="0" tint="-0.24994659260841701"/>
      </left>
      <right style="thin">
        <color indexed="64"/>
      </right>
      <top style="thin">
        <color indexed="64"/>
      </top>
      <bottom style="thin">
        <color indexed="64"/>
      </bottom>
      <diagonal/>
    </border>
    <border>
      <left style="hair">
        <color indexed="64"/>
      </left>
      <right/>
      <top style="hair">
        <color auto="1"/>
      </top>
      <bottom style="hair">
        <color auto="1"/>
      </bottom>
      <diagonal/>
    </border>
    <border>
      <left style="hair">
        <color indexed="64"/>
      </left>
      <right/>
      <top style="hair">
        <color auto="1"/>
      </top>
      <bottom/>
      <diagonal/>
    </border>
    <border>
      <left/>
      <right style="hair">
        <color auto="1"/>
      </right>
      <top/>
      <bottom/>
      <diagonal/>
    </border>
    <border>
      <left style="hair">
        <color auto="1"/>
      </left>
      <right style="hair">
        <color auto="1"/>
      </right>
      <top/>
      <bottom/>
      <diagonal/>
    </border>
    <border>
      <left style="hair">
        <color auto="1"/>
      </left>
      <right style="hair">
        <color auto="1"/>
      </right>
      <top/>
      <bottom style="hair">
        <color indexed="64"/>
      </bottom>
      <diagonal/>
    </border>
    <border>
      <left/>
      <right style="hair">
        <color auto="1"/>
      </right>
      <top style="hair">
        <color indexed="64"/>
      </top>
      <bottom style="hair">
        <color indexed="64"/>
      </bottom>
      <diagonal/>
    </border>
    <border>
      <left style="hair">
        <color auto="1"/>
      </left>
      <right style="hair">
        <color auto="1"/>
      </right>
      <top style="hair">
        <color indexed="64"/>
      </top>
      <bottom style="hair">
        <color indexed="64"/>
      </bottom>
      <diagonal/>
    </border>
    <border>
      <left/>
      <right style="hair">
        <color auto="1"/>
      </right>
      <top style="hair">
        <color auto="1"/>
      </top>
      <bottom/>
      <diagonal/>
    </border>
    <border>
      <left style="hair">
        <color auto="1"/>
      </left>
      <right style="hair">
        <color auto="1"/>
      </right>
      <top style="hair">
        <color auto="1"/>
      </top>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diagonalUp="1">
      <left style="hair">
        <color auto="1"/>
      </left>
      <right/>
      <top style="thin">
        <color indexed="64"/>
      </top>
      <bottom style="thin">
        <color indexed="64"/>
      </bottom>
      <diagonal style="thin">
        <color indexed="64"/>
      </diagonal>
    </border>
    <border diagonalUp="1">
      <left style="hair">
        <color auto="1"/>
      </left>
      <right style="thin">
        <color auto="1"/>
      </right>
      <top style="thin">
        <color indexed="64"/>
      </top>
      <bottom style="thin">
        <color indexed="64"/>
      </bottom>
      <diagonal style="thin">
        <color indexed="64"/>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auto="1"/>
      </left>
      <right style="hair">
        <color auto="1"/>
      </right>
      <top style="thin">
        <color auto="1"/>
      </top>
      <bottom style="hair">
        <color indexed="64"/>
      </bottom>
      <diagonal/>
    </border>
    <border>
      <left style="hair">
        <color auto="1"/>
      </left>
      <right style="hair">
        <color auto="1"/>
      </right>
      <top style="hair">
        <color auto="1"/>
      </top>
      <bottom style="thin">
        <color auto="1"/>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7">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18" fillId="0" borderId="0" applyFont="0" applyFill="0" applyBorder="0" applyAlignment="0" applyProtection="0">
      <alignment vertical="center"/>
    </xf>
    <xf numFmtId="0" fontId="21" fillId="0" borderId="0"/>
    <xf numFmtId="38" fontId="18" fillId="0" borderId="0" applyFont="0" applyFill="0" applyBorder="0" applyAlignment="0" applyProtection="0">
      <alignment vertical="center"/>
    </xf>
    <xf numFmtId="0" fontId="32" fillId="0" borderId="0"/>
  </cellStyleXfs>
  <cellXfs count="804">
    <xf numFmtId="0" fontId="0" fillId="0" borderId="0" xfId="0">
      <alignment vertical="center"/>
    </xf>
    <xf numFmtId="0" fontId="14" fillId="0" borderId="0" xfId="2" applyFont="1" applyProtection="1">
      <alignment vertical="center"/>
      <protection locked="0"/>
    </xf>
    <xf numFmtId="0" fontId="7" fillId="0" borderId="0" xfId="2" applyFont="1" applyProtection="1">
      <alignment vertical="center"/>
      <protection locked="0"/>
    </xf>
    <xf numFmtId="176" fontId="14" fillId="0" borderId="0" xfId="2" applyNumberFormat="1" applyFont="1" applyFill="1" applyBorder="1" applyAlignment="1" applyProtection="1">
      <alignment horizontal="right" vertical="center"/>
    </xf>
    <xf numFmtId="0" fontId="20" fillId="0" borderId="0" xfId="2" applyFont="1" applyProtection="1">
      <alignment vertical="center"/>
      <protection locked="0"/>
    </xf>
    <xf numFmtId="0" fontId="2" fillId="0" borderId="0" xfId="2" applyFont="1" applyProtection="1">
      <alignment vertical="center"/>
      <protection locked="0"/>
    </xf>
    <xf numFmtId="0" fontId="13" fillId="0" borderId="0" xfId="2" applyFont="1" applyProtection="1">
      <alignment vertical="center"/>
      <protection locked="0"/>
    </xf>
    <xf numFmtId="0" fontId="4" fillId="0" borderId="0" xfId="2" applyFont="1" applyProtection="1">
      <alignment vertical="center"/>
      <protection locked="0"/>
    </xf>
    <xf numFmtId="0" fontId="11" fillId="0" borderId="0" xfId="0" applyFont="1" applyBorder="1" applyAlignment="1">
      <alignment vertical="top"/>
    </xf>
    <xf numFmtId="0" fontId="20" fillId="0" borderId="0" xfId="2" applyFont="1" applyBorder="1" applyProtection="1">
      <alignment vertical="center"/>
      <protection locked="0"/>
    </xf>
    <xf numFmtId="0" fontId="14" fillId="0" borderId="0" xfId="2" applyFont="1" applyBorder="1" applyProtection="1">
      <alignment vertical="center"/>
      <protection locked="0"/>
    </xf>
    <xf numFmtId="0" fontId="16" fillId="0" borderId="0" xfId="2" applyFont="1" applyProtection="1">
      <alignment vertical="center"/>
    </xf>
    <xf numFmtId="0" fontId="15" fillId="0" borderId="0" xfId="2" applyFont="1" applyProtection="1">
      <alignment vertical="center"/>
    </xf>
    <xf numFmtId="0" fontId="4" fillId="0" borderId="0" xfId="2" applyFont="1" applyProtection="1">
      <alignment vertical="center"/>
    </xf>
    <xf numFmtId="176" fontId="4" fillId="0" borderId="0" xfId="2" applyNumberFormat="1" applyFont="1" applyProtection="1">
      <alignment vertical="center"/>
    </xf>
    <xf numFmtId="182" fontId="4" fillId="4" borderId="0" xfId="2" applyNumberFormat="1" applyFont="1" applyFill="1" applyProtection="1">
      <alignment vertical="center"/>
    </xf>
    <xf numFmtId="49" fontId="4" fillId="0" borderId="0" xfId="2" applyNumberFormat="1" applyFont="1" applyProtection="1">
      <alignment vertical="center"/>
    </xf>
    <xf numFmtId="0" fontId="4" fillId="5" borderId="0" xfId="2" applyFont="1" applyFill="1" applyProtection="1">
      <alignment vertical="center"/>
    </xf>
    <xf numFmtId="0" fontId="25" fillId="0" borderId="0" xfId="2" applyFont="1" applyProtection="1">
      <alignment vertical="center"/>
    </xf>
    <xf numFmtId="0" fontId="4" fillId="0" borderId="0" xfId="2" applyFont="1" applyAlignment="1" applyProtection="1">
      <alignment vertical="top"/>
    </xf>
    <xf numFmtId="38" fontId="33" fillId="0" borderId="9" xfId="5" applyFont="1" applyBorder="1" applyAlignment="1">
      <alignment horizontal="right" vertical="center"/>
    </xf>
    <xf numFmtId="38" fontId="33" fillId="0" borderId="0" xfId="5" applyFont="1" applyBorder="1" applyAlignment="1">
      <alignment horizontal="right" vertical="center"/>
    </xf>
    <xf numFmtId="38" fontId="33" fillId="0" borderId="0" xfId="5" applyFont="1" applyBorder="1" applyAlignment="1">
      <alignment horizontal="left" vertical="center"/>
    </xf>
    <xf numFmtId="0" fontId="33" fillId="0" borderId="0" xfId="2" applyFont="1" applyBorder="1" applyAlignment="1">
      <alignment horizontal="center" vertical="center"/>
    </xf>
    <xf numFmtId="0" fontId="33" fillId="0" borderId="10" xfId="2" applyFont="1" applyBorder="1" applyAlignment="1">
      <alignment horizontal="center" vertical="center"/>
    </xf>
    <xf numFmtId="0" fontId="2" fillId="0" borderId="0" xfId="2" applyFont="1">
      <alignment vertical="center"/>
    </xf>
    <xf numFmtId="0" fontId="33" fillId="0" borderId="0" xfId="2" applyFont="1" applyBorder="1" applyAlignment="1">
      <alignment horizontal="left" vertical="center"/>
    </xf>
    <xf numFmtId="0" fontId="33" fillId="0" borderId="0" xfId="2" applyFont="1" applyBorder="1" applyAlignment="1">
      <alignment vertical="center"/>
    </xf>
    <xf numFmtId="0" fontId="33" fillId="0" borderId="5" xfId="2" applyFont="1" applyBorder="1" applyAlignment="1">
      <alignment vertical="center"/>
    </xf>
    <xf numFmtId="0" fontId="14" fillId="0" borderId="0" xfId="2" applyFont="1" applyAlignment="1" applyProtection="1">
      <alignment vertical="center" wrapText="1"/>
    </xf>
    <xf numFmtId="0" fontId="14" fillId="0" borderId="0" xfId="2" applyFont="1" applyProtection="1">
      <alignment vertical="center"/>
    </xf>
    <xf numFmtId="0" fontId="14" fillId="0" borderId="0" xfId="2" applyFont="1" applyBorder="1" applyProtection="1">
      <alignment vertical="center"/>
    </xf>
    <xf numFmtId="0" fontId="35" fillId="0" borderId="31" xfId="2" applyFont="1" applyFill="1" applyBorder="1" applyProtection="1">
      <alignment vertical="center"/>
      <protection locked="0"/>
    </xf>
    <xf numFmtId="38" fontId="14" fillId="0" borderId="0" xfId="3" applyFont="1" applyAlignment="1" applyProtection="1">
      <alignment vertical="center"/>
      <protection locked="0"/>
    </xf>
    <xf numFmtId="0" fontId="11" fillId="4" borderId="31" xfId="0" applyFont="1" applyFill="1" applyBorder="1" applyProtection="1">
      <alignment vertical="center"/>
      <protection locked="0"/>
    </xf>
    <xf numFmtId="0" fontId="7" fillId="0" borderId="0" xfId="2" applyFont="1" applyAlignment="1" applyProtection="1">
      <alignment horizontal="left" vertical="center" wrapText="1"/>
    </xf>
    <xf numFmtId="0" fontId="13" fillId="0" borderId="12" xfId="2" applyFont="1" applyFill="1" applyBorder="1" applyAlignment="1" applyProtection="1">
      <alignment vertical="center"/>
      <protection locked="0"/>
    </xf>
    <xf numFmtId="0" fontId="13" fillId="0" borderId="13" xfId="2" applyFont="1" applyFill="1" applyBorder="1" applyAlignment="1" applyProtection="1">
      <alignment vertical="center"/>
      <protection locked="0"/>
    </xf>
    <xf numFmtId="0" fontId="20" fillId="0" borderId="0" xfId="2" applyFont="1" applyProtection="1">
      <alignment vertical="center"/>
    </xf>
    <xf numFmtId="0" fontId="13" fillId="3" borderId="30" xfId="2" applyFont="1" applyFill="1" applyBorder="1" applyAlignment="1" applyProtection="1">
      <alignment horizontal="center" vertical="center" wrapText="1"/>
    </xf>
    <xf numFmtId="0" fontId="36" fillId="4" borderId="31" xfId="2" applyFont="1" applyFill="1" applyBorder="1" applyAlignment="1" applyProtection="1">
      <alignment horizontal="left" vertical="center" wrapText="1"/>
    </xf>
    <xf numFmtId="0" fontId="35" fillId="4" borderId="31" xfId="2" applyFont="1" applyFill="1" applyBorder="1" applyProtection="1">
      <alignment vertical="center"/>
      <protection locked="0"/>
    </xf>
    <xf numFmtId="0" fontId="11" fillId="0" borderId="0" xfId="2" applyFont="1" applyFill="1" applyBorder="1" applyAlignment="1" applyProtection="1">
      <alignment horizontal="center" vertical="center" wrapText="1" shrinkToFit="1"/>
      <protection locked="0"/>
    </xf>
    <xf numFmtId="0" fontId="11" fillId="0" borderId="0" xfId="2" applyFont="1" applyBorder="1" applyAlignment="1" applyProtection="1">
      <alignment horizontal="center" vertical="center"/>
      <protection locked="0"/>
    </xf>
    <xf numFmtId="0" fontId="15" fillId="0" borderId="0" xfId="2" applyFont="1" applyBorder="1" applyAlignment="1" applyProtection="1">
      <alignment vertical="center"/>
      <protection locked="0"/>
    </xf>
    <xf numFmtId="0" fontId="10" fillId="6" borderId="11"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3" fillId="4" borderId="0" xfId="2" applyFont="1" applyFill="1" applyBorder="1" applyAlignment="1" applyProtection="1">
      <alignment vertical="center"/>
      <protection locked="0"/>
    </xf>
    <xf numFmtId="0" fontId="14" fillId="0" borderId="2" xfId="2" applyFont="1" applyBorder="1" applyProtection="1">
      <alignment vertical="center"/>
      <protection locked="0"/>
    </xf>
    <xf numFmtId="0" fontId="14" fillId="0" borderId="3" xfId="2" applyFont="1" applyBorder="1" applyProtection="1">
      <alignment vertical="center"/>
      <protection locked="0"/>
    </xf>
    <xf numFmtId="0" fontId="14" fillId="0" borderId="10" xfId="2" applyFont="1" applyBorder="1" applyProtection="1">
      <alignment vertical="center"/>
      <protection locked="0"/>
    </xf>
    <xf numFmtId="0" fontId="13" fillId="4" borderId="12" xfId="2" applyFont="1" applyFill="1" applyBorder="1" applyAlignment="1" applyProtection="1">
      <alignment vertical="center"/>
      <protection locked="0"/>
    </xf>
    <xf numFmtId="0" fontId="13" fillId="4" borderId="13" xfId="2" applyFont="1" applyFill="1" applyBorder="1" applyAlignment="1" applyProtection="1">
      <alignment vertical="center"/>
      <protection locked="0"/>
    </xf>
    <xf numFmtId="0" fontId="11" fillId="0" borderId="0" xfId="2" applyFont="1">
      <alignment vertical="center"/>
    </xf>
    <xf numFmtId="0" fontId="8" fillId="0" borderId="0" xfId="2" applyFont="1">
      <alignment vertical="center"/>
    </xf>
    <xf numFmtId="0" fontId="38" fillId="0" borderId="0" xfId="2" applyFont="1">
      <alignment vertical="center"/>
    </xf>
    <xf numFmtId="0" fontId="20" fillId="3" borderId="30" xfId="0" applyFont="1" applyFill="1" applyBorder="1" applyAlignment="1" applyProtection="1">
      <alignment horizontal="center" vertical="center" wrapText="1"/>
    </xf>
    <xf numFmtId="0" fontId="15" fillId="4" borderId="31" xfId="0" applyFont="1" applyFill="1" applyBorder="1" applyAlignment="1" applyProtection="1">
      <alignment horizontal="center" vertical="center" wrapText="1"/>
    </xf>
    <xf numFmtId="0" fontId="40" fillId="0" borderId="31" xfId="2" applyFont="1" applyFill="1" applyBorder="1" applyProtection="1">
      <alignment vertical="center"/>
      <protection locked="0"/>
    </xf>
    <xf numFmtId="0" fontId="15" fillId="4" borderId="31" xfId="0" applyFont="1" applyFill="1" applyBorder="1" applyProtection="1">
      <alignment vertical="center"/>
      <protection locked="0"/>
    </xf>
    <xf numFmtId="0" fontId="12" fillId="2" borderId="15" xfId="2" applyFont="1" applyFill="1" applyBorder="1" applyAlignment="1" applyProtection="1">
      <alignment vertical="center" textRotation="255"/>
    </xf>
    <xf numFmtId="0" fontId="14" fillId="0" borderId="33" xfId="2" applyFont="1" applyBorder="1" applyAlignment="1" applyProtection="1">
      <alignment horizontal="center" vertical="top"/>
      <protection locked="0"/>
    </xf>
    <xf numFmtId="3" fontId="37" fillId="0" borderId="34" xfId="0" applyNumberFormat="1" applyFont="1" applyBorder="1" applyAlignment="1">
      <alignment horizontal="center" vertical="center" wrapText="1"/>
    </xf>
    <xf numFmtId="0" fontId="14" fillId="0" borderId="35" xfId="2" applyFont="1" applyBorder="1" applyAlignment="1" applyProtection="1">
      <alignment horizontal="center" vertical="top"/>
      <protection locked="0"/>
    </xf>
    <xf numFmtId="3" fontId="37" fillId="0" borderId="36" xfId="0" applyNumberFormat="1" applyFont="1" applyBorder="1" applyAlignment="1">
      <alignment horizontal="center" vertical="center" wrapText="1"/>
    </xf>
    <xf numFmtId="0" fontId="14" fillId="0" borderId="37" xfId="2" applyFont="1" applyBorder="1" applyAlignment="1" applyProtection="1">
      <alignment horizontal="center" vertical="top"/>
      <protection locked="0"/>
    </xf>
    <xf numFmtId="0" fontId="37" fillId="0" borderId="38" xfId="0" applyFont="1" applyBorder="1" applyAlignment="1">
      <alignment horizontal="center" vertical="center" wrapText="1"/>
    </xf>
    <xf numFmtId="0" fontId="14" fillId="0" borderId="39" xfId="2" applyFont="1" applyBorder="1" applyAlignment="1" applyProtection="1">
      <alignment horizontal="center" vertical="center"/>
      <protection locked="0"/>
    </xf>
    <xf numFmtId="0" fontId="14" fillId="0" borderId="40" xfId="2" applyFont="1" applyBorder="1" applyProtection="1">
      <alignment vertical="center"/>
      <protection locked="0"/>
    </xf>
    <xf numFmtId="0" fontId="14" fillId="4" borderId="0" xfId="2" applyFont="1" applyFill="1" applyAlignment="1" applyProtection="1">
      <alignment vertical="center" wrapText="1"/>
    </xf>
    <xf numFmtId="0" fontId="20" fillId="4" borderId="5" xfId="2" applyFont="1" applyFill="1" applyBorder="1" applyAlignment="1" applyProtection="1">
      <alignment horizontal="right" vertical="center" wrapText="1"/>
    </xf>
    <xf numFmtId="0" fontId="10" fillId="4" borderId="0" xfId="2" applyFont="1" applyFill="1" applyProtection="1">
      <alignment vertical="center"/>
    </xf>
    <xf numFmtId="0" fontId="7" fillId="4" borderId="0" xfId="2" applyFont="1" applyFill="1" applyAlignment="1" applyProtection="1">
      <alignment vertical="center" wrapText="1"/>
    </xf>
    <xf numFmtId="0" fontId="8" fillId="4" borderId="0" xfId="2" applyFont="1" applyFill="1" applyAlignment="1" applyProtection="1">
      <alignment vertical="center" wrapText="1"/>
    </xf>
    <xf numFmtId="0" fontId="4" fillId="4" borderId="0" xfId="2" applyFont="1" applyFill="1" applyAlignment="1" applyProtection="1">
      <alignment horizontal="left" vertical="center" wrapText="1"/>
    </xf>
    <xf numFmtId="0" fontId="13" fillId="4" borderId="0" xfId="2" applyFont="1" applyFill="1" applyBorder="1" applyAlignment="1" applyProtection="1">
      <alignment horizontal="right" vertical="center" wrapText="1"/>
    </xf>
    <xf numFmtId="0" fontId="14" fillId="4" borderId="0" xfId="2" applyFont="1" applyFill="1" applyProtection="1">
      <alignment vertical="center"/>
    </xf>
    <xf numFmtId="0" fontId="10" fillId="4" borderId="0" xfId="2" applyFont="1" applyFill="1" applyAlignment="1" applyProtection="1">
      <alignment vertical="center" wrapText="1"/>
    </xf>
    <xf numFmtId="0" fontId="13" fillId="4" borderId="0" xfId="2" applyFont="1" applyFill="1" applyProtection="1">
      <alignment vertical="center"/>
    </xf>
    <xf numFmtId="0" fontId="20" fillId="4" borderId="0" xfId="2" applyFont="1" applyFill="1" applyProtection="1">
      <alignment vertical="center"/>
    </xf>
    <xf numFmtId="0" fontId="13" fillId="4" borderId="0" xfId="2" applyFont="1" applyFill="1" applyBorder="1" applyAlignment="1" applyProtection="1">
      <alignment horizontal="right" vertical="center"/>
    </xf>
    <xf numFmtId="0" fontId="7" fillId="4" borderId="0" xfId="2" applyFont="1" applyFill="1" applyProtection="1">
      <alignment vertical="center"/>
    </xf>
    <xf numFmtId="0" fontId="34" fillId="4" borderId="0" xfId="2" applyFont="1" applyFill="1" applyProtection="1">
      <alignment vertical="center"/>
    </xf>
    <xf numFmtId="0" fontId="5" fillId="4" borderId="0" xfId="2" applyFont="1" applyFill="1" applyProtection="1">
      <alignment vertical="center"/>
    </xf>
    <xf numFmtId="0" fontId="8" fillId="4" borderId="0" xfId="2" applyFont="1" applyFill="1" applyProtection="1">
      <alignment vertical="center"/>
    </xf>
    <xf numFmtId="0" fontId="4" fillId="4" borderId="0" xfId="2" applyFont="1" applyFill="1" applyProtection="1">
      <alignment vertical="center"/>
    </xf>
    <xf numFmtId="0" fontId="13" fillId="4" borderId="0" xfId="2" applyFont="1" applyFill="1" applyProtection="1">
      <alignment vertical="center"/>
      <protection locked="0"/>
    </xf>
    <xf numFmtId="0" fontId="31" fillId="4" borderId="0" xfId="2" applyFont="1" applyFill="1" applyProtection="1">
      <alignment vertical="center"/>
      <protection locked="0"/>
    </xf>
    <xf numFmtId="0" fontId="12" fillId="4" borderId="0" xfId="2" applyFont="1" applyFill="1" applyProtection="1">
      <alignment vertical="center"/>
      <protection locked="0"/>
    </xf>
    <xf numFmtId="0" fontId="17" fillId="4" borderId="0" xfId="2" applyFont="1" applyFill="1" applyProtection="1">
      <alignment vertical="center"/>
    </xf>
    <xf numFmtId="0" fontId="11" fillId="4" borderId="0" xfId="2" applyFont="1" applyFill="1" applyProtection="1">
      <alignment vertical="center"/>
    </xf>
    <xf numFmtId="0" fontId="9" fillId="4" borderId="0" xfId="2" applyFont="1" applyFill="1" applyAlignment="1" applyProtection="1">
      <alignment vertical="center"/>
    </xf>
    <xf numFmtId="0" fontId="17" fillId="4" borderId="0" xfId="2" applyFont="1" applyFill="1" applyAlignment="1" applyProtection="1">
      <alignment horizontal="left" vertical="center"/>
    </xf>
    <xf numFmtId="0" fontId="9" fillId="4" borderId="0" xfId="2" applyFont="1" applyFill="1" applyProtection="1">
      <alignment vertical="center"/>
    </xf>
    <xf numFmtId="0" fontId="8" fillId="4" borderId="0" xfId="2" applyFont="1" applyFill="1" applyAlignment="1" applyProtection="1">
      <alignment horizontal="center" vertical="center"/>
    </xf>
    <xf numFmtId="0" fontId="9" fillId="4" borderId="0" xfId="2" applyFont="1" applyFill="1" applyBorder="1" applyAlignment="1" applyProtection="1">
      <alignment horizontal="center" vertical="center"/>
    </xf>
    <xf numFmtId="0" fontId="11" fillId="4" borderId="0" xfId="2" applyFont="1" applyFill="1" applyAlignment="1" applyProtection="1">
      <alignment horizontal="center" vertical="center"/>
    </xf>
    <xf numFmtId="0" fontId="12" fillId="4" borderId="0" xfId="2" applyFont="1" applyFill="1" applyBorder="1" applyAlignment="1" applyProtection="1">
      <alignment horizontal="center" vertical="center"/>
    </xf>
    <xf numFmtId="0" fontId="17" fillId="4" borderId="0" xfId="2" applyFont="1" applyFill="1" applyAlignment="1" applyProtection="1">
      <alignment horizontal="right" vertical="center"/>
    </xf>
    <xf numFmtId="0" fontId="8" fillId="4" borderId="2" xfId="2" applyFont="1" applyFill="1" applyBorder="1" applyAlignment="1" applyProtection="1">
      <alignment vertical="center" shrinkToFit="1"/>
    </xf>
    <xf numFmtId="0" fontId="29" fillId="4" borderId="0" xfId="2" applyFont="1" applyFill="1" applyProtection="1">
      <alignment vertical="center"/>
    </xf>
    <xf numFmtId="0" fontId="7" fillId="4" borderId="0" xfId="2" applyFont="1" applyFill="1" applyBorder="1" applyAlignment="1" applyProtection="1">
      <alignment vertical="center" wrapText="1"/>
    </xf>
    <xf numFmtId="0" fontId="7" fillId="4" borderId="0" xfId="2" applyFont="1" applyFill="1" applyBorder="1" applyAlignment="1" applyProtection="1">
      <alignment vertical="top" wrapText="1" shrinkToFit="1"/>
    </xf>
    <xf numFmtId="0" fontId="29" fillId="4" borderId="0" xfId="2" applyFont="1" applyFill="1" applyBorder="1" applyAlignment="1" applyProtection="1">
      <alignment vertical="top" wrapText="1" shrinkToFit="1"/>
    </xf>
    <xf numFmtId="0" fontId="29" fillId="4" borderId="0" xfId="2" applyFont="1" applyFill="1" applyBorder="1" applyAlignment="1" applyProtection="1">
      <alignment horizontal="left" vertical="center" wrapText="1"/>
    </xf>
    <xf numFmtId="0" fontId="29" fillId="4" borderId="0" xfId="2" applyFont="1" applyFill="1" applyBorder="1" applyAlignment="1" applyProtection="1">
      <alignment vertical="center" wrapText="1"/>
    </xf>
    <xf numFmtId="0" fontId="8" fillId="4" borderId="0" xfId="2" applyFont="1" applyFill="1" applyAlignment="1" applyProtection="1">
      <alignment vertical="top"/>
    </xf>
    <xf numFmtId="0" fontId="29" fillId="4" borderId="0" xfId="2" applyFont="1" applyFill="1" applyAlignment="1" applyProtection="1">
      <alignment vertical="center"/>
    </xf>
    <xf numFmtId="0" fontId="29" fillId="4" borderId="0" xfId="2" applyFont="1" applyFill="1" applyAlignment="1" applyProtection="1">
      <alignment vertical="top"/>
    </xf>
    <xf numFmtId="0" fontId="8" fillId="4" borderId="0" xfId="2" applyFont="1" applyFill="1" applyAlignment="1" applyProtection="1">
      <alignment vertical="center"/>
    </xf>
    <xf numFmtId="0" fontId="29" fillId="4" borderId="0" xfId="2" applyFont="1" applyFill="1" applyAlignment="1" applyProtection="1">
      <alignment vertical="top" wrapText="1"/>
    </xf>
    <xf numFmtId="0" fontId="7" fillId="4" borderId="0" xfId="2" applyFont="1" applyFill="1" applyAlignment="1" applyProtection="1">
      <alignment vertical="top" wrapText="1"/>
    </xf>
    <xf numFmtId="0" fontId="45" fillId="4" borderId="0" xfId="2" applyFont="1" applyFill="1" applyProtection="1">
      <alignment vertical="center"/>
    </xf>
    <xf numFmtId="0" fontId="44" fillId="4" borderId="0" xfId="2" applyFont="1" applyFill="1" applyProtection="1">
      <alignment vertical="center"/>
    </xf>
    <xf numFmtId="0" fontId="8" fillId="4" borderId="0" xfId="2" applyFont="1" applyFill="1" applyAlignment="1" applyProtection="1">
      <alignment horizontal="left" vertical="center"/>
    </xf>
    <xf numFmtId="0" fontId="16" fillId="4" borderId="0" xfId="2" applyFont="1" applyFill="1" applyProtection="1">
      <alignment vertical="center"/>
    </xf>
    <xf numFmtId="0" fontId="15" fillId="4" borderId="0" xfId="2" applyFont="1" applyFill="1" applyProtection="1">
      <alignment vertical="center"/>
    </xf>
    <xf numFmtId="0" fontId="4" fillId="4" borderId="0" xfId="2" applyFont="1" applyFill="1" applyAlignment="1" applyProtection="1">
      <alignment vertical="top"/>
    </xf>
    <xf numFmtId="0" fontId="25" fillId="4" borderId="0" xfId="2" applyFont="1" applyFill="1" applyProtection="1">
      <alignment vertical="center"/>
    </xf>
    <xf numFmtId="0" fontId="46" fillId="4" borderId="0" xfId="2" applyFont="1" applyFill="1" applyBorder="1" applyAlignment="1" applyProtection="1">
      <alignment horizontal="left" vertical="center" wrapText="1"/>
    </xf>
    <xf numFmtId="0" fontId="46" fillId="4" borderId="0" xfId="2" applyFont="1" applyFill="1" applyAlignment="1" applyProtection="1">
      <alignment horizontal="left" vertical="center" wrapText="1"/>
    </xf>
    <xf numFmtId="0" fontId="7" fillId="4" borderId="0" xfId="2" applyFont="1" applyFill="1" applyBorder="1" applyAlignment="1" applyProtection="1">
      <alignment horizontal="center" vertical="center"/>
    </xf>
    <xf numFmtId="176" fontId="7" fillId="4" borderId="0" xfId="2" applyNumberFormat="1" applyFont="1" applyFill="1" applyBorder="1" applyAlignment="1" applyProtection="1">
      <alignment horizontal="right" vertical="center"/>
    </xf>
    <xf numFmtId="0" fontId="11" fillId="4" borderId="0" xfId="2" applyFont="1" applyFill="1">
      <alignment vertical="center"/>
    </xf>
    <xf numFmtId="0" fontId="46" fillId="4" borderId="0" xfId="2" applyFont="1" applyFill="1">
      <alignment vertical="center"/>
    </xf>
    <xf numFmtId="0" fontId="8" fillId="4" borderId="0" xfId="2" applyFont="1" applyFill="1">
      <alignment vertical="center"/>
    </xf>
    <xf numFmtId="0" fontId="19" fillId="4" borderId="0" xfId="2" applyFont="1" applyFill="1" applyBorder="1" applyAlignment="1" applyProtection="1">
      <alignment horizontal="left" vertical="center"/>
      <protection locked="0"/>
    </xf>
    <xf numFmtId="0" fontId="7" fillId="4" borderId="0" xfId="2" applyFont="1" applyFill="1" applyBorder="1" applyAlignment="1" applyProtection="1">
      <alignment horizontal="center" vertical="center"/>
      <protection locked="0"/>
    </xf>
    <xf numFmtId="0" fontId="46" fillId="4" borderId="0" xfId="2" applyFont="1" applyFill="1" applyBorder="1" applyAlignment="1" applyProtection="1">
      <alignment horizontal="left" vertical="center"/>
      <protection locked="0"/>
    </xf>
    <xf numFmtId="0" fontId="7" fillId="4" borderId="0" xfId="2" applyFont="1" applyFill="1" applyProtection="1">
      <alignment vertical="center"/>
      <protection locked="0"/>
    </xf>
    <xf numFmtId="0" fontId="9" fillId="4" borderId="0" xfId="2" applyFont="1" applyFill="1" applyAlignment="1">
      <alignment horizontal="left" vertical="center"/>
    </xf>
    <xf numFmtId="0" fontId="9" fillId="4" borderId="0" xfId="2" applyFont="1" applyFill="1">
      <alignment vertical="center"/>
    </xf>
    <xf numFmtId="0" fontId="2" fillId="4" borderId="0" xfId="2" applyFont="1" applyFill="1">
      <alignment vertical="center"/>
    </xf>
    <xf numFmtId="0" fontId="38" fillId="4" borderId="0" xfId="2" applyFont="1" applyFill="1">
      <alignment vertical="center"/>
    </xf>
    <xf numFmtId="0" fontId="20" fillId="3" borderId="56" xfId="0" applyFont="1" applyFill="1" applyBorder="1" applyAlignment="1" applyProtection="1">
      <alignment horizontal="center" vertical="center" wrapText="1"/>
    </xf>
    <xf numFmtId="0" fontId="20" fillId="3" borderId="57" xfId="0" applyFont="1" applyFill="1" applyBorder="1" applyAlignment="1" applyProtection="1">
      <alignment horizontal="center" vertical="center" wrapText="1"/>
    </xf>
    <xf numFmtId="184" fontId="16" fillId="3" borderId="27" xfId="0" applyNumberFormat="1" applyFont="1" applyFill="1" applyBorder="1" applyAlignment="1" applyProtection="1">
      <alignment horizontal="center" vertical="center" wrapText="1"/>
      <protection locked="0"/>
    </xf>
    <xf numFmtId="184" fontId="16" fillId="3" borderId="59" xfId="0" applyNumberFormat="1" applyFont="1" applyFill="1" applyBorder="1" applyAlignment="1" applyProtection="1">
      <alignment horizontal="center" vertical="center" wrapText="1"/>
      <protection locked="0"/>
    </xf>
    <xf numFmtId="184" fontId="16" fillId="3" borderId="61" xfId="0" applyNumberFormat="1" applyFont="1" applyFill="1" applyBorder="1" applyAlignment="1" applyProtection="1">
      <alignment horizontal="center" vertical="center" wrapText="1"/>
      <protection locked="0"/>
    </xf>
    <xf numFmtId="0" fontId="16" fillId="3" borderId="63" xfId="0" applyNumberFormat="1" applyFont="1" applyFill="1" applyBorder="1" applyAlignment="1" applyProtection="1">
      <alignment horizontal="center" vertical="center" wrapText="1"/>
      <protection locked="0"/>
    </xf>
    <xf numFmtId="0" fontId="16" fillId="3" borderId="64" xfId="0" applyNumberFormat="1" applyFont="1" applyFill="1" applyBorder="1" applyAlignment="1" applyProtection="1">
      <alignment vertical="center" wrapText="1"/>
      <protection locked="0"/>
    </xf>
    <xf numFmtId="0" fontId="16" fillId="3" borderId="57" xfId="0" applyNumberFormat="1" applyFont="1" applyFill="1" applyBorder="1" applyAlignment="1" applyProtection="1">
      <alignment horizontal="right" vertical="center" wrapText="1"/>
      <protection locked="0"/>
    </xf>
    <xf numFmtId="0" fontId="16" fillId="3" borderId="65" xfId="0" applyNumberFormat="1" applyFont="1" applyFill="1" applyBorder="1" applyAlignment="1" applyProtection="1">
      <alignment vertical="center" wrapText="1"/>
      <protection locked="0"/>
    </xf>
    <xf numFmtId="0" fontId="13" fillId="0" borderId="47" xfId="2" applyFont="1" applyBorder="1" applyAlignment="1" applyProtection="1">
      <alignment horizontal="left" vertical="center"/>
      <protection locked="0"/>
    </xf>
    <xf numFmtId="38" fontId="33" fillId="4" borderId="45" xfId="5" applyFont="1" applyFill="1" applyBorder="1" applyAlignment="1">
      <alignment horizontal="right" vertical="center"/>
    </xf>
    <xf numFmtId="38" fontId="33" fillId="4" borderId="46" xfId="5" applyFont="1" applyFill="1" applyBorder="1" applyAlignment="1">
      <alignment horizontal="right" vertical="center"/>
    </xf>
    <xf numFmtId="38" fontId="33" fillId="4" borderId="46" xfId="5" applyFont="1" applyFill="1" applyBorder="1" applyAlignment="1">
      <alignment horizontal="left" vertical="center"/>
    </xf>
    <xf numFmtId="0" fontId="33" fillId="4" borderId="46" xfId="2" applyFont="1" applyFill="1" applyBorder="1" applyAlignment="1">
      <alignment horizontal="center" vertical="center"/>
    </xf>
    <xf numFmtId="0" fontId="33" fillId="4" borderId="47" xfId="2" applyFont="1" applyFill="1" applyBorder="1" applyAlignment="1">
      <alignment horizontal="center" vertical="center"/>
    </xf>
    <xf numFmtId="0" fontId="2" fillId="4" borderId="46" xfId="2" applyFont="1" applyFill="1" applyBorder="1">
      <alignment vertical="center"/>
    </xf>
    <xf numFmtId="0" fontId="33" fillId="4" borderId="46" xfId="2" applyFont="1" applyFill="1" applyBorder="1" applyAlignment="1">
      <alignment horizontal="left" vertical="center"/>
    </xf>
    <xf numFmtId="0" fontId="33" fillId="4" borderId="46" xfId="2" applyFont="1" applyFill="1" applyBorder="1" applyAlignment="1">
      <alignment vertical="center"/>
    </xf>
    <xf numFmtId="0" fontId="12" fillId="3" borderId="22" xfId="2" applyFont="1" applyFill="1" applyBorder="1" applyAlignment="1" applyProtection="1">
      <alignment horizontal="center" vertical="center"/>
      <protection locked="0"/>
    </xf>
    <xf numFmtId="0" fontId="12" fillId="3" borderId="69" xfId="2" applyFont="1" applyFill="1" applyBorder="1" applyAlignment="1" applyProtection="1">
      <alignment horizontal="center" vertical="center"/>
      <protection locked="0"/>
    </xf>
    <xf numFmtId="0" fontId="12" fillId="3" borderId="69" xfId="2" applyFont="1" applyFill="1" applyBorder="1" applyAlignment="1" applyProtection="1">
      <alignment horizontal="center" vertical="center" wrapText="1"/>
      <protection locked="0"/>
    </xf>
    <xf numFmtId="0" fontId="12" fillId="3" borderId="24" xfId="2" applyFont="1" applyFill="1" applyBorder="1" applyAlignment="1" applyProtection="1">
      <alignment horizontal="center" vertical="center"/>
      <protection locked="0"/>
    </xf>
    <xf numFmtId="0" fontId="42" fillId="2" borderId="21" xfId="0" applyNumberFormat="1" applyFont="1" applyFill="1" applyBorder="1" applyAlignment="1" applyProtection="1">
      <alignment horizontal="right" vertical="center"/>
      <protection locked="0"/>
    </xf>
    <xf numFmtId="0" fontId="42" fillId="2" borderId="70" xfId="0" applyFont="1" applyFill="1" applyBorder="1">
      <alignment vertical="center"/>
    </xf>
    <xf numFmtId="0" fontId="43" fillId="0" borderId="23" xfId="0" applyNumberFormat="1" applyFont="1" applyFill="1" applyBorder="1" applyAlignment="1" applyProtection="1">
      <alignment horizontal="center" vertical="center"/>
      <protection locked="0"/>
    </xf>
    <xf numFmtId="193" fontId="16" fillId="3" borderId="56" xfId="0" applyNumberFormat="1" applyFont="1" applyFill="1" applyBorder="1" applyAlignment="1" applyProtection="1">
      <alignment horizontal="center" vertical="center" wrapText="1"/>
      <protection locked="0"/>
    </xf>
    <xf numFmtId="192" fontId="16" fillId="3" borderId="56" xfId="0" applyNumberFormat="1" applyFont="1" applyFill="1" applyBorder="1" applyAlignment="1" applyProtection="1">
      <alignment horizontal="center" vertical="center" wrapText="1"/>
      <protection locked="0"/>
    </xf>
    <xf numFmtId="0" fontId="13" fillId="3" borderId="56" xfId="0" applyFont="1" applyFill="1" applyBorder="1" applyAlignment="1" applyProtection="1">
      <alignment horizontal="center" vertical="center" wrapText="1"/>
    </xf>
    <xf numFmtId="0" fontId="13" fillId="3" borderId="57" xfId="2" applyFont="1" applyFill="1" applyBorder="1" applyAlignment="1" applyProtection="1">
      <alignment horizontal="center" vertical="center" wrapText="1"/>
    </xf>
    <xf numFmtId="0" fontId="13" fillId="3" borderId="57" xfId="2" applyFont="1" applyFill="1" applyBorder="1" applyAlignment="1" applyProtection="1">
      <alignment horizontal="center" vertical="center" textRotation="255" wrapText="1"/>
    </xf>
    <xf numFmtId="0" fontId="13" fillId="3" borderId="57" xfId="2" applyFont="1" applyFill="1" applyBorder="1" applyAlignment="1" applyProtection="1">
      <alignment horizontal="center" vertical="center" textRotation="255" wrapText="1" shrinkToFit="1"/>
    </xf>
    <xf numFmtId="0" fontId="13" fillId="3" borderId="57" xfId="2" applyFont="1" applyFill="1" applyBorder="1" applyAlignment="1" applyProtection="1">
      <alignment horizontal="center" vertical="center" wrapText="1" shrinkToFit="1"/>
    </xf>
    <xf numFmtId="185" fontId="17" fillId="3" borderId="27" xfId="0" applyNumberFormat="1" applyFont="1" applyFill="1" applyBorder="1" applyAlignment="1" applyProtection="1">
      <alignment horizontal="center" vertical="center"/>
      <protection locked="0"/>
    </xf>
    <xf numFmtId="185" fontId="17" fillId="3" borderId="61" xfId="0" applyNumberFormat="1" applyFont="1" applyFill="1" applyBorder="1" applyAlignment="1" applyProtection="1">
      <alignment horizontal="center" vertical="center"/>
      <protection locked="0"/>
    </xf>
    <xf numFmtId="0" fontId="16" fillId="3" borderId="63" xfId="0" applyNumberFormat="1" applyFont="1" applyFill="1" applyBorder="1" applyAlignment="1" applyProtection="1">
      <alignment horizontal="center" vertical="center"/>
      <protection locked="0"/>
    </xf>
    <xf numFmtId="38" fontId="16" fillId="3" borderId="57" xfId="0" applyNumberFormat="1" applyFont="1" applyFill="1" applyBorder="1" applyAlignment="1" applyProtection="1">
      <alignment horizontal="right" vertical="center" wrapText="1"/>
      <protection locked="0"/>
    </xf>
    <xf numFmtId="0" fontId="16" fillId="3" borderId="66" xfId="0" applyNumberFormat="1" applyFont="1" applyFill="1" applyBorder="1" applyAlignment="1" applyProtection="1">
      <alignment vertical="center" wrapText="1"/>
      <protection locked="0"/>
    </xf>
    <xf numFmtId="186" fontId="17" fillId="3" borderId="27" xfId="0" applyNumberFormat="1" applyFont="1" applyFill="1" applyBorder="1" applyAlignment="1" applyProtection="1">
      <alignment horizontal="center" vertical="center"/>
      <protection locked="0"/>
    </xf>
    <xf numFmtId="186" fontId="17" fillId="3" borderId="61" xfId="0" applyNumberFormat="1" applyFont="1" applyFill="1" applyBorder="1" applyAlignment="1" applyProtection="1">
      <alignment horizontal="center" vertical="center"/>
      <protection locked="0"/>
    </xf>
    <xf numFmtId="0" fontId="16" fillId="3" borderId="64" xfId="0" applyNumberFormat="1" applyFont="1" applyFill="1" applyBorder="1" applyAlignment="1" applyProtection="1">
      <alignment vertical="center"/>
      <protection locked="0"/>
    </xf>
    <xf numFmtId="38" fontId="16" fillId="3" borderId="64" xfId="0" applyNumberFormat="1" applyFont="1" applyFill="1" applyBorder="1" applyAlignment="1" applyProtection="1">
      <alignment horizontal="right" vertical="center"/>
      <protection locked="0"/>
    </xf>
    <xf numFmtId="0" fontId="16" fillId="3" borderId="66" xfId="0" applyNumberFormat="1" applyFont="1" applyFill="1" applyBorder="1" applyAlignment="1" applyProtection="1">
      <alignment vertical="center"/>
      <protection locked="0"/>
    </xf>
    <xf numFmtId="190" fontId="17" fillId="3" borderId="27" xfId="0" applyNumberFormat="1" applyFont="1" applyFill="1" applyBorder="1" applyAlignment="1" applyProtection="1">
      <alignment horizontal="center" vertical="center"/>
      <protection locked="0"/>
    </xf>
    <xf numFmtId="190" fontId="17" fillId="3" borderId="61" xfId="0" applyNumberFormat="1" applyFont="1" applyFill="1" applyBorder="1" applyAlignment="1" applyProtection="1">
      <alignment horizontal="center" vertical="center"/>
      <protection locked="0"/>
    </xf>
    <xf numFmtId="191" fontId="16" fillId="3" borderId="27" xfId="0" applyNumberFormat="1" applyFont="1" applyFill="1" applyBorder="1" applyAlignment="1" applyProtection="1">
      <alignment horizontal="center" vertical="center" wrapText="1"/>
      <protection locked="0"/>
    </xf>
    <xf numFmtId="191" fontId="16" fillId="3" borderId="61" xfId="0" applyNumberFormat="1" applyFont="1" applyFill="1" applyBorder="1" applyAlignment="1" applyProtection="1">
      <alignment horizontal="center" vertical="center" wrapText="1"/>
      <protection locked="0"/>
    </xf>
    <xf numFmtId="0" fontId="5" fillId="4" borderId="0" xfId="2" applyFont="1" applyFill="1" applyProtection="1">
      <alignment vertical="center"/>
      <protection locked="0"/>
    </xf>
    <xf numFmtId="0" fontId="54" fillId="4" borderId="0" xfId="2" applyFont="1" applyFill="1" applyProtection="1">
      <alignment vertical="center"/>
    </xf>
    <xf numFmtId="0" fontId="54" fillId="4" borderId="0" xfId="2" applyFont="1" applyFill="1" applyBorder="1" applyAlignment="1" applyProtection="1">
      <alignment horizontal="left" vertical="center"/>
    </xf>
    <xf numFmtId="0" fontId="45" fillId="4" borderId="0" xfId="2" applyFont="1" applyFill="1">
      <alignment vertical="center"/>
    </xf>
    <xf numFmtId="38" fontId="51" fillId="7" borderId="58" xfId="1" applyFont="1" applyFill="1" applyBorder="1" applyAlignment="1" applyProtection="1">
      <alignment vertical="center" wrapText="1"/>
      <protection locked="0"/>
    </xf>
    <xf numFmtId="38" fontId="51" fillId="7" borderId="60" xfId="1" applyFont="1" applyFill="1" applyBorder="1" applyAlignment="1" applyProtection="1">
      <alignment vertical="center" wrapText="1"/>
      <protection locked="0"/>
    </xf>
    <xf numFmtId="38" fontId="51" fillId="7" borderId="62" xfId="1" applyFont="1" applyFill="1" applyBorder="1" applyAlignment="1" applyProtection="1">
      <alignment vertical="center" wrapText="1"/>
      <protection locked="0"/>
    </xf>
    <xf numFmtId="38" fontId="57" fillId="3" borderId="57" xfId="0" applyNumberFormat="1" applyFont="1" applyFill="1" applyBorder="1" applyAlignment="1" applyProtection="1">
      <alignment vertical="center" wrapText="1"/>
      <protection locked="0"/>
    </xf>
    <xf numFmtId="38" fontId="50" fillId="7" borderId="58" xfId="1" applyFont="1" applyFill="1" applyBorder="1" applyAlignment="1" applyProtection="1">
      <alignment vertical="center" wrapText="1"/>
      <protection locked="0"/>
    </xf>
    <xf numFmtId="38" fontId="50" fillId="7" borderId="62" xfId="1" applyFont="1" applyFill="1" applyBorder="1" applyAlignment="1" applyProtection="1">
      <alignment vertical="center" wrapText="1"/>
      <protection locked="0"/>
    </xf>
    <xf numFmtId="38" fontId="50" fillId="7" borderId="58" xfId="1" applyFont="1" applyFill="1" applyBorder="1" applyProtection="1">
      <alignment vertical="center"/>
      <protection locked="0"/>
    </xf>
    <xf numFmtId="38" fontId="50" fillId="7" borderId="62" xfId="1" applyFont="1" applyFill="1" applyBorder="1" applyProtection="1">
      <alignment vertical="center"/>
      <protection locked="0"/>
    </xf>
    <xf numFmtId="38" fontId="57" fillId="3" borderId="57" xfId="0" applyNumberFormat="1" applyFont="1" applyFill="1" applyBorder="1" applyAlignment="1" applyProtection="1">
      <alignment vertical="center"/>
      <protection locked="0"/>
    </xf>
    <xf numFmtId="38" fontId="57" fillId="3" borderId="30" xfId="0" applyNumberFormat="1" applyFont="1" applyFill="1" applyBorder="1" applyAlignment="1" applyProtection="1">
      <alignment vertical="center"/>
      <protection locked="0"/>
    </xf>
    <xf numFmtId="38" fontId="51" fillId="7" borderId="57" xfId="1" applyFont="1" applyFill="1" applyBorder="1" applyAlignment="1" applyProtection="1">
      <alignment vertical="center" wrapText="1"/>
      <protection locked="0"/>
    </xf>
    <xf numFmtId="38" fontId="50" fillId="7" borderId="28" xfId="1" applyFont="1" applyFill="1" applyBorder="1" applyProtection="1">
      <alignment vertical="center"/>
      <protection locked="0"/>
    </xf>
    <xf numFmtId="38" fontId="50" fillId="7" borderId="55" xfId="1" applyFont="1" applyFill="1" applyBorder="1" applyProtection="1">
      <alignment vertical="center"/>
      <protection locked="0"/>
    </xf>
    <xf numFmtId="176" fontId="58" fillId="0" borderId="70" xfId="0" applyNumberFormat="1" applyFont="1" applyFill="1" applyBorder="1" applyAlignment="1" applyProtection="1">
      <alignment horizontal="right" vertical="center" wrapText="1"/>
    </xf>
    <xf numFmtId="0" fontId="12" fillId="3" borderId="4" xfId="2" applyFont="1" applyFill="1" applyBorder="1" applyAlignment="1" applyProtection="1">
      <alignment vertical="center" textRotation="255"/>
    </xf>
    <xf numFmtId="0" fontId="13" fillId="0" borderId="46" xfId="2" applyFont="1" applyBorder="1" applyAlignment="1" applyProtection="1">
      <alignment horizontal="center" vertical="center"/>
      <protection locked="0"/>
    </xf>
    <xf numFmtId="0" fontId="51" fillId="0" borderId="58" xfId="0" applyFont="1" applyBorder="1" applyAlignment="1" applyProtection="1">
      <alignment horizontal="center" vertical="center" wrapText="1"/>
      <protection locked="0"/>
    </xf>
    <xf numFmtId="0" fontId="59" fillId="0" borderId="58" xfId="0" applyFont="1" applyBorder="1" applyAlignment="1" applyProtection="1">
      <alignment horizontal="center" vertical="center" wrapText="1"/>
      <protection locked="0"/>
    </xf>
    <xf numFmtId="38" fontId="51" fillId="0" borderId="58" xfId="1" applyFont="1" applyBorder="1" applyAlignment="1" applyProtection="1">
      <alignment horizontal="center" vertical="center" wrapText="1"/>
      <protection locked="0"/>
    </xf>
    <xf numFmtId="38" fontId="59" fillId="0" borderId="58" xfId="1" applyFont="1" applyBorder="1" applyAlignment="1" applyProtection="1">
      <alignment horizontal="center" vertical="center" wrapText="1"/>
      <protection locked="0"/>
    </xf>
    <xf numFmtId="38" fontId="51" fillId="0" borderId="58" xfId="1" applyFont="1" applyBorder="1" applyAlignment="1" applyProtection="1">
      <alignment vertical="center" wrapText="1"/>
      <protection locked="0"/>
    </xf>
    <xf numFmtId="0" fontId="51" fillId="0" borderId="60" xfId="0" applyFont="1" applyBorder="1" applyAlignment="1" applyProtection="1">
      <alignment horizontal="center" vertical="center" wrapText="1"/>
      <protection locked="0"/>
    </xf>
    <xf numFmtId="0" fontId="59" fillId="0" borderId="60" xfId="0" applyFont="1" applyBorder="1" applyAlignment="1" applyProtection="1">
      <alignment horizontal="center" vertical="center" wrapText="1"/>
      <protection locked="0"/>
    </xf>
    <xf numFmtId="38" fontId="51" fillId="0" borderId="60" xfId="1" applyFont="1" applyBorder="1" applyAlignment="1" applyProtection="1">
      <alignment horizontal="center" vertical="center" wrapText="1"/>
      <protection locked="0"/>
    </xf>
    <xf numFmtId="38" fontId="59" fillId="0" borderId="60" xfId="1" applyFont="1" applyBorder="1" applyAlignment="1" applyProtection="1">
      <alignment horizontal="center" vertical="center" wrapText="1"/>
      <protection locked="0"/>
    </xf>
    <xf numFmtId="38" fontId="51" fillId="0" borderId="60" xfId="1" applyFont="1" applyBorder="1" applyAlignment="1" applyProtection="1">
      <alignment vertical="center" wrapText="1"/>
      <protection locked="0"/>
    </xf>
    <xf numFmtId="0" fontId="51" fillId="0" borderId="62" xfId="0" applyFont="1" applyBorder="1" applyAlignment="1" applyProtection="1">
      <alignment horizontal="center" vertical="center" wrapText="1"/>
      <protection locked="0"/>
    </xf>
    <xf numFmtId="0" fontId="59" fillId="0" borderId="62" xfId="0" applyFont="1" applyBorder="1" applyAlignment="1" applyProtection="1">
      <alignment horizontal="center" vertical="center" wrapText="1"/>
      <protection locked="0"/>
    </xf>
    <xf numFmtId="38" fontId="51" fillId="0" borderId="62" xfId="1" applyFont="1" applyBorder="1" applyAlignment="1" applyProtection="1">
      <alignment horizontal="center" vertical="center" wrapText="1"/>
      <protection locked="0"/>
    </xf>
    <xf numFmtId="38" fontId="59" fillId="0" borderId="62" xfId="1" applyFont="1" applyBorder="1" applyAlignment="1" applyProtection="1">
      <alignment horizontal="center" vertical="center" wrapText="1"/>
      <protection locked="0"/>
    </xf>
    <xf numFmtId="38" fontId="51" fillId="0" borderId="62" xfId="1" applyFont="1" applyBorder="1" applyAlignment="1" applyProtection="1">
      <alignment vertical="center" wrapText="1"/>
      <protection locked="0"/>
    </xf>
    <xf numFmtId="0" fontId="59" fillId="0" borderId="28" xfId="0" applyFont="1" applyBorder="1" applyAlignment="1" applyProtection="1">
      <alignment horizontal="center" vertical="center" wrapText="1"/>
      <protection locked="0"/>
    </xf>
    <xf numFmtId="0" fontId="59" fillId="0" borderId="54" xfId="0" applyFont="1" applyBorder="1" applyAlignment="1" applyProtection="1">
      <alignment horizontal="center" vertical="center" wrapText="1"/>
      <protection locked="0"/>
    </xf>
    <xf numFmtId="0" fontId="59" fillId="0" borderId="55" xfId="0" applyFont="1" applyBorder="1" applyAlignment="1" applyProtection="1">
      <alignment horizontal="center" vertical="center" wrapText="1"/>
      <protection locked="0"/>
    </xf>
    <xf numFmtId="0" fontId="51" fillId="0" borderId="57" xfId="2" applyFont="1" applyFill="1" applyBorder="1" applyAlignment="1" applyProtection="1">
      <alignment horizontal="center" vertical="center" wrapText="1"/>
      <protection locked="0"/>
    </xf>
    <xf numFmtId="0" fontId="59" fillId="0" borderId="57" xfId="2" applyFont="1" applyFill="1" applyBorder="1" applyAlignment="1" applyProtection="1">
      <alignment horizontal="center" vertical="center" wrapText="1"/>
      <protection locked="0"/>
    </xf>
    <xf numFmtId="38" fontId="51" fillId="0" borderId="57" xfId="1" applyFont="1" applyBorder="1" applyAlignment="1" applyProtection="1">
      <alignment horizontal="center" vertical="center" wrapText="1"/>
      <protection locked="0"/>
    </xf>
    <xf numFmtId="38" fontId="51" fillId="0" borderId="57" xfId="1" applyFont="1" applyBorder="1" applyAlignment="1" applyProtection="1">
      <alignment vertical="center" wrapText="1"/>
      <protection locked="0"/>
    </xf>
    <xf numFmtId="0" fontId="51" fillId="0" borderId="57" xfId="0" applyFont="1" applyBorder="1" applyAlignment="1" applyProtection="1">
      <alignment horizontal="center" vertical="center" wrapText="1"/>
      <protection locked="0"/>
    </xf>
    <xf numFmtId="0" fontId="59" fillId="0" borderId="57" xfId="0" applyFont="1" applyBorder="1" applyAlignment="1" applyProtection="1">
      <alignment horizontal="center" vertical="center" wrapText="1"/>
      <protection locked="0"/>
    </xf>
    <xf numFmtId="38" fontId="51" fillId="7" borderId="57" xfId="1" applyNumberFormat="1" applyFont="1" applyFill="1" applyBorder="1" applyAlignment="1" applyProtection="1">
      <alignment horizontal="center" vertical="center" wrapText="1"/>
      <protection locked="0"/>
    </xf>
    <xf numFmtId="38" fontId="51" fillId="7" borderId="57" xfId="1" applyFont="1" applyFill="1" applyBorder="1" applyAlignment="1" applyProtection="1">
      <alignment horizontal="center" vertical="center" wrapText="1"/>
      <protection locked="0"/>
    </xf>
    <xf numFmtId="184" fontId="16" fillId="3" borderId="59" xfId="2" applyNumberFormat="1" applyFont="1" applyFill="1" applyBorder="1" applyAlignment="1" applyProtection="1">
      <alignment horizontal="center" vertical="center" wrapText="1"/>
      <protection locked="0"/>
    </xf>
    <xf numFmtId="0" fontId="51" fillId="0" borderId="60" xfId="2" applyFont="1" applyFill="1" applyBorder="1" applyAlignment="1" applyProtection="1">
      <alignment horizontal="center" vertical="center" wrapText="1"/>
      <protection locked="0"/>
    </xf>
    <xf numFmtId="0" fontId="59" fillId="0" borderId="60" xfId="2" applyFont="1" applyFill="1" applyBorder="1" applyAlignment="1" applyProtection="1">
      <alignment horizontal="center" vertical="center" wrapText="1"/>
      <protection locked="0"/>
    </xf>
    <xf numFmtId="38" fontId="59" fillId="0" borderId="60" xfId="1" applyFont="1" applyFill="1" applyBorder="1" applyAlignment="1" applyProtection="1">
      <alignment horizontal="center" vertical="center" wrapText="1"/>
      <protection locked="0"/>
    </xf>
    <xf numFmtId="38" fontId="51" fillId="7" borderId="60" xfId="1" applyNumberFormat="1" applyFont="1" applyFill="1" applyBorder="1" applyAlignment="1" applyProtection="1">
      <alignment vertical="center" wrapText="1"/>
      <protection locked="0"/>
    </xf>
    <xf numFmtId="0" fontId="59" fillId="0" borderId="54" xfId="2" applyFont="1" applyFill="1" applyBorder="1" applyAlignment="1" applyProtection="1">
      <alignment horizontal="center" vertical="center" wrapText="1"/>
      <protection locked="0"/>
    </xf>
    <xf numFmtId="0" fontId="60" fillId="0" borderId="31" xfId="2" applyFont="1" applyFill="1" applyBorder="1" applyProtection="1">
      <alignment vertical="center"/>
      <protection locked="0"/>
    </xf>
    <xf numFmtId="0" fontId="61" fillId="4" borderId="31" xfId="0" applyFont="1" applyFill="1" applyBorder="1" applyAlignment="1" applyProtection="1">
      <alignment horizontal="center" vertical="center" wrapText="1"/>
    </xf>
    <xf numFmtId="0" fontId="50" fillId="0" borderId="58" xfId="0" applyFont="1" applyBorder="1" applyAlignment="1" applyProtection="1">
      <alignment horizontal="center" vertical="center" wrapText="1"/>
      <protection locked="0"/>
    </xf>
    <xf numFmtId="0" fontId="62" fillId="0" borderId="58" xfId="0" applyFont="1" applyBorder="1" applyAlignment="1" applyProtection="1">
      <alignment horizontal="center" vertical="center" wrapText="1"/>
      <protection locked="0"/>
    </xf>
    <xf numFmtId="0" fontId="50" fillId="0" borderId="58" xfId="0" applyFont="1" applyBorder="1" applyAlignment="1" applyProtection="1">
      <alignment horizontal="center" vertical="center" wrapText="1" shrinkToFit="1"/>
      <protection locked="0"/>
    </xf>
    <xf numFmtId="38" fontId="50" fillId="0" borderId="58" xfId="1" applyFont="1" applyBorder="1" applyAlignment="1" applyProtection="1">
      <alignment horizontal="right" vertical="center" wrapText="1"/>
      <protection locked="0"/>
    </xf>
    <xf numFmtId="38" fontId="62" fillId="0" borderId="58" xfId="1" applyFont="1" applyBorder="1" applyAlignment="1" applyProtection="1">
      <alignment horizontal="center" vertical="center" wrapText="1"/>
      <protection locked="0"/>
    </xf>
    <xf numFmtId="38" fontId="50" fillId="0" borderId="58" xfId="1" applyFont="1" applyBorder="1" applyAlignment="1" applyProtection="1">
      <alignment vertical="center" wrapText="1"/>
      <protection locked="0"/>
    </xf>
    <xf numFmtId="0" fontId="50" fillId="0" borderId="62" xfId="0" applyFont="1" applyBorder="1" applyAlignment="1" applyProtection="1">
      <alignment horizontal="center" vertical="center" wrapText="1"/>
      <protection locked="0"/>
    </xf>
    <xf numFmtId="0" fontId="62" fillId="0" borderId="62" xfId="0" applyFont="1" applyBorder="1" applyAlignment="1" applyProtection="1">
      <alignment horizontal="center" vertical="center" wrapText="1"/>
      <protection locked="0"/>
    </xf>
    <xf numFmtId="0" fontId="50" fillId="0" borderId="62" xfId="0" applyFont="1" applyBorder="1" applyAlignment="1" applyProtection="1">
      <alignment horizontal="center" vertical="center" wrapText="1" shrinkToFit="1"/>
      <protection locked="0"/>
    </xf>
    <xf numFmtId="38" fontId="50" fillId="0" borderId="62" xfId="1" applyFont="1" applyBorder="1" applyAlignment="1" applyProtection="1">
      <alignment horizontal="right" vertical="center" wrapText="1"/>
      <protection locked="0"/>
    </xf>
    <xf numFmtId="38" fontId="62" fillId="0" borderId="62" xfId="1" applyFont="1" applyBorder="1" applyAlignment="1" applyProtection="1">
      <alignment horizontal="center" vertical="center" wrapText="1"/>
      <protection locked="0"/>
    </xf>
    <xf numFmtId="38" fontId="50" fillId="0" borderId="62" xfId="1" applyFont="1" applyBorder="1" applyAlignment="1" applyProtection="1">
      <alignment vertical="center" wrapText="1"/>
      <protection locked="0"/>
    </xf>
    <xf numFmtId="0" fontId="62" fillId="0" borderId="28" xfId="0" applyFont="1" applyBorder="1" applyAlignment="1" applyProtection="1">
      <alignment horizontal="center" vertical="center" wrapText="1"/>
      <protection locked="0"/>
    </xf>
    <xf numFmtId="0" fontId="62" fillId="0" borderId="55" xfId="0" applyFont="1" applyBorder="1" applyAlignment="1" applyProtection="1">
      <alignment horizontal="center" vertical="center" wrapText="1"/>
      <protection locked="0"/>
    </xf>
    <xf numFmtId="0" fontId="20" fillId="0" borderId="31" xfId="2" applyNumberFormat="1" applyFont="1" applyFill="1" applyBorder="1" applyProtection="1">
      <alignment vertical="center"/>
      <protection locked="0"/>
    </xf>
    <xf numFmtId="38" fontId="50" fillId="0" borderId="58" xfId="1" applyFont="1" applyBorder="1" applyAlignment="1" applyProtection="1">
      <alignment horizontal="center" vertical="center"/>
      <protection locked="0"/>
    </xf>
    <xf numFmtId="38" fontId="50" fillId="0" borderId="58" xfId="1" applyFont="1" applyBorder="1" applyAlignment="1" applyProtection="1">
      <alignment horizontal="right" vertical="center"/>
      <protection locked="0"/>
    </xf>
    <xf numFmtId="38" fontId="50" fillId="0" borderId="62" xfId="1" applyFont="1" applyBorder="1" applyAlignment="1" applyProtection="1">
      <alignment horizontal="center" vertical="center"/>
      <protection locked="0"/>
    </xf>
    <xf numFmtId="38" fontId="50" fillId="0" borderId="62" xfId="1" applyFont="1" applyBorder="1" applyAlignment="1" applyProtection="1">
      <alignment horizontal="right" vertical="center"/>
      <protection locked="0"/>
    </xf>
    <xf numFmtId="0" fontId="50" fillId="0" borderId="28" xfId="0" applyFont="1" applyBorder="1" applyAlignment="1" applyProtection="1">
      <alignment horizontal="center" vertical="center" wrapText="1"/>
      <protection locked="0"/>
    </xf>
    <xf numFmtId="0" fontId="50" fillId="0" borderId="55" xfId="0" applyFont="1" applyBorder="1" applyAlignment="1" applyProtection="1">
      <alignment horizontal="center" vertical="center" wrapText="1"/>
      <protection locked="0"/>
    </xf>
    <xf numFmtId="0" fontId="20" fillId="4" borderId="31" xfId="2" applyNumberFormat="1" applyFont="1" applyFill="1" applyBorder="1" applyProtection="1">
      <alignment vertical="center"/>
      <protection locked="0"/>
    </xf>
    <xf numFmtId="185" fontId="16" fillId="3" borderId="59" xfId="2" applyNumberFormat="1" applyFont="1" applyFill="1" applyBorder="1" applyAlignment="1" applyProtection="1">
      <alignment horizontal="center" vertical="center"/>
      <protection locked="0"/>
    </xf>
    <xf numFmtId="0" fontId="50" fillId="0" borderId="60" xfId="2" applyFont="1" applyFill="1" applyBorder="1" applyAlignment="1" applyProtection="1">
      <alignment horizontal="center" vertical="center" wrapText="1"/>
      <protection locked="0"/>
    </xf>
    <xf numFmtId="0" fontId="50" fillId="0" borderId="60" xfId="2" applyFont="1" applyFill="1" applyBorder="1" applyAlignment="1" applyProtection="1">
      <alignment horizontal="center" vertical="center" wrapText="1" shrinkToFit="1"/>
      <protection locked="0"/>
    </xf>
    <xf numFmtId="38" fontId="50" fillId="0" borderId="60" xfId="1" applyFont="1" applyBorder="1" applyAlignment="1" applyProtection="1">
      <alignment horizontal="right" vertical="center" wrapText="1"/>
      <protection locked="0"/>
    </xf>
    <xf numFmtId="38" fontId="62" fillId="0" borderId="60" xfId="1" applyFont="1" applyFill="1" applyBorder="1" applyAlignment="1" applyProtection="1">
      <alignment horizontal="center" vertical="center" wrapText="1"/>
      <protection locked="0"/>
    </xf>
    <xf numFmtId="38" fontId="50" fillId="0" borderId="60" xfId="1" applyFont="1" applyBorder="1" applyAlignment="1" applyProtection="1">
      <alignment vertical="center" wrapText="1"/>
      <protection locked="0"/>
    </xf>
    <xf numFmtId="0" fontId="62" fillId="0" borderId="54" xfId="2" applyFont="1" applyFill="1" applyBorder="1" applyAlignment="1" applyProtection="1">
      <alignment horizontal="center" vertical="center" wrapText="1"/>
      <protection locked="0"/>
    </xf>
    <xf numFmtId="186" fontId="17" fillId="3" borderId="59" xfId="2" applyNumberFormat="1" applyFont="1" applyFill="1" applyBorder="1" applyAlignment="1" applyProtection="1">
      <alignment horizontal="center" vertical="center"/>
      <protection locked="0"/>
    </xf>
    <xf numFmtId="38" fontId="50" fillId="0" borderId="60" xfId="1" applyFont="1" applyBorder="1" applyAlignment="1" applyProtection="1">
      <alignment horizontal="center" vertical="center"/>
      <protection locked="0"/>
    </xf>
    <xf numFmtId="38" fontId="50" fillId="0" borderId="60" xfId="1" applyFont="1" applyBorder="1" applyAlignment="1" applyProtection="1">
      <alignment horizontal="right" vertical="center"/>
      <protection locked="0"/>
    </xf>
    <xf numFmtId="38" fontId="50" fillId="7" borderId="60" xfId="1" applyFont="1" applyFill="1" applyBorder="1" applyProtection="1">
      <alignment vertical="center"/>
      <protection locked="0"/>
    </xf>
    <xf numFmtId="0" fontId="50" fillId="0" borderId="54" xfId="2" applyFont="1" applyFill="1" applyBorder="1" applyAlignment="1" applyProtection="1">
      <alignment horizontal="center" vertical="center" wrapText="1"/>
      <protection locked="0"/>
    </xf>
    <xf numFmtId="187" fontId="17" fillId="3" borderId="27" xfId="0" applyNumberFormat="1" applyFont="1" applyFill="1" applyBorder="1" applyAlignment="1" applyProtection="1">
      <alignment horizontal="center" vertical="center"/>
      <protection locked="0"/>
    </xf>
    <xf numFmtId="187" fontId="17" fillId="3" borderId="61" xfId="0" applyNumberFormat="1" applyFont="1" applyFill="1" applyBorder="1" applyAlignment="1" applyProtection="1">
      <alignment horizontal="center" vertical="center"/>
      <protection locked="0"/>
    </xf>
    <xf numFmtId="38" fontId="50" fillId="7" borderId="54" xfId="1" applyFont="1" applyFill="1" applyBorder="1" applyProtection="1">
      <alignment vertical="center"/>
      <protection locked="0"/>
    </xf>
    <xf numFmtId="0" fontId="50" fillId="0" borderId="58" xfId="2" applyFont="1" applyFill="1" applyBorder="1">
      <alignment vertical="center"/>
    </xf>
    <xf numFmtId="0" fontId="50" fillId="0" borderId="60" xfId="2" applyFont="1" applyFill="1" applyBorder="1">
      <alignment vertical="center"/>
    </xf>
    <xf numFmtId="0" fontId="50" fillId="0" borderId="58" xfId="2" applyFont="1" applyFill="1" applyBorder="1" applyAlignment="1">
      <alignment horizontal="center" vertical="center"/>
    </xf>
    <xf numFmtId="0" fontId="50" fillId="0" borderId="60" xfId="2" applyFont="1" applyFill="1" applyBorder="1" applyAlignment="1">
      <alignment horizontal="center" vertical="center"/>
    </xf>
    <xf numFmtId="0" fontId="50" fillId="0" borderId="46" xfId="2" applyFont="1" applyBorder="1" applyAlignment="1" applyProtection="1">
      <alignment horizontal="center" vertical="center"/>
      <protection locked="0"/>
    </xf>
    <xf numFmtId="0" fontId="60" fillId="0" borderId="31" xfId="2" applyNumberFormat="1" applyFont="1" applyFill="1" applyBorder="1" applyProtection="1">
      <alignment vertical="center"/>
      <protection locked="0"/>
    </xf>
    <xf numFmtId="188" fontId="16" fillId="3" borderId="27" xfId="0" applyNumberFormat="1" applyFont="1" applyFill="1" applyBorder="1" applyAlignment="1" applyProtection="1">
      <alignment horizontal="center" vertical="center" wrapText="1"/>
      <protection locked="0"/>
    </xf>
    <xf numFmtId="38" fontId="50" fillId="0" borderId="58" xfId="1" applyFont="1" applyBorder="1" applyAlignment="1" applyProtection="1">
      <alignment horizontal="center" vertical="center" wrapText="1"/>
      <protection locked="0"/>
    </xf>
    <xf numFmtId="0" fontId="50" fillId="0" borderId="28" xfId="2" applyFont="1" applyFill="1" applyBorder="1" applyAlignment="1">
      <alignment horizontal="center" vertical="center"/>
    </xf>
    <xf numFmtId="188" fontId="16" fillId="3" borderId="59" xfId="0" applyNumberFormat="1" applyFont="1" applyFill="1" applyBorder="1" applyAlignment="1" applyProtection="1">
      <alignment horizontal="center" vertical="center" wrapText="1"/>
      <protection locked="0"/>
    </xf>
    <xf numFmtId="38" fontId="50" fillId="0" borderId="60" xfId="1" applyFont="1" applyBorder="1" applyAlignment="1" applyProtection="1">
      <alignment horizontal="center" vertical="center" wrapText="1"/>
      <protection locked="0"/>
    </xf>
    <xf numFmtId="0" fontId="50" fillId="0" borderId="54" xfId="2" applyFont="1" applyFill="1" applyBorder="1" applyAlignment="1">
      <alignment horizontal="center" vertical="center"/>
    </xf>
    <xf numFmtId="188" fontId="16" fillId="3" borderId="61" xfId="0" applyNumberFormat="1" applyFont="1" applyFill="1" applyBorder="1" applyAlignment="1" applyProtection="1">
      <alignment horizontal="center" vertical="center" wrapText="1"/>
      <protection locked="0"/>
    </xf>
    <xf numFmtId="38" fontId="50" fillId="0" borderId="62" xfId="1" applyFont="1" applyBorder="1" applyAlignment="1" applyProtection="1">
      <alignment horizontal="center" vertical="center" wrapText="1"/>
      <protection locked="0"/>
    </xf>
    <xf numFmtId="189" fontId="16" fillId="3" borderId="27" xfId="2" applyNumberFormat="1" applyFont="1" applyFill="1" applyBorder="1" applyAlignment="1" applyProtection="1">
      <alignment horizontal="center" vertical="center" wrapText="1"/>
      <protection locked="0"/>
    </xf>
    <xf numFmtId="0" fontId="50" fillId="0" borderId="58" xfId="2" applyFont="1" applyFill="1" applyBorder="1" applyAlignment="1" applyProtection="1">
      <alignment horizontal="center" vertical="center" wrapText="1"/>
      <protection locked="0"/>
    </xf>
    <xf numFmtId="0" fontId="62" fillId="0" borderId="58" xfId="2" applyFont="1" applyFill="1" applyBorder="1" applyAlignment="1" applyProtection="1">
      <alignment horizontal="center" vertical="center" wrapText="1"/>
      <protection locked="0"/>
    </xf>
    <xf numFmtId="38" fontId="51" fillId="7" borderId="58" xfId="1" applyNumberFormat="1" applyFont="1" applyFill="1" applyBorder="1" applyAlignment="1" applyProtection="1">
      <alignment horizontal="center" vertical="center" wrapText="1"/>
      <protection locked="0"/>
    </xf>
    <xf numFmtId="38" fontId="51" fillId="7" borderId="58" xfId="1" applyFont="1" applyFill="1" applyBorder="1" applyAlignment="1" applyProtection="1">
      <alignment horizontal="center" vertical="center" wrapText="1"/>
      <protection locked="0"/>
    </xf>
    <xf numFmtId="0" fontId="50" fillId="0" borderId="28" xfId="2" applyFont="1" applyFill="1" applyBorder="1" applyAlignment="1" applyProtection="1">
      <alignment horizontal="center" vertical="center" wrapText="1"/>
      <protection locked="0"/>
    </xf>
    <xf numFmtId="189" fontId="16" fillId="3" borderId="59" xfId="2" applyNumberFormat="1" applyFont="1" applyFill="1" applyBorder="1" applyAlignment="1" applyProtection="1">
      <alignment horizontal="center" vertical="center" wrapText="1"/>
      <protection locked="0"/>
    </xf>
    <xf numFmtId="0" fontId="62" fillId="0" borderId="60" xfId="2" applyFont="1" applyFill="1" applyBorder="1" applyAlignment="1" applyProtection="1">
      <alignment horizontal="center" vertical="center" wrapText="1"/>
      <protection locked="0"/>
    </xf>
    <xf numFmtId="38" fontId="51" fillId="7" borderId="60" xfId="1" applyNumberFormat="1" applyFont="1" applyFill="1" applyBorder="1" applyAlignment="1" applyProtection="1">
      <alignment horizontal="center" vertical="center" wrapText="1"/>
      <protection locked="0"/>
    </xf>
    <xf numFmtId="38" fontId="51" fillId="7" borderId="60" xfId="1" applyFont="1" applyFill="1" applyBorder="1" applyAlignment="1" applyProtection="1">
      <alignment horizontal="center" vertical="center" wrapText="1"/>
      <protection locked="0"/>
    </xf>
    <xf numFmtId="189" fontId="16" fillId="3" borderId="61" xfId="0" applyNumberFormat="1" applyFont="1" applyFill="1" applyBorder="1" applyAlignment="1" applyProtection="1">
      <alignment horizontal="center" vertical="center" wrapText="1"/>
      <protection locked="0"/>
    </xf>
    <xf numFmtId="38" fontId="51" fillId="0" borderId="58" xfId="1" applyFont="1" applyBorder="1" applyAlignment="1" applyProtection="1">
      <alignment horizontal="center" vertical="center"/>
      <protection locked="0"/>
    </xf>
    <xf numFmtId="38" fontId="51" fillId="0" borderId="62" xfId="1" applyFont="1" applyBorder="1" applyAlignment="1" applyProtection="1">
      <alignment horizontal="center" vertical="center"/>
      <protection locked="0"/>
    </xf>
    <xf numFmtId="190" fontId="16" fillId="3" borderId="59" xfId="2" applyNumberFormat="1" applyFont="1" applyFill="1" applyBorder="1" applyAlignment="1" applyProtection="1">
      <alignment horizontal="center" vertical="center"/>
      <protection locked="0"/>
    </xf>
    <xf numFmtId="38" fontId="51" fillId="0" borderId="60" xfId="1" applyFont="1" applyFill="1" applyBorder="1" applyAlignment="1" applyProtection="1">
      <alignment horizontal="center" vertical="center"/>
      <protection locked="0"/>
    </xf>
    <xf numFmtId="38" fontId="51" fillId="7" borderId="60" xfId="1" applyNumberFormat="1" applyFont="1" applyFill="1" applyBorder="1" applyProtection="1">
      <alignment vertical="center"/>
      <protection locked="0"/>
    </xf>
    <xf numFmtId="38" fontId="51" fillId="7" borderId="54" xfId="1" applyFont="1" applyFill="1" applyBorder="1" applyProtection="1">
      <alignment vertical="center"/>
      <protection locked="0"/>
    </xf>
    <xf numFmtId="191" fontId="16" fillId="3" borderId="59" xfId="2" applyNumberFormat="1" applyFont="1" applyFill="1" applyBorder="1" applyAlignment="1" applyProtection="1">
      <alignment horizontal="center" vertical="center" wrapText="1"/>
      <protection locked="0"/>
    </xf>
    <xf numFmtId="38" fontId="51" fillId="0" borderId="60" xfId="1" applyFont="1" applyFill="1" applyBorder="1" applyAlignment="1" applyProtection="1">
      <alignment horizontal="center" vertical="center" wrapText="1"/>
      <protection locked="0"/>
    </xf>
    <xf numFmtId="0" fontId="51" fillId="0" borderId="28" xfId="0" applyFont="1" applyBorder="1" applyAlignment="1" applyProtection="1">
      <alignment horizontal="center" vertical="center" wrapText="1"/>
      <protection locked="0"/>
    </xf>
    <xf numFmtId="0" fontId="51" fillId="0" borderId="54" xfId="2" applyFont="1" applyFill="1" applyBorder="1" applyAlignment="1" applyProtection="1">
      <alignment horizontal="center" vertical="center" wrapText="1"/>
      <protection locked="0"/>
    </xf>
    <xf numFmtId="0" fontId="51" fillId="0" borderId="55" xfId="0" applyFont="1" applyBorder="1" applyAlignment="1" applyProtection="1">
      <alignment horizontal="center" vertical="center" wrapText="1"/>
      <protection locked="0"/>
    </xf>
    <xf numFmtId="192" fontId="16" fillId="3" borderId="56" xfId="2" applyNumberFormat="1" applyFont="1" applyFill="1" applyBorder="1" applyAlignment="1" applyProtection="1">
      <alignment horizontal="center" vertical="center" wrapText="1"/>
      <protection locked="0"/>
    </xf>
    <xf numFmtId="38" fontId="51" fillId="0" borderId="57" xfId="1" applyFont="1" applyFill="1" applyBorder="1" applyAlignment="1" applyProtection="1">
      <alignment horizontal="center" vertical="center" wrapText="1"/>
      <protection locked="0"/>
    </xf>
    <xf numFmtId="0" fontId="51" fillId="0" borderId="30" xfId="2" applyFont="1" applyFill="1" applyBorder="1" applyAlignment="1" applyProtection="1">
      <alignment horizontal="center" vertical="center" wrapText="1"/>
      <protection locked="0"/>
    </xf>
    <xf numFmtId="0" fontId="51" fillId="0" borderId="30" xfId="0" applyFont="1" applyBorder="1" applyAlignment="1" applyProtection="1">
      <alignment horizontal="center" vertical="center" wrapText="1"/>
      <protection locked="0"/>
    </xf>
    <xf numFmtId="193" fontId="16" fillId="3" borderId="56" xfId="2" applyNumberFormat="1" applyFont="1" applyFill="1" applyBorder="1" applyAlignment="1" applyProtection="1">
      <alignment horizontal="center" vertical="center" wrapText="1"/>
      <protection locked="0"/>
    </xf>
    <xf numFmtId="38" fontId="51" fillId="9" borderId="60" xfId="1" applyNumberFormat="1" applyFont="1" applyFill="1" applyBorder="1" applyAlignment="1" applyProtection="1">
      <alignment vertical="center" wrapText="1"/>
      <protection locked="0"/>
    </xf>
    <xf numFmtId="0" fontId="64" fillId="0" borderId="67" xfId="2" applyFont="1" applyFill="1" applyBorder="1">
      <alignment vertical="center"/>
    </xf>
    <xf numFmtId="0" fontId="59" fillId="0" borderId="71" xfId="2" applyFont="1" applyBorder="1" applyAlignment="1" applyProtection="1">
      <alignment horizontal="left" vertical="center" wrapText="1"/>
      <protection locked="0"/>
    </xf>
    <xf numFmtId="0" fontId="59" fillId="0" borderId="71" xfId="2" applyFont="1" applyBorder="1" applyAlignment="1" applyProtection="1">
      <alignment horizontal="center" vertical="center" wrapText="1"/>
      <protection locked="0"/>
    </xf>
    <xf numFmtId="0" fontId="51" fillId="0" borderId="68" xfId="2" applyFont="1" applyFill="1" applyBorder="1" applyAlignment="1" applyProtection="1">
      <alignment horizontal="center" vertical="center"/>
      <protection locked="0"/>
    </xf>
    <xf numFmtId="0" fontId="64" fillId="0" borderId="59" xfId="2" applyFont="1" applyFill="1" applyBorder="1">
      <alignment vertical="center"/>
    </xf>
    <xf numFmtId="0" fontId="59" fillId="0" borderId="60" xfId="2" applyFont="1" applyBorder="1" applyAlignment="1" applyProtection="1">
      <alignment horizontal="left" vertical="center" wrapText="1"/>
      <protection locked="0"/>
    </xf>
    <xf numFmtId="0" fontId="59" fillId="0" borderId="60" xfId="2" applyFont="1" applyBorder="1" applyAlignment="1" applyProtection="1">
      <alignment horizontal="center" vertical="center" wrapText="1"/>
      <protection locked="0"/>
    </xf>
    <xf numFmtId="0" fontId="51" fillId="0" borderId="54" xfId="2" applyFont="1" applyFill="1" applyBorder="1" applyAlignment="1" applyProtection="1">
      <alignment horizontal="center" vertical="center"/>
      <protection locked="0"/>
    </xf>
    <xf numFmtId="0" fontId="51" fillId="0" borderId="73" xfId="2" applyFont="1" applyBorder="1" applyAlignment="1" applyProtection="1">
      <alignment horizontal="center" vertical="center"/>
      <protection locked="0"/>
    </xf>
    <xf numFmtId="0" fontId="59" fillId="0" borderId="72" xfId="2" applyFont="1" applyBorder="1" applyAlignment="1" applyProtection="1">
      <alignment horizontal="left" vertical="center" wrapText="1"/>
      <protection locked="0"/>
    </xf>
    <xf numFmtId="0" fontId="59" fillId="0" borderId="72" xfId="2" applyFont="1" applyBorder="1" applyAlignment="1" applyProtection="1">
      <alignment horizontal="center" vertical="center" wrapText="1"/>
      <protection locked="0"/>
    </xf>
    <xf numFmtId="0" fontId="51" fillId="0" borderId="74" xfId="2" applyFont="1" applyBorder="1" applyAlignment="1" applyProtection="1">
      <alignment horizontal="center" vertical="center"/>
      <protection locked="0"/>
    </xf>
    <xf numFmtId="194" fontId="64" fillId="0" borderId="42" xfId="2" applyNumberFormat="1" applyFont="1" applyFill="1" applyBorder="1">
      <alignment vertical="center"/>
    </xf>
    <xf numFmtId="194" fontId="64" fillId="0" borderId="46" xfId="2" applyNumberFormat="1" applyFont="1" applyFill="1" applyBorder="1">
      <alignment vertical="center"/>
    </xf>
    <xf numFmtId="194" fontId="51" fillId="0" borderId="72" xfId="2" applyNumberFormat="1" applyFont="1" applyFill="1" applyBorder="1" applyAlignment="1" applyProtection="1">
      <alignment horizontal="right" vertical="center" wrapText="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0" fillId="3" borderId="7" xfId="0" applyFont="1" applyFill="1" applyBorder="1" applyAlignment="1">
      <alignment horizontal="left" vertical="center"/>
    </xf>
    <xf numFmtId="0" fontId="10" fillId="3" borderId="11" xfId="0" applyFont="1" applyFill="1" applyBorder="1" applyAlignment="1">
      <alignment horizontal="left"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4" borderId="11" xfId="0" applyFont="1" applyFill="1" applyBorder="1" applyAlignment="1">
      <alignment horizontal="center" vertical="top"/>
    </xf>
    <xf numFmtId="0" fontId="11" fillId="4" borderId="12" xfId="0" applyFont="1" applyFill="1" applyBorder="1" applyAlignment="1">
      <alignment horizontal="center" vertical="top"/>
    </xf>
    <xf numFmtId="0" fontId="11" fillId="4" borderId="13" xfId="0" applyFont="1" applyFill="1" applyBorder="1" applyAlignment="1">
      <alignment horizontal="center" vertical="top"/>
    </xf>
    <xf numFmtId="0" fontId="11" fillId="0" borderId="7" xfId="0" applyFont="1" applyFill="1" applyBorder="1" applyAlignment="1">
      <alignment horizontal="center" vertical="center"/>
    </xf>
    <xf numFmtId="0" fontId="11" fillId="0" borderId="7" xfId="0" applyFont="1" applyBorder="1" applyAlignment="1">
      <alignment horizontal="center" vertical="center"/>
    </xf>
    <xf numFmtId="0" fontId="10" fillId="3" borderId="1"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1" fillId="0" borderId="19" xfId="0" applyFont="1" applyBorder="1" applyAlignment="1">
      <alignment horizontal="center" vertical="center"/>
    </xf>
    <xf numFmtId="0" fontId="1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24" xfId="0" applyFont="1" applyBorder="1" applyAlignment="1">
      <alignment horizontal="center" vertical="center"/>
    </xf>
    <xf numFmtId="0" fontId="23" fillId="0" borderId="8"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22" xfId="0" applyFont="1" applyBorder="1" applyAlignment="1">
      <alignment horizontal="center" vertical="center"/>
    </xf>
    <xf numFmtId="0" fontId="5" fillId="0" borderId="5" xfId="0" applyFont="1" applyFill="1" applyBorder="1" applyAlignment="1">
      <alignment horizontal="left" vertical="center"/>
    </xf>
    <xf numFmtId="0" fontId="10" fillId="3" borderId="11" xfId="0" applyFont="1" applyFill="1" applyBorder="1" applyAlignment="1">
      <alignment horizontal="left" vertical="center" wrapText="1"/>
    </xf>
    <xf numFmtId="0" fontId="10" fillId="3" borderId="12"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22" fillId="0" borderId="1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3" xfId="0" applyFont="1" applyFill="1" applyBorder="1" applyAlignment="1">
      <alignment horizontal="center" vertical="center" wrapText="1"/>
    </xf>
    <xf numFmtId="0" fontId="10" fillId="6" borderId="7"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2" fillId="2" borderId="7" xfId="2" applyFont="1" applyFill="1" applyBorder="1" applyAlignment="1" applyProtection="1">
      <alignment horizontal="center" vertical="center" wrapText="1"/>
    </xf>
    <xf numFmtId="0" fontId="12" fillId="2" borderId="1" xfId="2" applyFont="1" applyFill="1" applyBorder="1" applyAlignment="1" applyProtection="1">
      <alignment horizontal="center" vertical="center"/>
    </xf>
    <xf numFmtId="0" fontId="12" fillId="2" borderId="2" xfId="2" applyFont="1" applyFill="1" applyBorder="1" applyAlignment="1" applyProtection="1">
      <alignment horizontal="center" vertical="center"/>
    </xf>
    <xf numFmtId="0" fontId="12" fillId="2" borderId="3" xfId="2" applyFont="1" applyFill="1" applyBorder="1" applyAlignment="1" applyProtection="1">
      <alignment horizontal="center" vertical="center"/>
    </xf>
    <xf numFmtId="0" fontId="12" fillId="2" borderId="14" xfId="2" applyFont="1" applyFill="1" applyBorder="1" applyAlignment="1" applyProtection="1">
      <alignment horizontal="center" vertical="center" wrapText="1"/>
    </xf>
    <xf numFmtId="0" fontId="12" fillId="2" borderId="4" xfId="2" applyFont="1" applyFill="1" applyBorder="1" applyAlignment="1" applyProtection="1">
      <alignment horizontal="right" vertical="center"/>
    </xf>
    <xf numFmtId="0" fontId="12" fillId="2" borderId="5" xfId="2" applyFont="1" applyFill="1" applyBorder="1" applyAlignment="1" applyProtection="1">
      <alignment horizontal="right" vertical="center"/>
    </xf>
    <xf numFmtId="0" fontId="12" fillId="2" borderId="6" xfId="2" applyFont="1" applyFill="1" applyBorder="1" applyAlignment="1" applyProtection="1">
      <alignment horizontal="right" vertical="center"/>
    </xf>
    <xf numFmtId="0" fontId="12" fillId="2" borderId="4" xfId="2" applyFont="1" applyFill="1" applyBorder="1" applyAlignment="1" applyProtection="1">
      <alignment horizontal="right" vertical="center" wrapText="1"/>
    </xf>
    <xf numFmtId="0" fontId="12" fillId="2" borderId="5" xfId="2" applyFont="1" applyFill="1" applyBorder="1" applyAlignment="1" applyProtection="1">
      <alignment horizontal="right" vertical="center" wrapText="1"/>
    </xf>
    <xf numFmtId="0" fontId="12" fillId="2" borderId="6" xfId="2" applyFont="1" applyFill="1" applyBorder="1" applyAlignment="1" applyProtection="1">
      <alignment horizontal="right" vertical="center" wrapText="1"/>
    </xf>
    <xf numFmtId="176" fontId="52" fillId="9" borderId="45" xfId="2" applyNumberFormat="1" applyFont="1" applyFill="1" applyBorder="1" applyAlignment="1" applyProtection="1">
      <alignment horizontal="right" vertical="center"/>
    </xf>
    <xf numFmtId="176" fontId="52" fillId="9" borderId="46" xfId="2" applyNumberFormat="1" applyFont="1" applyFill="1" applyBorder="1" applyAlignment="1" applyProtection="1">
      <alignment horizontal="right" vertical="center"/>
    </xf>
    <xf numFmtId="176" fontId="52" fillId="9" borderId="47" xfId="2" applyNumberFormat="1" applyFont="1" applyFill="1" applyBorder="1" applyAlignment="1" applyProtection="1">
      <alignment horizontal="right" vertical="center"/>
    </xf>
    <xf numFmtId="0" fontId="12" fillId="8" borderId="44" xfId="2" applyFont="1" applyFill="1" applyBorder="1" applyAlignment="1" applyProtection="1">
      <alignment horizontal="left" vertical="center" wrapText="1"/>
    </xf>
    <xf numFmtId="0" fontId="12" fillId="3" borderId="14" xfId="2" applyFont="1" applyFill="1" applyBorder="1" applyAlignment="1" applyProtection="1">
      <alignment horizontal="center" vertical="center" textRotation="255"/>
    </xf>
    <xf numFmtId="0" fontId="12" fillId="3" borderId="20" xfId="2" applyFont="1" applyFill="1" applyBorder="1" applyAlignment="1" applyProtection="1">
      <alignment horizontal="center" vertical="center" textRotation="255"/>
    </xf>
    <xf numFmtId="0" fontId="12" fillId="3" borderId="4" xfId="2" applyFont="1" applyFill="1" applyBorder="1" applyAlignment="1" applyProtection="1">
      <alignment horizontal="center" vertical="center" textRotation="255"/>
    </xf>
    <xf numFmtId="0" fontId="12" fillId="8" borderId="19" xfId="2" applyFont="1" applyFill="1" applyBorder="1" applyAlignment="1" applyProtection="1">
      <alignment horizontal="left" vertical="center"/>
    </xf>
    <xf numFmtId="176" fontId="52" fillId="9" borderId="41" xfId="2" applyNumberFormat="1" applyFont="1" applyFill="1" applyBorder="1" applyAlignment="1" applyProtection="1">
      <alignment horizontal="right" vertical="center"/>
    </xf>
    <xf numFmtId="176" fontId="52" fillId="9" borderId="42" xfId="2" applyNumberFormat="1" applyFont="1" applyFill="1" applyBorder="1" applyAlignment="1" applyProtection="1">
      <alignment horizontal="right" vertical="center"/>
    </xf>
    <xf numFmtId="176" fontId="52" fillId="9" borderId="43" xfId="2" applyNumberFormat="1" applyFont="1" applyFill="1" applyBorder="1" applyAlignment="1" applyProtection="1">
      <alignment horizontal="right" vertical="center"/>
    </xf>
    <xf numFmtId="0" fontId="12" fillId="8" borderId="44" xfId="2" applyFont="1" applyFill="1" applyBorder="1" applyAlignment="1" applyProtection="1">
      <alignment horizontal="left" vertical="center" shrinkToFit="1"/>
    </xf>
    <xf numFmtId="0" fontId="12" fillId="8" borderId="48" xfId="2" applyFont="1" applyFill="1" applyBorder="1" applyAlignment="1" applyProtection="1">
      <alignment horizontal="left" vertical="center"/>
    </xf>
    <xf numFmtId="176" fontId="52" fillId="9" borderId="49" xfId="2" applyNumberFormat="1" applyFont="1" applyFill="1" applyBorder="1" applyAlignment="1" applyProtection="1">
      <alignment horizontal="right" vertical="center"/>
    </xf>
    <xf numFmtId="176" fontId="52" fillId="9" borderId="50" xfId="2" applyNumberFormat="1" applyFont="1" applyFill="1" applyBorder="1" applyAlignment="1" applyProtection="1">
      <alignment horizontal="right" vertical="center"/>
    </xf>
    <xf numFmtId="176" fontId="52" fillId="9" borderId="51" xfId="2" applyNumberFormat="1" applyFont="1" applyFill="1" applyBorder="1" applyAlignment="1" applyProtection="1">
      <alignment horizontal="right" vertical="center"/>
    </xf>
    <xf numFmtId="0" fontId="12" fillId="3" borderId="12" xfId="2" applyFont="1" applyFill="1" applyBorder="1" applyAlignment="1" applyProtection="1">
      <alignment horizontal="center" vertical="center"/>
    </xf>
    <xf numFmtId="0" fontId="12" fillId="3" borderId="13" xfId="2" applyFont="1" applyFill="1" applyBorder="1" applyAlignment="1" applyProtection="1">
      <alignment horizontal="center" vertical="center"/>
    </xf>
    <xf numFmtId="176" fontId="58" fillId="3" borderId="11" xfId="2" applyNumberFormat="1" applyFont="1" applyFill="1" applyBorder="1" applyAlignment="1" applyProtection="1">
      <alignment horizontal="right" vertical="center"/>
    </xf>
    <xf numFmtId="176" fontId="58" fillId="3" borderId="12" xfId="2" applyNumberFormat="1" applyFont="1" applyFill="1" applyBorder="1" applyAlignment="1" applyProtection="1">
      <alignment horizontal="right" vertical="center"/>
    </xf>
    <xf numFmtId="176" fontId="58" fillId="3" borderId="13" xfId="2" applyNumberFormat="1" applyFont="1" applyFill="1" applyBorder="1" applyAlignment="1" applyProtection="1">
      <alignment horizontal="right" vertical="center"/>
    </xf>
    <xf numFmtId="0" fontId="12" fillId="8" borderId="44" xfId="2" applyFont="1" applyFill="1" applyBorder="1" applyAlignment="1" applyProtection="1">
      <alignment horizontal="left" vertical="center"/>
    </xf>
    <xf numFmtId="0" fontId="12" fillId="3" borderId="1" xfId="2" applyFont="1" applyFill="1" applyBorder="1" applyAlignment="1" applyProtection="1">
      <alignment horizontal="center" vertical="center" textRotation="255"/>
    </xf>
    <xf numFmtId="0" fontId="12" fillId="3" borderId="9" xfId="2" applyFont="1" applyFill="1" applyBorder="1" applyAlignment="1" applyProtection="1">
      <alignment horizontal="center" vertical="center" textRotation="255"/>
    </xf>
    <xf numFmtId="0" fontId="12" fillId="8" borderId="19" xfId="2" applyNumberFormat="1" applyFont="1" applyFill="1" applyBorder="1" applyAlignment="1" applyProtection="1">
      <alignment horizontal="left" vertical="center"/>
    </xf>
    <xf numFmtId="0" fontId="12" fillId="8" borderId="44" xfId="2" applyFont="1" applyFill="1" applyBorder="1" applyAlignment="1" applyProtection="1">
      <alignment horizontal="center" vertical="center"/>
    </xf>
    <xf numFmtId="38" fontId="51" fillId="0" borderId="44" xfId="3" applyFont="1" applyFill="1" applyBorder="1" applyAlignment="1" applyProtection="1">
      <alignment horizontal="right" vertical="center"/>
      <protection locked="0"/>
    </xf>
    <xf numFmtId="177" fontId="56" fillId="0" borderId="44" xfId="2" applyNumberFormat="1" applyFont="1" applyFill="1" applyBorder="1" applyAlignment="1" applyProtection="1">
      <alignment horizontal="center" vertical="center"/>
      <protection locked="0"/>
    </xf>
    <xf numFmtId="178" fontId="56" fillId="0" borderId="44" xfId="2" applyNumberFormat="1" applyFont="1" applyFill="1" applyBorder="1" applyAlignment="1" applyProtection="1">
      <alignment horizontal="center" vertical="center"/>
      <protection locked="0"/>
    </xf>
    <xf numFmtId="0" fontId="12" fillId="8" borderId="7" xfId="2" applyFont="1" applyFill="1" applyBorder="1" applyAlignment="1" applyProtection="1">
      <alignment horizontal="left" vertical="center"/>
    </xf>
    <xf numFmtId="176" fontId="50" fillId="9" borderId="11" xfId="2" applyNumberFormat="1" applyFont="1" applyFill="1" applyBorder="1" applyAlignment="1" applyProtection="1">
      <alignment horizontal="right" vertical="center"/>
    </xf>
    <xf numFmtId="176" fontId="50" fillId="9" borderId="12" xfId="2" applyNumberFormat="1" applyFont="1" applyFill="1" applyBorder="1" applyAlignment="1" applyProtection="1">
      <alignment horizontal="right" vertical="center"/>
    </xf>
    <xf numFmtId="176" fontId="50" fillId="9" borderId="13" xfId="2" applyNumberFormat="1" applyFont="1" applyFill="1" applyBorder="1" applyAlignment="1" applyProtection="1">
      <alignment horizontal="right" vertical="center"/>
    </xf>
    <xf numFmtId="176" fontId="52" fillId="2" borderId="16" xfId="2" applyNumberFormat="1" applyFont="1" applyFill="1" applyBorder="1" applyAlignment="1" applyProtection="1">
      <alignment horizontal="center" vertical="center"/>
    </xf>
    <xf numFmtId="176" fontId="52" fillId="2" borderId="17" xfId="2" applyNumberFormat="1" applyFont="1" applyFill="1" applyBorder="1" applyAlignment="1" applyProtection="1">
      <alignment horizontal="center" vertical="center"/>
    </xf>
    <xf numFmtId="176" fontId="52" fillId="2" borderId="18" xfId="2" applyNumberFormat="1" applyFont="1" applyFill="1" applyBorder="1" applyAlignment="1" applyProtection="1">
      <alignment horizontal="center" vertical="center"/>
    </xf>
    <xf numFmtId="176" fontId="55" fillId="2" borderId="16" xfId="2" applyNumberFormat="1" applyFont="1" applyFill="1" applyBorder="1" applyAlignment="1" applyProtection="1">
      <alignment horizontal="center" vertical="center"/>
    </xf>
    <xf numFmtId="176" fontId="55" fillId="2" borderId="17" xfId="2" applyNumberFormat="1" applyFont="1" applyFill="1" applyBorder="1" applyAlignment="1" applyProtection="1">
      <alignment horizontal="center" vertical="center"/>
    </xf>
    <xf numFmtId="176" fontId="55" fillId="2" borderId="18" xfId="2" applyNumberFormat="1" applyFont="1" applyFill="1" applyBorder="1" applyAlignment="1" applyProtection="1">
      <alignment horizontal="center" vertical="center"/>
    </xf>
    <xf numFmtId="0" fontId="12" fillId="3" borderId="32" xfId="2" applyFont="1" applyFill="1" applyBorder="1" applyAlignment="1" applyProtection="1">
      <alignment horizontal="center" vertical="center"/>
    </xf>
    <xf numFmtId="0" fontId="12" fillId="3" borderId="7" xfId="2" applyFont="1" applyFill="1" applyBorder="1" applyAlignment="1" applyProtection="1">
      <alignment horizontal="center" vertical="center"/>
    </xf>
    <xf numFmtId="176" fontId="58" fillId="3" borderId="11" xfId="2" applyNumberFormat="1" applyFont="1" applyFill="1" applyBorder="1" applyAlignment="1" applyProtection="1">
      <alignment horizontal="right" vertical="center" wrapText="1"/>
    </xf>
    <xf numFmtId="176" fontId="58" fillId="3" borderId="12" xfId="2" applyNumberFormat="1" applyFont="1" applyFill="1" applyBorder="1" applyAlignment="1" applyProtection="1">
      <alignment horizontal="right" vertical="center" wrapText="1"/>
    </xf>
    <xf numFmtId="176" fontId="58" fillId="3" borderId="13" xfId="2" applyNumberFormat="1" applyFont="1" applyFill="1" applyBorder="1" applyAlignment="1" applyProtection="1">
      <alignment horizontal="right" vertical="center" wrapText="1"/>
    </xf>
    <xf numFmtId="0" fontId="12" fillId="2" borderId="7" xfId="2" applyFont="1" applyFill="1" applyBorder="1" applyAlignment="1" applyProtection="1">
      <alignment horizontal="center" vertical="center"/>
    </xf>
    <xf numFmtId="38" fontId="4" fillId="0" borderId="11" xfId="1" applyFont="1" applyBorder="1" applyAlignment="1" applyProtection="1">
      <alignment horizontal="center" vertical="center"/>
    </xf>
    <xf numFmtId="38" fontId="4" fillId="0" borderId="12" xfId="1" applyFont="1" applyBorder="1" applyAlignment="1" applyProtection="1">
      <alignment horizontal="center" vertical="center"/>
    </xf>
    <xf numFmtId="38" fontId="4" fillId="0" borderId="13" xfId="1" applyFont="1" applyBorder="1" applyAlignment="1" applyProtection="1">
      <alignment horizontal="center" vertical="center"/>
    </xf>
    <xf numFmtId="0" fontId="9" fillId="4" borderId="0" xfId="2" applyFont="1" applyFill="1" applyAlignment="1" applyProtection="1">
      <alignment horizontal="center" vertical="top"/>
    </xf>
    <xf numFmtId="0" fontId="46" fillId="4" borderId="0" xfId="2" applyFont="1" applyFill="1" applyBorder="1" applyAlignment="1" applyProtection="1">
      <alignment horizontal="left" vertical="center" wrapText="1"/>
    </xf>
    <xf numFmtId="0" fontId="25" fillId="4" borderId="0" xfId="2" applyFont="1" applyFill="1" applyBorder="1" applyAlignment="1" applyProtection="1">
      <alignment horizontal="left" vertical="center" wrapText="1"/>
    </xf>
    <xf numFmtId="0" fontId="25" fillId="4" borderId="0" xfId="2" applyFont="1" applyFill="1" applyAlignment="1" applyProtection="1">
      <alignment horizontal="left" vertical="center" wrapText="1"/>
    </xf>
    <xf numFmtId="0" fontId="12" fillId="3" borderId="53" xfId="2" applyFont="1" applyFill="1" applyBorder="1" applyAlignment="1" applyProtection="1">
      <alignment horizontal="center" vertical="center"/>
    </xf>
    <xf numFmtId="38" fontId="57" fillId="3" borderId="11" xfId="3" applyFont="1" applyFill="1" applyBorder="1" applyAlignment="1" applyProtection="1">
      <alignment horizontal="right" vertical="center"/>
    </xf>
    <xf numFmtId="38" fontId="57" fillId="3" borderId="12" xfId="3" applyFont="1" applyFill="1" applyBorder="1" applyAlignment="1" applyProtection="1">
      <alignment horizontal="right" vertical="center"/>
    </xf>
    <xf numFmtId="38" fontId="57" fillId="3" borderId="13" xfId="3" applyFont="1" applyFill="1" applyBorder="1" applyAlignment="1" applyProtection="1">
      <alignment horizontal="right" vertical="center"/>
    </xf>
    <xf numFmtId="177" fontId="27" fillId="2" borderId="15" xfId="2" applyNumberFormat="1" applyFont="1" applyFill="1" applyBorder="1" applyAlignment="1" applyProtection="1">
      <alignment horizontal="center" vertical="center"/>
    </xf>
    <xf numFmtId="0" fontId="27" fillId="2" borderId="16" xfId="2" applyFont="1" applyFill="1" applyBorder="1" applyAlignment="1" applyProtection="1">
      <alignment horizontal="center" vertical="center" shrinkToFit="1"/>
    </xf>
    <xf numFmtId="0" fontId="27" fillId="2" borderId="17" xfId="2" applyFont="1" applyFill="1" applyBorder="1" applyAlignment="1" applyProtection="1">
      <alignment horizontal="center" vertical="center" shrinkToFit="1"/>
    </xf>
    <xf numFmtId="0" fontId="27" fillId="2" borderId="18" xfId="2" applyFont="1" applyFill="1" applyBorder="1" applyAlignment="1" applyProtection="1">
      <alignment horizontal="center" vertical="center" shrinkToFit="1"/>
    </xf>
    <xf numFmtId="0" fontId="8" fillId="4" borderId="0" xfId="2" applyFont="1" applyFill="1" applyAlignment="1" applyProtection="1">
      <alignment horizontal="center" vertical="center"/>
    </xf>
    <xf numFmtId="0" fontId="28" fillId="4" borderId="2" xfId="2" applyFont="1" applyFill="1" applyBorder="1" applyAlignment="1" applyProtection="1">
      <alignment horizontal="center" vertical="center"/>
    </xf>
    <xf numFmtId="0" fontId="12" fillId="8" borderId="48" xfId="2" applyFont="1" applyFill="1" applyBorder="1" applyAlignment="1" applyProtection="1">
      <alignment horizontal="center" vertical="center"/>
    </xf>
    <xf numFmtId="0" fontId="11" fillId="4" borderId="0" xfId="2" applyFont="1" applyFill="1" applyAlignment="1" applyProtection="1">
      <alignment horizontal="center" vertical="center"/>
    </xf>
    <xf numFmtId="0" fontId="12" fillId="3" borderId="7" xfId="2" applyFont="1" applyFill="1" applyBorder="1" applyAlignment="1" applyProtection="1">
      <alignment horizontal="center" vertical="center" textRotation="255"/>
    </xf>
    <xf numFmtId="0" fontId="12" fillId="3" borderId="11" xfId="2" applyFont="1" applyFill="1" applyBorder="1" applyAlignment="1" applyProtection="1">
      <alignment horizontal="center" vertical="center" textRotation="255"/>
    </xf>
    <xf numFmtId="0" fontId="12" fillId="8" borderId="19" xfId="2" applyFont="1" applyFill="1" applyBorder="1" applyAlignment="1" applyProtection="1">
      <alignment horizontal="center" vertical="center"/>
    </xf>
    <xf numFmtId="38" fontId="51" fillId="0" borderId="19" xfId="3" applyFont="1" applyFill="1" applyBorder="1" applyAlignment="1" applyProtection="1">
      <alignment horizontal="right" vertical="center"/>
      <protection locked="0"/>
    </xf>
    <xf numFmtId="177" fontId="26" fillId="2" borderId="52" xfId="2" applyNumberFormat="1" applyFont="1" applyFill="1" applyBorder="1" applyAlignment="1" applyProtection="1">
      <alignment horizontal="center" vertical="center"/>
    </xf>
    <xf numFmtId="0" fontId="41" fillId="0" borderId="19" xfId="2" applyFont="1" applyFill="1" applyBorder="1" applyAlignment="1" applyProtection="1">
      <alignment horizontal="center" vertical="center"/>
      <protection locked="0"/>
    </xf>
    <xf numFmtId="38" fontId="51" fillId="0" borderId="48" xfId="3" applyFont="1" applyFill="1" applyBorder="1" applyAlignment="1" applyProtection="1">
      <alignment horizontal="right" vertical="center"/>
      <protection locked="0"/>
    </xf>
    <xf numFmtId="0" fontId="25" fillId="4" borderId="0" xfId="2" applyFont="1" applyFill="1" applyBorder="1" applyAlignment="1" applyProtection="1">
      <alignment horizontal="left" vertical="center"/>
    </xf>
    <xf numFmtId="0" fontId="52" fillId="0" borderId="48" xfId="2" applyFont="1" applyFill="1" applyBorder="1" applyAlignment="1" applyProtection="1">
      <alignment horizontal="center" vertical="center"/>
      <protection locked="0"/>
    </xf>
    <xf numFmtId="177" fontId="56" fillId="0" borderId="48" xfId="2" applyNumberFormat="1" applyFont="1" applyFill="1" applyBorder="1" applyAlignment="1" applyProtection="1">
      <alignment horizontal="center" vertical="center"/>
      <protection locked="0"/>
    </xf>
    <xf numFmtId="0" fontId="56" fillId="0" borderId="48" xfId="2" applyFont="1" applyFill="1" applyBorder="1" applyAlignment="1" applyProtection="1">
      <alignment horizontal="center" vertical="center"/>
      <protection locked="0"/>
    </xf>
    <xf numFmtId="0" fontId="44" fillId="4" borderId="0" xfId="2" applyFont="1" applyFill="1" applyAlignment="1" applyProtection="1">
      <alignment horizontal="left" vertical="center" wrapText="1"/>
    </xf>
    <xf numFmtId="0" fontId="14" fillId="4" borderId="0" xfId="2" applyFont="1" applyFill="1" applyAlignment="1" applyProtection="1">
      <alignment horizontal="left" vertical="center" wrapText="1"/>
    </xf>
    <xf numFmtId="0" fontId="39" fillId="4" borderId="0" xfId="2" applyFont="1" applyFill="1" applyAlignment="1" applyProtection="1">
      <alignment horizontal="left" vertical="center" wrapText="1"/>
    </xf>
    <xf numFmtId="0" fontId="13" fillId="3" borderId="41" xfId="2" applyFont="1" applyFill="1" applyBorder="1" applyAlignment="1" applyProtection="1">
      <alignment horizontal="center" vertical="center"/>
      <protection locked="0"/>
    </xf>
    <xf numFmtId="0" fontId="13" fillId="3" borderId="42" xfId="2" applyFont="1" applyFill="1" applyBorder="1" applyAlignment="1" applyProtection="1">
      <alignment horizontal="center" vertical="center"/>
      <protection locked="0"/>
    </xf>
    <xf numFmtId="0" fontId="17" fillId="0" borderId="41" xfId="2" applyFont="1" applyFill="1" applyBorder="1" applyAlignment="1" applyProtection="1">
      <alignment horizontal="center" vertical="center"/>
      <protection locked="0"/>
    </xf>
    <xf numFmtId="0" fontId="17" fillId="0" borderId="42" xfId="2" applyFont="1" applyFill="1" applyBorder="1" applyAlignment="1" applyProtection="1">
      <alignment horizontal="center" vertical="center"/>
      <protection locked="0"/>
    </xf>
    <xf numFmtId="0" fontId="17" fillId="0" borderId="43" xfId="2" applyFont="1" applyFill="1" applyBorder="1" applyAlignment="1" applyProtection="1">
      <alignment horizontal="center" vertical="center"/>
      <protection locked="0"/>
    </xf>
    <xf numFmtId="0" fontId="13" fillId="3" borderId="43" xfId="2" applyFont="1" applyFill="1" applyBorder="1" applyAlignment="1" applyProtection="1">
      <alignment horizontal="center" vertical="center"/>
      <protection locked="0"/>
    </xf>
    <xf numFmtId="0" fontId="50" fillId="0" borderId="41" xfId="2" applyFont="1" applyFill="1" applyBorder="1" applyAlignment="1" applyProtection="1">
      <alignment horizontal="center" vertical="center"/>
      <protection locked="0"/>
    </xf>
    <xf numFmtId="0" fontId="50" fillId="0" borderId="42" xfId="2" applyFont="1" applyFill="1" applyBorder="1" applyAlignment="1" applyProtection="1">
      <alignment horizontal="center" vertical="center"/>
      <protection locked="0"/>
    </xf>
    <xf numFmtId="0" fontId="50" fillId="0" borderId="43" xfId="2" applyFont="1" applyFill="1" applyBorder="1" applyAlignment="1" applyProtection="1">
      <alignment horizontal="center" vertical="center"/>
      <protection locked="0"/>
    </xf>
    <xf numFmtId="0" fontId="13" fillId="3" borderId="42" xfId="2" applyFont="1" applyFill="1" applyBorder="1" applyAlignment="1" applyProtection="1">
      <alignment horizontal="center" vertical="center" wrapText="1"/>
      <protection locked="0"/>
    </xf>
    <xf numFmtId="0" fontId="13" fillId="3" borderId="46" xfId="2" applyFont="1" applyFill="1" applyBorder="1" applyAlignment="1" applyProtection="1">
      <alignment horizontal="center" vertical="center"/>
      <protection locked="0"/>
    </xf>
    <xf numFmtId="0" fontId="50" fillId="0" borderId="41" xfId="2" applyFont="1" applyFill="1" applyBorder="1" applyAlignment="1" applyProtection="1">
      <alignment horizontal="center" vertical="center" wrapText="1"/>
      <protection locked="0"/>
    </xf>
    <xf numFmtId="0" fontId="50" fillId="0" borderId="45" xfId="2" applyFont="1" applyFill="1" applyBorder="1" applyAlignment="1" applyProtection="1">
      <alignment horizontal="center" vertical="center"/>
      <protection locked="0"/>
    </xf>
    <xf numFmtId="0" fontId="50" fillId="0" borderId="46" xfId="2" applyFont="1" applyFill="1" applyBorder="1" applyAlignment="1" applyProtection="1">
      <alignment horizontal="center" vertical="center"/>
      <protection locked="0"/>
    </xf>
    <xf numFmtId="0" fontId="50" fillId="0" borderId="47" xfId="2" applyFont="1" applyFill="1" applyBorder="1" applyAlignment="1" applyProtection="1">
      <alignment horizontal="center" vertical="center"/>
      <protection locked="0"/>
    </xf>
    <xf numFmtId="0" fontId="13" fillId="3" borderId="45" xfId="2" applyFont="1" applyFill="1" applyBorder="1" applyAlignment="1" applyProtection="1">
      <alignment horizontal="center" vertical="center"/>
      <protection locked="0"/>
    </xf>
    <xf numFmtId="0" fontId="13" fillId="3" borderId="47" xfId="2" applyFont="1" applyFill="1" applyBorder="1" applyAlignment="1" applyProtection="1">
      <alignment horizontal="center" vertical="center"/>
      <protection locked="0"/>
    </xf>
    <xf numFmtId="0" fontId="50" fillId="0" borderId="45" xfId="2" applyFont="1" applyBorder="1" applyAlignment="1" applyProtection="1">
      <alignment horizontal="center" vertical="center"/>
      <protection locked="0"/>
    </xf>
    <xf numFmtId="0" fontId="50" fillId="0" borderId="46" xfId="2" applyFont="1" applyBorder="1" applyAlignment="1" applyProtection="1">
      <alignment horizontal="center" vertical="center"/>
      <protection locked="0"/>
    </xf>
    <xf numFmtId="0" fontId="50" fillId="0" borderId="47" xfId="2" applyFont="1" applyBorder="1" applyAlignment="1" applyProtection="1">
      <alignment horizontal="center" vertical="center"/>
      <protection locked="0"/>
    </xf>
    <xf numFmtId="0" fontId="13" fillId="3" borderId="44" xfId="2" applyFont="1" applyFill="1" applyBorder="1" applyAlignment="1" applyProtection="1">
      <alignment horizontal="center" vertical="center" shrinkToFit="1"/>
      <protection locked="0"/>
    </xf>
    <xf numFmtId="0" fontId="13" fillId="3" borderId="44" xfId="2" applyFont="1" applyFill="1" applyBorder="1" applyAlignment="1" applyProtection="1">
      <alignment horizontal="center" vertical="center"/>
      <protection locked="0"/>
    </xf>
    <xf numFmtId="180" fontId="13" fillId="0" borderId="45" xfId="2" applyNumberFormat="1" applyFont="1" applyBorder="1" applyAlignment="1" applyProtection="1">
      <alignment horizontal="right" vertical="center"/>
      <protection locked="0"/>
    </xf>
    <xf numFmtId="180" fontId="13" fillId="0" borderId="46" xfId="2" applyNumberFormat="1" applyFont="1" applyBorder="1" applyAlignment="1" applyProtection="1">
      <alignment horizontal="right" vertical="center"/>
      <protection locked="0"/>
    </xf>
    <xf numFmtId="0" fontId="50" fillId="0" borderId="46" xfId="2" applyNumberFormat="1" applyFont="1" applyBorder="1" applyAlignment="1" applyProtection="1">
      <alignment horizontal="center" vertical="center"/>
      <protection locked="0"/>
    </xf>
    <xf numFmtId="0" fontId="13" fillId="0" borderId="46" xfId="2" applyFont="1" applyFill="1" applyBorder="1" applyAlignment="1" applyProtection="1">
      <alignment horizontal="center" vertical="center"/>
      <protection locked="0"/>
    </xf>
    <xf numFmtId="0" fontId="13" fillId="0" borderId="46" xfId="2" applyFont="1" applyFill="1" applyBorder="1" applyAlignment="1" applyProtection="1">
      <alignment horizontal="left" vertical="center"/>
      <protection locked="0"/>
    </xf>
    <xf numFmtId="0" fontId="13" fillId="0" borderId="47" xfId="2" applyFont="1" applyFill="1" applyBorder="1" applyAlignment="1" applyProtection="1">
      <alignment horizontal="left" vertical="center"/>
      <protection locked="0"/>
    </xf>
    <xf numFmtId="179" fontId="13" fillId="3" borderId="44" xfId="2" applyNumberFormat="1" applyFont="1" applyFill="1" applyBorder="1" applyAlignment="1" applyProtection="1">
      <alignment horizontal="center" vertical="center"/>
      <protection locked="0"/>
    </xf>
    <xf numFmtId="179" fontId="50" fillId="0" borderId="45" xfId="2" applyNumberFormat="1" applyFont="1" applyBorder="1" applyAlignment="1" applyProtection="1">
      <alignment horizontal="center" vertical="center"/>
      <protection locked="0"/>
    </xf>
    <xf numFmtId="179" fontId="50" fillId="0" borderId="46" xfId="2" applyNumberFormat="1" applyFont="1" applyBorder="1" applyAlignment="1" applyProtection="1">
      <alignment horizontal="center" vertical="center"/>
      <protection locked="0"/>
    </xf>
    <xf numFmtId="179" fontId="50" fillId="0" borderId="47" xfId="2" applyNumberFormat="1" applyFont="1" applyBorder="1" applyAlignment="1" applyProtection="1">
      <alignment horizontal="center" vertical="center"/>
      <protection locked="0"/>
    </xf>
    <xf numFmtId="38" fontId="50" fillId="0" borderId="45" xfId="1" applyFont="1" applyBorder="1" applyAlignment="1" applyProtection="1">
      <alignment horizontal="right" vertical="center"/>
      <protection locked="0"/>
    </xf>
    <xf numFmtId="38" fontId="50" fillId="0" borderId="46" xfId="1" applyFont="1" applyBorder="1" applyAlignment="1" applyProtection="1">
      <alignment horizontal="right" vertical="center"/>
      <protection locked="0"/>
    </xf>
    <xf numFmtId="180" fontId="13" fillId="0" borderId="46" xfId="2" applyNumberFormat="1" applyFont="1" applyBorder="1" applyAlignment="1" applyProtection="1">
      <alignment horizontal="left" vertical="center"/>
      <protection locked="0"/>
    </xf>
    <xf numFmtId="180" fontId="13" fillId="0" borderId="47" xfId="2" applyNumberFormat="1" applyFont="1" applyBorder="1" applyAlignment="1" applyProtection="1">
      <alignment horizontal="left" vertical="center"/>
      <protection locked="0"/>
    </xf>
    <xf numFmtId="0" fontId="13" fillId="3" borderId="45" xfId="2" applyFont="1" applyFill="1" applyBorder="1" applyAlignment="1" applyProtection="1">
      <alignment horizontal="center" vertical="center" wrapText="1"/>
      <protection locked="0"/>
    </xf>
    <xf numFmtId="0" fontId="62" fillId="0" borderId="45" xfId="2" applyNumberFormat="1" applyFont="1" applyBorder="1" applyAlignment="1" applyProtection="1">
      <alignment horizontal="left" vertical="center"/>
      <protection locked="0"/>
    </xf>
    <xf numFmtId="0" fontId="62" fillId="0" borderId="46" xfId="2" applyNumberFormat="1" applyFont="1" applyBorder="1" applyAlignment="1" applyProtection="1">
      <alignment horizontal="left" vertical="center"/>
      <protection locked="0"/>
    </xf>
    <xf numFmtId="0" fontId="62" fillId="0" borderId="47" xfId="2" applyNumberFormat="1" applyFont="1" applyBorder="1" applyAlignment="1" applyProtection="1">
      <alignment horizontal="left" vertical="center"/>
      <protection locked="0"/>
    </xf>
    <xf numFmtId="0" fontId="13" fillId="3" borderId="44" xfId="2" applyNumberFormat="1" applyFont="1" applyFill="1" applyBorder="1" applyAlignment="1" applyProtection="1">
      <alignment horizontal="center" vertical="center"/>
      <protection locked="0"/>
    </xf>
    <xf numFmtId="0" fontId="13" fillId="0" borderId="46" xfId="2" applyNumberFormat="1" applyFont="1" applyBorder="1" applyAlignment="1" applyProtection="1">
      <alignment horizontal="left" vertical="center"/>
      <protection locked="0"/>
    </xf>
    <xf numFmtId="38" fontId="50" fillId="0" borderId="45" xfId="1" applyFont="1" applyBorder="1" applyAlignment="1" applyProtection="1">
      <alignment horizontal="right" vertical="center" wrapText="1"/>
      <protection locked="0"/>
    </xf>
    <xf numFmtId="38" fontId="50" fillId="0" borderId="46" xfId="1" applyFont="1" applyBorder="1" applyAlignment="1" applyProtection="1">
      <alignment horizontal="right" vertical="center" wrapText="1"/>
      <protection locked="0"/>
    </xf>
    <xf numFmtId="0" fontId="13" fillId="0" borderId="47" xfId="2" applyNumberFormat="1" applyFont="1" applyBorder="1" applyAlignment="1" applyProtection="1">
      <alignment horizontal="left" vertical="center"/>
      <protection locked="0"/>
    </xf>
    <xf numFmtId="0" fontId="62" fillId="4" borderId="45" xfId="2" applyFont="1" applyFill="1" applyBorder="1" applyAlignment="1" applyProtection="1">
      <alignment horizontal="left" vertical="center"/>
      <protection locked="0"/>
    </xf>
    <xf numFmtId="0" fontId="62" fillId="4" borderId="46" xfId="2" applyFont="1" applyFill="1" applyBorder="1" applyAlignment="1" applyProtection="1">
      <alignment horizontal="left" vertical="center"/>
      <protection locked="0"/>
    </xf>
    <xf numFmtId="0" fontId="62" fillId="4" borderId="47" xfId="2" applyFont="1" applyFill="1" applyBorder="1" applyAlignment="1" applyProtection="1">
      <alignment horizontal="left" vertical="center"/>
      <protection locked="0"/>
    </xf>
    <xf numFmtId="0" fontId="13" fillId="3" borderId="11" xfId="2" applyFont="1" applyFill="1" applyBorder="1" applyAlignment="1" applyProtection="1">
      <alignment horizontal="center" vertical="center"/>
      <protection locked="0"/>
    </xf>
    <xf numFmtId="0" fontId="13" fillId="3" borderId="12" xfId="2" applyFont="1" applyFill="1" applyBorder="1" applyAlignment="1" applyProtection="1">
      <alignment horizontal="center" vertical="center"/>
      <protection locked="0"/>
    </xf>
    <xf numFmtId="0" fontId="13" fillId="0" borderId="11" xfId="2" applyFont="1" applyFill="1" applyBorder="1" applyAlignment="1" applyProtection="1">
      <alignment horizontal="center" vertical="center"/>
      <protection locked="0"/>
    </xf>
    <xf numFmtId="0" fontId="13" fillId="0" borderId="12" xfId="2" applyFont="1" applyFill="1" applyBorder="1" applyAlignment="1" applyProtection="1">
      <alignment horizontal="center" vertical="center"/>
      <protection locked="0"/>
    </xf>
    <xf numFmtId="0" fontId="13" fillId="0" borderId="13" xfId="2" applyFont="1" applyFill="1" applyBorder="1" applyAlignment="1" applyProtection="1">
      <alignment horizontal="center" vertical="center"/>
      <protection locked="0"/>
    </xf>
    <xf numFmtId="0" fontId="13" fillId="3" borderId="13" xfId="2" applyFont="1" applyFill="1" applyBorder="1" applyAlignment="1" applyProtection="1">
      <alignment horizontal="center" vertical="center"/>
      <protection locked="0"/>
    </xf>
    <xf numFmtId="0" fontId="62" fillId="0" borderId="11" xfId="2" applyFont="1" applyFill="1" applyBorder="1" applyAlignment="1" applyProtection="1">
      <alignment horizontal="center" vertical="center"/>
      <protection locked="0"/>
    </xf>
    <xf numFmtId="0" fontId="62" fillId="0" borderId="12" xfId="2" applyFont="1" applyFill="1" applyBorder="1" applyAlignment="1" applyProtection="1">
      <alignment horizontal="center" vertical="center"/>
      <protection locked="0"/>
    </xf>
    <xf numFmtId="0" fontId="62" fillId="0" borderId="13" xfId="2" applyFont="1" applyFill="1" applyBorder="1" applyAlignment="1" applyProtection="1">
      <alignment horizontal="center" vertical="center"/>
      <protection locked="0"/>
    </xf>
    <xf numFmtId="0" fontId="13" fillId="3" borderId="2" xfId="2" applyFont="1" applyFill="1" applyBorder="1" applyAlignment="1" applyProtection="1">
      <alignment horizontal="center" vertical="center" wrapText="1"/>
      <protection locked="0"/>
    </xf>
    <xf numFmtId="0" fontId="13" fillId="3" borderId="2" xfId="2" applyFont="1" applyFill="1" applyBorder="1" applyAlignment="1" applyProtection="1">
      <alignment horizontal="center" vertical="center"/>
      <protection locked="0"/>
    </xf>
    <xf numFmtId="0" fontId="13" fillId="3" borderId="5" xfId="2" applyFont="1" applyFill="1" applyBorder="1" applyAlignment="1" applyProtection="1">
      <alignment horizontal="center" vertical="center"/>
      <protection locked="0"/>
    </xf>
    <xf numFmtId="0" fontId="62" fillId="0" borderId="1" xfId="2" applyFont="1" applyFill="1" applyBorder="1" applyAlignment="1" applyProtection="1">
      <alignment horizontal="center" vertical="center"/>
      <protection locked="0"/>
    </xf>
    <xf numFmtId="0" fontId="62" fillId="0" borderId="2" xfId="2" applyFont="1" applyFill="1" applyBorder="1" applyAlignment="1" applyProtection="1">
      <alignment horizontal="center" vertical="center"/>
      <protection locked="0"/>
    </xf>
    <xf numFmtId="0" fontId="62" fillId="0" borderId="3" xfId="2" applyFont="1" applyFill="1" applyBorder="1" applyAlignment="1" applyProtection="1">
      <alignment horizontal="center" vertical="center"/>
      <protection locked="0"/>
    </xf>
    <xf numFmtId="0" fontId="62" fillId="0" borderId="4" xfId="2" applyFont="1" applyFill="1" applyBorder="1" applyAlignment="1" applyProtection="1">
      <alignment horizontal="center" vertical="center"/>
      <protection locked="0"/>
    </xf>
    <xf numFmtId="0" fontId="62" fillId="0" borderId="5" xfId="2" applyFont="1" applyFill="1" applyBorder="1" applyAlignment="1" applyProtection="1">
      <alignment horizontal="center" vertical="center"/>
      <protection locked="0"/>
    </xf>
    <xf numFmtId="0" fontId="62" fillId="0" borderId="6" xfId="2" applyFont="1" applyFill="1" applyBorder="1" applyAlignment="1" applyProtection="1">
      <alignment horizontal="center" vertical="center"/>
      <protection locked="0"/>
    </xf>
    <xf numFmtId="0" fontId="13" fillId="3" borderId="1" xfId="2" applyFont="1" applyFill="1" applyBorder="1" applyAlignment="1" applyProtection="1">
      <alignment horizontal="center" vertical="center"/>
      <protection locked="0"/>
    </xf>
    <xf numFmtId="0" fontId="13" fillId="3" borderId="3" xfId="2" applyFont="1" applyFill="1" applyBorder="1" applyAlignment="1" applyProtection="1">
      <alignment horizontal="center" vertical="center"/>
      <protection locked="0"/>
    </xf>
    <xf numFmtId="0" fontId="13" fillId="3" borderId="9" xfId="2" applyFont="1" applyFill="1" applyBorder="1" applyAlignment="1" applyProtection="1">
      <alignment horizontal="center" vertical="center"/>
      <protection locked="0"/>
    </xf>
    <xf numFmtId="0" fontId="13" fillId="3" borderId="0" xfId="2" applyFont="1" applyFill="1" applyBorder="1" applyAlignment="1" applyProtection="1">
      <alignment horizontal="center" vertical="center"/>
      <protection locked="0"/>
    </xf>
    <xf numFmtId="0" fontId="13" fillId="3" borderId="10" xfId="2" applyFont="1" applyFill="1" applyBorder="1" applyAlignment="1" applyProtection="1">
      <alignment horizontal="center" vertical="center"/>
      <protection locked="0"/>
    </xf>
    <xf numFmtId="0" fontId="13" fillId="3" borderId="4" xfId="2" applyFont="1" applyFill="1" applyBorder="1" applyAlignment="1" applyProtection="1">
      <alignment horizontal="center" vertical="center"/>
      <protection locked="0"/>
    </xf>
    <xf numFmtId="0" fontId="13" fillId="3" borderId="6" xfId="2" applyFont="1" applyFill="1" applyBorder="1" applyAlignment="1" applyProtection="1">
      <alignment horizontal="center" vertical="center"/>
      <protection locked="0"/>
    </xf>
    <xf numFmtId="179" fontId="13" fillId="3" borderId="7" xfId="2" applyNumberFormat="1" applyFont="1" applyFill="1" applyBorder="1" applyAlignment="1" applyProtection="1">
      <alignment horizontal="center" vertical="center"/>
      <protection locked="0"/>
    </xf>
    <xf numFmtId="0" fontId="62" fillId="0" borderId="11" xfId="2" applyFont="1" applyBorder="1" applyAlignment="1" applyProtection="1">
      <alignment horizontal="center" vertical="center"/>
      <protection locked="0"/>
    </xf>
    <xf numFmtId="0" fontId="62" fillId="0" borderId="12" xfId="2" applyFont="1" applyBorder="1" applyAlignment="1" applyProtection="1">
      <alignment horizontal="center" vertical="center"/>
      <protection locked="0"/>
    </xf>
    <xf numFmtId="0" fontId="62" fillId="0" borderId="13" xfId="2" applyFont="1" applyBorder="1" applyAlignment="1" applyProtection="1">
      <alignment horizontal="center" vertical="center"/>
      <protection locked="0"/>
    </xf>
    <xf numFmtId="179" fontId="62" fillId="0" borderId="11" xfId="2" applyNumberFormat="1" applyFont="1" applyBorder="1" applyAlignment="1" applyProtection="1">
      <alignment horizontal="center" vertical="center"/>
      <protection locked="0"/>
    </xf>
    <xf numFmtId="179" fontId="62" fillId="0" borderId="12" xfId="2" applyNumberFormat="1" applyFont="1" applyBorder="1" applyAlignment="1" applyProtection="1">
      <alignment horizontal="center" vertical="center"/>
      <protection locked="0"/>
    </xf>
    <xf numFmtId="179" fontId="62" fillId="0" borderId="13" xfId="2" applyNumberFormat="1" applyFont="1" applyBorder="1" applyAlignment="1" applyProtection="1">
      <alignment horizontal="center" vertical="center"/>
      <protection locked="0"/>
    </xf>
    <xf numFmtId="0" fontId="13" fillId="3" borderId="7" xfId="2" applyFont="1" applyFill="1" applyBorder="1" applyAlignment="1" applyProtection="1">
      <alignment horizontal="center" vertical="center"/>
      <protection locked="0"/>
    </xf>
    <xf numFmtId="0" fontId="13" fillId="3" borderId="7" xfId="2" applyFont="1" applyFill="1" applyBorder="1" applyAlignment="1" applyProtection="1">
      <alignment horizontal="center" vertical="center" shrinkToFit="1"/>
      <protection locked="0"/>
    </xf>
    <xf numFmtId="180" fontId="13" fillId="0" borderId="11" xfId="2" applyNumberFormat="1" applyFont="1" applyBorder="1" applyAlignment="1" applyProtection="1">
      <alignment horizontal="right" vertical="center"/>
      <protection locked="0"/>
    </xf>
    <xf numFmtId="180" fontId="13" fillId="0" borderId="12" xfId="2" applyNumberFormat="1" applyFont="1" applyBorder="1" applyAlignment="1" applyProtection="1">
      <alignment horizontal="right" vertical="center"/>
      <protection locked="0"/>
    </xf>
    <xf numFmtId="0" fontId="62" fillId="0" borderId="12" xfId="2" applyNumberFormat="1" applyFont="1" applyBorder="1" applyAlignment="1" applyProtection="1">
      <alignment horizontal="center" vertical="center"/>
      <protection locked="0"/>
    </xf>
    <xf numFmtId="0" fontId="13" fillId="0" borderId="12" xfId="2" applyFont="1" applyFill="1" applyBorder="1" applyAlignment="1" applyProtection="1">
      <alignment horizontal="left" vertical="center"/>
      <protection locked="0"/>
    </xf>
    <xf numFmtId="0" fontId="13" fillId="0" borderId="13" xfId="2" applyFont="1" applyFill="1" applyBorder="1" applyAlignment="1" applyProtection="1">
      <alignment horizontal="left" vertical="center"/>
      <protection locked="0"/>
    </xf>
    <xf numFmtId="38" fontId="62" fillId="0" borderId="11" xfId="1" applyFont="1" applyBorder="1" applyAlignment="1" applyProtection="1">
      <alignment horizontal="right" vertical="center"/>
      <protection locked="0"/>
    </xf>
    <xf numFmtId="38" fontId="62" fillId="0" borderId="12" xfId="1" applyFont="1" applyBorder="1" applyAlignment="1" applyProtection="1">
      <alignment horizontal="right" vertical="center"/>
      <protection locked="0"/>
    </xf>
    <xf numFmtId="180" fontId="13" fillId="0" borderId="12" xfId="2" applyNumberFormat="1" applyFont="1" applyBorder="1" applyAlignment="1" applyProtection="1">
      <alignment horizontal="left" vertical="center"/>
      <protection locked="0"/>
    </xf>
    <xf numFmtId="180" fontId="13" fillId="0" borderId="13" xfId="2" applyNumberFormat="1" applyFont="1" applyBorder="1" applyAlignment="1" applyProtection="1">
      <alignment horizontal="left" vertical="center"/>
      <protection locked="0"/>
    </xf>
    <xf numFmtId="0" fontId="13" fillId="3" borderId="11" xfId="2" applyFont="1" applyFill="1" applyBorder="1" applyAlignment="1" applyProtection="1">
      <alignment horizontal="center" vertical="center" wrapText="1"/>
      <protection locked="0"/>
    </xf>
    <xf numFmtId="0" fontId="62" fillId="0" borderId="11" xfId="2" applyNumberFormat="1" applyFont="1" applyBorder="1" applyAlignment="1" applyProtection="1">
      <alignment horizontal="left" vertical="center"/>
      <protection locked="0"/>
    </xf>
    <xf numFmtId="0" fontId="62" fillId="0" borderId="12" xfId="2" applyNumberFormat="1" applyFont="1" applyBorder="1" applyAlignment="1" applyProtection="1">
      <alignment horizontal="left" vertical="center"/>
      <protection locked="0"/>
    </xf>
    <xf numFmtId="0" fontId="62" fillId="0" borderId="13" xfId="2" applyNumberFormat="1" applyFont="1" applyBorder="1" applyAlignment="1" applyProtection="1">
      <alignment horizontal="left" vertical="center"/>
      <protection locked="0"/>
    </xf>
    <xf numFmtId="0" fontId="13" fillId="3" borderId="7" xfId="2" applyNumberFormat="1" applyFont="1" applyFill="1" applyBorder="1" applyAlignment="1" applyProtection="1">
      <alignment horizontal="center" vertical="center"/>
      <protection locked="0"/>
    </xf>
    <xf numFmtId="0" fontId="13" fillId="0" borderId="12" xfId="2" applyNumberFormat="1" applyFont="1" applyBorder="1" applyAlignment="1" applyProtection="1">
      <alignment horizontal="left" vertical="center"/>
      <protection locked="0"/>
    </xf>
    <xf numFmtId="38" fontId="62" fillId="0" borderId="11" xfId="1" applyFont="1" applyBorder="1" applyAlignment="1" applyProtection="1">
      <alignment horizontal="right" vertical="center" wrapText="1"/>
      <protection locked="0"/>
    </xf>
    <xf numFmtId="38" fontId="62" fillId="0" borderId="12" xfId="1" applyFont="1" applyBorder="1" applyAlignment="1" applyProtection="1">
      <alignment horizontal="right" vertical="center" wrapText="1"/>
      <protection locked="0"/>
    </xf>
    <xf numFmtId="0" fontId="13" fillId="0" borderId="13" xfId="2" applyNumberFormat="1" applyFont="1" applyBorder="1" applyAlignment="1" applyProtection="1">
      <alignment horizontal="left" vertical="center"/>
      <protection locked="0"/>
    </xf>
    <xf numFmtId="0" fontId="62" fillId="4" borderId="11" xfId="2" applyFont="1" applyFill="1" applyBorder="1" applyAlignment="1" applyProtection="1">
      <alignment horizontal="left" vertical="center"/>
      <protection locked="0"/>
    </xf>
    <xf numFmtId="0" fontId="62" fillId="4" borderId="12" xfId="2" applyFont="1" applyFill="1" applyBorder="1" applyAlignment="1" applyProtection="1">
      <alignment horizontal="left" vertical="center"/>
      <protection locked="0"/>
    </xf>
    <xf numFmtId="0" fontId="62" fillId="4" borderId="13" xfId="2" applyFont="1" applyFill="1" applyBorder="1" applyAlignment="1" applyProtection="1">
      <alignment horizontal="left" vertical="center"/>
      <protection locked="0"/>
    </xf>
    <xf numFmtId="0" fontId="62" fillId="0" borderId="11" xfId="2" applyNumberFormat="1" applyFont="1" applyBorder="1" applyAlignment="1" applyProtection="1">
      <alignment horizontal="center" vertical="center"/>
      <protection locked="0"/>
    </xf>
    <xf numFmtId="0" fontId="62" fillId="0" borderId="13" xfId="2" applyNumberFormat="1" applyFont="1" applyBorder="1" applyAlignment="1" applyProtection="1">
      <alignment horizontal="center" vertical="center"/>
      <protection locked="0"/>
    </xf>
    <xf numFmtId="0" fontId="13" fillId="3" borderId="49" xfId="2" applyFont="1" applyFill="1" applyBorder="1" applyAlignment="1" applyProtection="1">
      <alignment horizontal="left" vertical="center" wrapText="1"/>
      <protection locked="0"/>
    </xf>
    <xf numFmtId="0" fontId="13" fillId="3" borderId="50" xfId="2" applyFont="1" applyFill="1" applyBorder="1" applyAlignment="1" applyProtection="1">
      <alignment horizontal="left" vertical="center" wrapText="1"/>
      <protection locked="0"/>
    </xf>
    <xf numFmtId="0" fontId="13" fillId="3" borderId="51" xfId="2" applyFont="1" applyFill="1" applyBorder="1" applyAlignment="1" applyProtection="1">
      <alignment horizontal="left" vertical="center" wrapText="1"/>
      <protection locked="0"/>
    </xf>
    <xf numFmtId="0" fontId="50" fillId="4" borderId="50" xfId="2" applyFont="1" applyFill="1" applyBorder="1" applyAlignment="1" applyProtection="1">
      <alignment horizontal="center" vertical="center"/>
      <protection locked="0"/>
    </xf>
    <xf numFmtId="0" fontId="50" fillId="4" borderId="51" xfId="2" applyFont="1" applyFill="1" applyBorder="1" applyAlignment="1" applyProtection="1">
      <alignment horizontal="center" vertical="center"/>
      <protection locked="0"/>
    </xf>
    <xf numFmtId="0" fontId="13" fillId="3" borderId="11" xfId="2" applyFont="1" applyFill="1" applyBorder="1" applyAlignment="1" applyProtection="1">
      <alignment horizontal="left" vertical="center" wrapText="1"/>
      <protection locked="0"/>
    </xf>
    <xf numFmtId="0" fontId="13" fillId="3" borderId="12" xfId="2" applyFont="1" applyFill="1" applyBorder="1" applyAlignment="1" applyProtection="1">
      <alignment horizontal="left" vertical="center" wrapText="1"/>
      <protection locked="0"/>
    </xf>
    <xf numFmtId="0" fontId="13" fillId="3" borderId="13" xfId="2" applyFont="1" applyFill="1" applyBorder="1" applyAlignment="1" applyProtection="1">
      <alignment horizontal="left" vertical="center" wrapText="1"/>
      <protection locked="0"/>
    </xf>
    <xf numFmtId="0" fontId="62" fillId="4" borderId="12" xfId="2" applyFont="1" applyFill="1" applyBorder="1" applyAlignment="1" applyProtection="1">
      <alignment horizontal="center" vertical="center"/>
      <protection locked="0"/>
    </xf>
    <xf numFmtId="0" fontId="62" fillId="4" borderId="13" xfId="2" applyFont="1" applyFill="1" applyBorder="1" applyAlignment="1" applyProtection="1">
      <alignment horizontal="center" vertical="center"/>
      <protection locked="0"/>
    </xf>
    <xf numFmtId="0" fontId="11" fillId="3" borderId="45" xfId="2" applyFont="1" applyFill="1" applyBorder="1" applyAlignment="1" applyProtection="1">
      <alignment horizontal="center" vertical="center" wrapText="1"/>
      <protection locked="0"/>
    </xf>
    <xf numFmtId="0" fontId="11" fillId="3" borderId="46" xfId="2" applyFont="1" applyFill="1" applyBorder="1" applyAlignment="1" applyProtection="1">
      <alignment horizontal="center" vertical="center" wrapText="1"/>
      <protection locked="0"/>
    </xf>
    <xf numFmtId="0" fontId="11" fillId="3" borderId="47" xfId="2" applyFont="1" applyFill="1" applyBorder="1" applyAlignment="1" applyProtection="1">
      <alignment horizontal="center" vertical="center" wrapText="1"/>
      <protection locked="0"/>
    </xf>
    <xf numFmtId="0" fontId="63" fillId="0" borderId="45" xfId="2" applyFont="1" applyBorder="1" applyAlignment="1" applyProtection="1">
      <alignment horizontal="left" vertical="center" wrapText="1"/>
      <protection locked="0"/>
    </xf>
    <xf numFmtId="0" fontId="63" fillId="0" borderId="46" xfId="2" applyFont="1" applyBorder="1" applyAlignment="1" applyProtection="1">
      <alignment horizontal="left" vertical="center" wrapText="1"/>
      <protection locked="0"/>
    </xf>
    <xf numFmtId="0" fontId="63" fillId="0" borderId="47" xfId="2" applyFont="1" applyBorder="1" applyAlignment="1" applyProtection="1">
      <alignment horizontal="left" vertical="center" wrapText="1"/>
      <protection locked="0"/>
    </xf>
    <xf numFmtId="0" fontId="11" fillId="3" borderId="45" xfId="2" applyFont="1" applyFill="1" applyBorder="1" applyAlignment="1" applyProtection="1">
      <alignment horizontal="center" vertical="center"/>
      <protection locked="0"/>
    </xf>
    <xf numFmtId="0" fontId="11" fillId="3" borderId="46" xfId="2" applyFont="1" applyFill="1" applyBorder="1" applyAlignment="1" applyProtection="1">
      <alignment horizontal="center" vertical="center"/>
      <protection locked="0"/>
    </xf>
    <xf numFmtId="0" fontId="11" fillId="3" borderId="47" xfId="2" applyFont="1" applyFill="1" applyBorder="1" applyAlignment="1" applyProtection="1">
      <alignment horizontal="center" vertical="center"/>
      <protection locked="0"/>
    </xf>
    <xf numFmtId="0" fontId="11" fillId="0" borderId="46" xfId="2" applyFont="1" applyBorder="1" applyAlignment="1" applyProtection="1">
      <alignment horizontal="left" vertical="center"/>
      <protection locked="0"/>
    </xf>
    <xf numFmtId="0" fontId="11" fillId="0" borderId="47" xfId="2" applyFont="1" applyBorder="1" applyAlignment="1" applyProtection="1">
      <alignment horizontal="left" vertical="center"/>
      <protection locked="0"/>
    </xf>
    <xf numFmtId="181" fontId="11" fillId="0" borderId="46" xfId="2" applyNumberFormat="1" applyFont="1" applyBorder="1" applyAlignment="1" applyProtection="1">
      <alignment horizontal="left" vertical="center"/>
      <protection locked="0"/>
    </xf>
    <xf numFmtId="181" fontId="11" fillId="0" borderId="47" xfId="2" applyNumberFormat="1" applyFont="1" applyBorder="1" applyAlignment="1" applyProtection="1">
      <alignment horizontal="left" vertical="center"/>
      <protection locked="0"/>
    </xf>
    <xf numFmtId="0" fontId="11" fillId="0" borderId="46" xfId="2" applyFont="1" applyBorder="1" applyAlignment="1" applyProtection="1">
      <alignment horizontal="center" vertical="center"/>
      <protection locked="0"/>
    </xf>
    <xf numFmtId="0" fontId="11" fillId="0" borderId="45" xfId="2" applyFont="1" applyBorder="1" applyAlignment="1" applyProtection="1">
      <alignment horizontal="right" vertical="center"/>
      <protection locked="0"/>
    </xf>
    <xf numFmtId="0" fontId="11" fillId="0" borderId="46" xfId="2" applyFont="1" applyBorder="1" applyAlignment="1" applyProtection="1">
      <alignment horizontal="right" vertical="center"/>
      <protection locked="0"/>
    </xf>
    <xf numFmtId="179" fontId="50" fillId="0" borderId="45" xfId="2" applyNumberFormat="1" applyFont="1" applyFill="1" applyBorder="1" applyAlignment="1" applyProtection="1">
      <alignment horizontal="center" vertical="center"/>
      <protection locked="0"/>
    </xf>
    <xf numFmtId="179" fontId="50" fillId="0" borderId="46" xfId="2" applyNumberFormat="1" applyFont="1" applyFill="1" applyBorder="1" applyAlignment="1" applyProtection="1">
      <alignment horizontal="center" vertical="center"/>
      <protection locked="0"/>
    </xf>
    <xf numFmtId="179" fontId="50" fillId="0" borderId="47" xfId="2" applyNumberFormat="1" applyFont="1" applyFill="1" applyBorder="1" applyAlignment="1" applyProtection="1">
      <alignment horizontal="center" vertical="center"/>
      <protection locked="0"/>
    </xf>
    <xf numFmtId="0" fontId="11" fillId="3" borderId="45" xfId="2" applyFont="1" applyFill="1" applyBorder="1" applyAlignment="1" applyProtection="1">
      <alignment horizontal="center" vertical="center" shrinkToFit="1"/>
      <protection locked="0"/>
    </xf>
    <xf numFmtId="0" fontId="11" fillId="3" borderId="46" xfId="2" applyFont="1" applyFill="1" applyBorder="1" applyAlignment="1" applyProtection="1">
      <alignment horizontal="center" vertical="center" shrinkToFit="1"/>
      <protection locked="0"/>
    </xf>
    <xf numFmtId="0" fontId="11" fillId="3" borderId="47" xfId="2" applyFont="1" applyFill="1" applyBorder="1" applyAlignment="1" applyProtection="1">
      <alignment horizontal="center" vertical="center" shrinkToFit="1"/>
      <protection locked="0"/>
    </xf>
    <xf numFmtId="0" fontId="11" fillId="3" borderId="45" xfId="2" applyFont="1" applyFill="1" applyBorder="1" applyAlignment="1" applyProtection="1">
      <alignment horizontal="center" vertical="center" wrapText="1" shrinkToFit="1"/>
      <protection locked="0"/>
    </xf>
    <xf numFmtId="0" fontId="11" fillId="3" borderId="46" xfId="2" applyFont="1" applyFill="1" applyBorder="1" applyAlignment="1" applyProtection="1">
      <alignment horizontal="center" vertical="center" wrapText="1" shrinkToFit="1"/>
      <protection locked="0"/>
    </xf>
    <xf numFmtId="0" fontId="11" fillId="3" borderId="47" xfId="2" applyFont="1" applyFill="1" applyBorder="1" applyAlignment="1" applyProtection="1">
      <alignment horizontal="center" vertical="center" wrapText="1" shrinkToFit="1"/>
      <protection locked="0"/>
    </xf>
    <xf numFmtId="0" fontId="63" fillId="0" borderId="45" xfId="2" applyFont="1" applyFill="1" applyBorder="1" applyAlignment="1" applyProtection="1">
      <alignment horizontal="left" vertical="center" wrapText="1" shrinkToFit="1"/>
      <protection locked="0"/>
    </xf>
    <xf numFmtId="0" fontId="63" fillId="0" borderId="46" xfId="2" applyFont="1" applyFill="1" applyBorder="1" applyAlignment="1" applyProtection="1">
      <alignment horizontal="left" vertical="center" wrapText="1" shrinkToFit="1"/>
      <protection locked="0"/>
    </xf>
    <xf numFmtId="0" fontId="63" fillId="0" borderId="47" xfId="2" applyFont="1" applyFill="1" applyBorder="1" applyAlignment="1" applyProtection="1">
      <alignment horizontal="left" vertical="center" wrapText="1" shrinkToFit="1"/>
      <protection locked="0"/>
    </xf>
    <xf numFmtId="179" fontId="11" fillId="3" borderId="45" xfId="2" applyNumberFormat="1" applyFont="1" applyFill="1" applyBorder="1" applyAlignment="1" applyProtection="1">
      <alignment horizontal="center" vertical="center"/>
      <protection locked="0"/>
    </xf>
    <xf numFmtId="179" fontId="11" fillId="3" borderId="46" xfId="2" applyNumberFormat="1" applyFont="1" applyFill="1" applyBorder="1" applyAlignment="1" applyProtection="1">
      <alignment horizontal="center" vertical="center"/>
      <protection locked="0"/>
    </xf>
    <xf numFmtId="179" fontId="11" fillId="3" borderId="47" xfId="2" applyNumberFormat="1" applyFont="1" applyFill="1" applyBorder="1" applyAlignment="1" applyProtection="1">
      <alignment horizontal="center" vertical="center"/>
      <protection locked="0"/>
    </xf>
    <xf numFmtId="0" fontId="11" fillId="3" borderId="41" xfId="2" applyFont="1" applyFill="1" applyBorder="1" applyAlignment="1" applyProtection="1">
      <alignment horizontal="center" vertical="center"/>
      <protection locked="0"/>
    </xf>
    <xf numFmtId="0" fontId="11" fillId="3" borderId="42" xfId="2" applyFont="1" applyFill="1" applyBorder="1" applyAlignment="1" applyProtection="1">
      <alignment horizontal="center" vertical="center"/>
      <protection locked="0"/>
    </xf>
    <xf numFmtId="0" fontId="11" fillId="3" borderId="43" xfId="2" applyFont="1" applyFill="1" applyBorder="1" applyAlignment="1" applyProtection="1">
      <alignment horizontal="center" vertical="center"/>
      <protection locked="0"/>
    </xf>
    <xf numFmtId="179" fontId="11" fillId="3" borderId="41" xfId="2" applyNumberFormat="1" applyFont="1" applyFill="1" applyBorder="1" applyAlignment="1" applyProtection="1">
      <alignment horizontal="center" vertical="center"/>
      <protection locked="0"/>
    </xf>
    <xf numFmtId="179" fontId="11" fillId="3" borderId="43" xfId="2" applyNumberFormat="1" applyFont="1" applyFill="1" applyBorder="1" applyAlignment="1" applyProtection="1">
      <alignment horizontal="center" vertical="center"/>
      <protection locked="0"/>
    </xf>
    <xf numFmtId="0" fontId="50" fillId="4" borderId="49" xfId="2" applyFont="1" applyFill="1" applyBorder="1" applyAlignment="1" applyProtection="1">
      <alignment horizontal="center" vertical="center"/>
      <protection locked="0"/>
    </xf>
    <xf numFmtId="0" fontId="46" fillId="4" borderId="0" xfId="2" applyFont="1" applyFill="1" applyAlignment="1" applyProtection="1">
      <alignment horizontal="left" vertical="center" wrapText="1"/>
    </xf>
    <xf numFmtId="0" fontId="62" fillId="4" borderId="49" xfId="2" applyFont="1" applyFill="1" applyBorder="1" applyAlignment="1" applyProtection="1">
      <alignment horizontal="center" vertical="center"/>
      <protection locked="0"/>
    </xf>
    <xf numFmtId="0" fontId="62" fillId="4" borderId="50" xfId="2" applyFont="1" applyFill="1" applyBorder="1" applyAlignment="1" applyProtection="1">
      <alignment horizontal="center" vertical="center"/>
      <protection locked="0"/>
    </xf>
    <xf numFmtId="0" fontId="62" fillId="4" borderId="51" xfId="2" applyFont="1" applyFill="1" applyBorder="1" applyAlignment="1" applyProtection="1">
      <alignment horizontal="center" vertical="center"/>
      <protection locked="0"/>
    </xf>
    <xf numFmtId="38" fontId="13" fillId="0" borderId="45" xfId="1" applyFont="1" applyBorder="1" applyAlignment="1" applyProtection="1">
      <alignment horizontal="right" vertical="center"/>
      <protection locked="0"/>
    </xf>
    <xf numFmtId="38" fontId="13" fillId="0" borderId="46" xfId="1" applyFont="1" applyBorder="1" applyAlignment="1" applyProtection="1">
      <alignment horizontal="right" vertical="center"/>
      <protection locked="0"/>
    </xf>
    <xf numFmtId="181" fontId="13" fillId="0" borderId="46" xfId="2" applyNumberFormat="1" applyFont="1" applyBorder="1" applyAlignment="1" applyProtection="1">
      <alignment horizontal="left" vertical="center"/>
      <protection locked="0"/>
    </xf>
    <xf numFmtId="181" fontId="13" fillId="0" borderId="47" xfId="2" applyNumberFormat="1" applyFont="1" applyBorder="1" applyAlignment="1" applyProtection="1">
      <alignment horizontal="left" vertical="center"/>
      <protection locked="0"/>
    </xf>
    <xf numFmtId="0" fontId="13" fillId="0" borderId="45" xfId="2" applyFont="1" applyBorder="1" applyAlignment="1" applyProtection="1">
      <alignment horizontal="left" vertical="center" wrapText="1"/>
      <protection locked="0"/>
    </xf>
    <xf numFmtId="0" fontId="13" fillId="0" borderId="46" xfId="2" applyFont="1" applyBorder="1" applyAlignment="1" applyProtection="1">
      <alignment horizontal="left" vertical="center" wrapText="1"/>
      <protection locked="0"/>
    </xf>
    <xf numFmtId="0" fontId="13" fillId="0" borderId="47" xfId="2" applyFont="1" applyBorder="1" applyAlignment="1" applyProtection="1">
      <alignment horizontal="left" vertical="center" wrapText="1"/>
      <protection locked="0"/>
    </xf>
    <xf numFmtId="0" fontId="13" fillId="4" borderId="49" xfId="2" applyFont="1" applyFill="1" applyBorder="1" applyAlignment="1" applyProtection="1">
      <alignment horizontal="center" vertical="center"/>
      <protection locked="0"/>
    </xf>
    <xf numFmtId="0" fontId="13" fillId="4" borderId="50" xfId="2" applyFont="1" applyFill="1" applyBorder="1" applyAlignment="1" applyProtection="1">
      <alignment horizontal="center" vertical="center"/>
      <protection locked="0"/>
    </xf>
    <xf numFmtId="0" fontId="13" fillId="4" borderId="51" xfId="2" applyFont="1" applyFill="1" applyBorder="1" applyAlignment="1" applyProtection="1">
      <alignment horizontal="center" vertical="center"/>
      <protection locked="0"/>
    </xf>
    <xf numFmtId="179" fontId="13" fillId="3" borderId="45" xfId="2" applyNumberFormat="1" applyFont="1" applyFill="1" applyBorder="1" applyAlignment="1" applyProtection="1">
      <alignment horizontal="center" vertical="center"/>
      <protection locked="0"/>
    </xf>
    <xf numFmtId="179" fontId="13" fillId="3" borderId="46" xfId="2" applyNumberFormat="1" applyFont="1" applyFill="1" applyBorder="1" applyAlignment="1" applyProtection="1">
      <alignment horizontal="center" vertical="center"/>
      <protection locked="0"/>
    </xf>
    <xf numFmtId="179" fontId="13" fillId="3" borderId="47" xfId="2" applyNumberFormat="1" applyFont="1" applyFill="1" applyBorder="1" applyAlignment="1" applyProtection="1">
      <alignment horizontal="center" vertical="center"/>
      <protection locked="0"/>
    </xf>
    <xf numFmtId="179" fontId="13" fillId="0" borderId="45" xfId="2" applyNumberFormat="1" applyFont="1" applyFill="1" applyBorder="1" applyAlignment="1" applyProtection="1">
      <alignment horizontal="center" vertical="center"/>
      <protection locked="0"/>
    </xf>
    <xf numFmtId="179" fontId="13" fillId="0" borderId="46" xfId="2" applyNumberFormat="1" applyFont="1" applyFill="1" applyBorder="1" applyAlignment="1" applyProtection="1">
      <alignment horizontal="center" vertical="center"/>
      <protection locked="0"/>
    </xf>
    <xf numFmtId="179" fontId="13" fillId="0" borderId="47" xfId="2" applyNumberFormat="1" applyFont="1" applyFill="1" applyBorder="1" applyAlignment="1" applyProtection="1">
      <alignment horizontal="center" vertical="center"/>
      <protection locked="0"/>
    </xf>
    <xf numFmtId="0" fontId="13" fillId="3" borderId="45" xfId="2" applyFont="1" applyFill="1" applyBorder="1" applyAlignment="1" applyProtection="1">
      <alignment horizontal="center" vertical="center" wrapText="1" shrinkToFit="1"/>
      <protection locked="0"/>
    </xf>
    <xf numFmtId="0" fontId="13" fillId="3" borderId="46" xfId="2" applyFont="1" applyFill="1" applyBorder="1" applyAlignment="1" applyProtection="1">
      <alignment horizontal="center" vertical="center" wrapText="1" shrinkToFit="1"/>
      <protection locked="0"/>
    </xf>
    <xf numFmtId="0" fontId="13" fillId="3" borderId="47" xfId="2" applyFont="1" applyFill="1" applyBorder="1" applyAlignment="1" applyProtection="1">
      <alignment horizontal="center" vertical="center" wrapText="1" shrinkToFit="1"/>
      <protection locked="0"/>
    </xf>
    <xf numFmtId="0" fontId="13" fillId="0" borderId="45" xfId="2" applyFont="1" applyFill="1" applyBorder="1" applyAlignment="1" applyProtection="1">
      <alignment horizontal="left" vertical="top" wrapText="1" shrinkToFit="1"/>
      <protection locked="0"/>
    </xf>
    <xf numFmtId="0" fontId="13" fillId="0" borderId="46" xfId="2" applyFont="1" applyFill="1" applyBorder="1" applyAlignment="1" applyProtection="1">
      <alignment horizontal="left" vertical="top" wrapText="1" shrinkToFit="1"/>
      <protection locked="0"/>
    </xf>
    <xf numFmtId="0" fontId="13" fillId="0" borderId="47" xfId="2" applyFont="1" applyFill="1" applyBorder="1" applyAlignment="1" applyProtection="1">
      <alignment horizontal="left" vertical="top" wrapText="1" shrinkToFit="1"/>
      <protection locked="0"/>
    </xf>
    <xf numFmtId="0" fontId="13" fillId="0" borderId="45" xfId="2" applyFont="1" applyBorder="1" applyAlignment="1" applyProtection="1">
      <alignment horizontal="right" vertical="center"/>
      <protection locked="0"/>
    </xf>
    <xf numFmtId="0" fontId="13" fillId="0" borderId="46" xfId="2" applyFont="1" applyBorder="1" applyAlignment="1" applyProtection="1">
      <alignment horizontal="right" vertical="center"/>
      <protection locked="0"/>
    </xf>
    <xf numFmtId="0" fontId="13" fillId="0" borderId="46" xfId="2" applyFont="1" applyBorder="1" applyAlignment="1" applyProtection="1">
      <alignment horizontal="center" vertical="center"/>
      <protection locked="0"/>
    </xf>
    <xf numFmtId="179" fontId="13" fillId="0" borderId="41" xfId="2" applyNumberFormat="1" applyFont="1" applyBorder="1" applyAlignment="1" applyProtection="1">
      <alignment horizontal="center" vertical="center"/>
      <protection locked="0"/>
    </xf>
    <xf numFmtId="179" fontId="13" fillId="0" borderId="42" xfId="2" applyNumberFormat="1" applyFont="1" applyBorder="1" applyAlignment="1" applyProtection="1">
      <alignment horizontal="center" vertical="center"/>
      <protection locked="0"/>
    </xf>
    <xf numFmtId="179" fontId="13" fillId="0" borderId="43" xfId="2" applyNumberFormat="1" applyFont="1" applyBorder="1" applyAlignment="1" applyProtection="1">
      <alignment horizontal="center" vertical="center"/>
      <protection locked="0"/>
    </xf>
    <xf numFmtId="0" fontId="13" fillId="0" borderId="41" xfId="2" applyFont="1" applyFill="1" applyBorder="1" applyAlignment="1" applyProtection="1">
      <alignment horizontal="center" vertical="center"/>
      <protection locked="0"/>
    </xf>
    <xf numFmtId="0" fontId="13" fillId="0" borderId="42" xfId="2" applyFont="1" applyFill="1" applyBorder="1" applyAlignment="1" applyProtection="1">
      <alignment horizontal="center" vertical="center"/>
      <protection locked="0"/>
    </xf>
    <xf numFmtId="0" fontId="13" fillId="0" borderId="43" xfId="2" applyFont="1" applyFill="1" applyBorder="1" applyAlignment="1" applyProtection="1">
      <alignment horizontal="center" vertical="center"/>
      <protection locked="0"/>
    </xf>
    <xf numFmtId="179" fontId="13" fillId="3" borderId="19" xfId="2" applyNumberFormat="1" applyFont="1" applyFill="1" applyBorder="1" applyAlignment="1" applyProtection="1">
      <alignment horizontal="center" vertical="center"/>
      <protection locked="0"/>
    </xf>
    <xf numFmtId="0" fontId="13" fillId="0" borderId="41" xfId="2" applyFont="1" applyBorder="1" applyAlignment="1" applyProtection="1">
      <alignment horizontal="center" vertical="center"/>
      <protection locked="0"/>
    </xf>
    <xf numFmtId="0" fontId="13" fillId="0" borderId="42" xfId="2" applyFont="1" applyBorder="1" applyAlignment="1" applyProtection="1">
      <alignment horizontal="center" vertical="center"/>
      <protection locked="0"/>
    </xf>
    <xf numFmtId="0" fontId="13" fillId="0" borderId="43" xfId="2" applyFont="1" applyBorder="1" applyAlignment="1" applyProtection="1">
      <alignment horizontal="center" vertical="center"/>
      <protection locked="0"/>
    </xf>
    <xf numFmtId="179" fontId="13" fillId="3" borderId="41" xfId="2" applyNumberFormat="1" applyFont="1" applyFill="1" applyBorder="1" applyAlignment="1" applyProtection="1">
      <alignment horizontal="center" vertical="center"/>
      <protection locked="0"/>
    </xf>
    <xf numFmtId="179" fontId="13" fillId="3" borderId="42" xfId="2" applyNumberFormat="1" applyFont="1" applyFill="1" applyBorder="1" applyAlignment="1" applyProtection="1">
      <alignment horizontal="center" vertical="center"/>
      <protection locked="0"/>
    </xf>
    <xf numFmtId="179" fontId="13" fillId="3" borderId="43" xfId="2" applyNumberFormat="1" applyFont="1" applyFill="1" applyBorder="1" applyAlignment="1" applyProtection="1">
      <alignment horizontal="center" vertical="center"/>
      <protection locked="0"/>
    </xf>
    <xf numFmtId="0" fontId="62" fillId="0" borderId="45" xfId="2" applyFont="1" applyBorder="1" applyAlignment="1" applyProtection="1">
      <alignment horizontal="left" vertical="center" wrapText="1"/>
      <protection locked="0"/>
    </xf>
    <xf numFmtId="0" fontId="62" fillId="0" borderId="46" xfId="2" applyFont="1" applyBorder="1" applyAlignment="1" applyProtection="1">
      <alignment horizontal="left" vertical="center" wrapText="1"/>
      <protection locked="0"/>
    </xf>
    <xf numFmtId="0" fontId="62" fillId="0" borderId="47" xfId="2" applyFont="1" applyBorder="1" applyAlignment="1" applyProtection="1">
      <alignment horizontal="left" vertical="center" wrapText="1"/>
      <protection locked="0"/>
    </xf>
    <xf numFmtId="0" fontId="50" fillId="0" borderId="41" xfId="2" applyFont="1" applyBorder="1" applyAlignment="1" applyProtection="1">
      <alignment horizontal="center" vertical="center"/>
      <protection locked="0"/>
    </xf>
    <xf numFmtId="0" fontId="50" fillId="0" borderId="42" xfId="2" applyFont="1" applyBorder="1" applyAlignment="1" applyProtection="1">
      <alignment horizontal="center" vertical="center"/>
      <protection locked="0"/>
    </xf>
    <xf numFmtId="0" fontId="50" fillId="0" borderId="43" xfId="2" applyFont="1" applyBorder="1" applyAlignment="1" applyProtection="1">
      <alignment horizontal="center" vertical="center"/>
      <protection locked="0"/>
    </xf>
    <xf numFmtId="179" fontId="50" fillId="0" borderId="41" xfId="2" applyNumberFormat="1" applyFont="1" applyBorder="1" applyAlignment="1" applyProtection="1">
      <alignment horizontal="center" vertical="center" shrinkToFit="1"/>
      <protection locked="0"/>
    </xf>
    <xf numFmtId="179" fontId="50" fillId="0" borderId="42" xfId="2" applyNumberFormat="1" applyFont="1" applyBorder="1" applyAlignment="1" applyProtection="1">
      <alignment horizontal="center" vertical="center" shrinkToFit="1"/>
      <protection locked="0"/>
    </xf>
    <xf numFmtId="179" fontId="50" fillId="0" borderId="43" xfId="2" applyNumberFormat="1" applyFont="1" applyBorder="1" applyAlignment="1" applyProtection="1">
      <alignment horizontal="center" vertical="center" shrinkToFit="1"/>
      <protection locked="0"/>
    </xf>
    <xf numFmtId="0" fontId="62" fillId="0" borderId="45" xfId="2" applyFont="1" applyFill="1" applyBorder="1" applyAlignment="1" applyProtection="1">
      <alignment horizontal="left" vertical="top" wrapText="1" shrinkToFit="1"/>
      <protection locked="0"/>
    </xf>
    <xf numFmtId="0" fontId="62" fillId="0" borderId="46" xfId="2" applyFont="1" applyFill="1" applyBorder="1" applyAlignment="1" applyProtection="1">
      <alignment horizontal="left" vertical="top" wrapText="1" shrinkToFit="1"/>
      <protection locked="0"/>
    </xf>
    <xf numFmtId="0" fontId="62" fillId="0" borderId="47" xfId="2" applyFont="1" applyFill="1" applyBorder="1" applyAlignment="1" applyProtection="1">
      <alignment horizontal="left" vertical="top" wrapText="1" shrinkToFit="1"/>
      <protection locked="0"/>
    </xf>
    <xf numFmtId="0" fontId="53" fillId="4" borderId="0" xfId="2" applyFont="1" applyFill="1" applyAlignment="1" applyProtection="1">
      <alignment horizontal="left" vertical="center" wrapText="1"/>
    </xf>
    <xf numFmtId="0" fontId="39" fillId="4" borderId="0" xfId="2" applyFont="1" applyFill="1" applyAlignment="1" applyProtection="1">
      <alignment horizontal="left" vertical="top" wrapText="1"/>
    </xf>
    <xf numFmtId="0" fontId="49" fillId="4" borderId="0" xfId="2" applyFont="1" applyFill="1" applyAlignment="1" applyProtection="1">
      <alignment horizontal="left" vertical="center" wrapText="1"/>
    </xf>
    <xf numFmtId="0" fontId="33" fillId="3" borderId="45" xfId="2" applyFont="1" applyFill="1" applyBorder="1" applyAlignment="1">
      <alignment horizontal="center" vertical="center"/>
    </xf>
    <xf numFmtId="0" fontId="33" fillId="3" borderId="46" xfId="2" applyFont="1" applyFill="1" applyBorder="1" applyAlignment="1">
      <alignment horizontal="center" vertical="center"/>
    </xf>
    <xf numFmtId="0" fontId="33" fillId="3" borderId="47" xfId="2" applyFont="1" applyFill="1" applyBorder="1" applyAlignment="1">
      <alignment horizontal="center" vertical="center"/>
    </xf>
    <xf numFmtId="0" fontId="56" fillId="0" borderId="45" xfId="2" applyFont="1" applyBorder="1" applyAlignment="1">
      <alignment horizontal="left" vertical="center" wrapText="1" shrinkToFit="1"/>
    </xf>
    <xf numFmtId="0" fontId="56" fillId="0" borderId="46" xfId="2" applyFont="1" applyBorder="1" applyAlignment="1">
      <alignment horizontal="left" vertical="center" wrapText="1" shrinkToFit="1"/>
    </xf>
    <xf numFmtId="0" fontId="56" fillId="0" borderId="47" xfId="2" applyFont="1" applyBorder="1" applyAlignment="1">
      <alignment horizontal="left" vertical="center" wrapText="1" shrinkToFit="1"/>
    </xf>
    <xf numFmtId="0" fontId="33" fillId="3" borderId="41" xfId="2" applyFont="1" applyFill="1" applyBorder="1" applyAlignment="1">
      <alignment horizontal="center" vertical="center" wrapText="1"/>
    </xf>
    <xf numFmtId="0" fontId="33" fillId="3" borderId="42" xfId="2" applyFont="1" applyFill="1" applyBorder="1" applyAlignment="1">
      <alignment horizontal="center" vertical="center" wrapText="1"/>
    </xf>
    <xf numFmtId="0" fontId="33" fillId="3" borderId="43" xfId="2" applyFont="1" applyFill="1" applyBorder="1" applyAlignment="1">
      <alignment horizontal="center" vertical="center" wrapText="1"/>
    </xf>
    <xf numFmtId="0" fontId="33" fillId="3" borderId="45" xfId="2" applyFont="1" applyFill="1" applyBorder="1" applyAlignment="1">
      <alignment horizontal="center" vertical="center" wrapText="1"/>
    </xf>
    <xf numFmtId="0" fontId="33" fillId="3" borderId="46" xfId="2" applyFont="1" applyFill="1" applyBorder="1" applyAlignment="1">
      <alignment horizontal="center" vertical="center" wrapText="1"/>
    </xf>
    <xf numFmtId="0" fontId="33" fillId="3" borderId="47" xfId="2" applyFont="1" applyFill="1" applyBorder="1" applyAlignment="1">
      <alignment horizontal="center" vertical="center" wrapText="1"/>
    </xf>
    <xf numFmtId="0" fontId="33" fillId="3" borderId="41" xfId="2" applyFont="1" applyFill="1" applyBorder="1" applyAlignment="1">
      <alignment horizontal="center" vertical="center" wrapText="1" shrinkToFit="1"/>
    </xf>
    <xf numFmtId="0" fontId="33" fillId="3" borderId="42" xfId="2" applyFont="1" applyFill="1" applyBorder="1" applyAlignment="1">
      <alignment horizontal="center" vertical="center" wrapText="1" shrinkToFit="1"/>
    </xf>
    <xf numFmtId="0" fontId="33" fillId="3" borderId="67" xfId="2" applyFont="1" applyFill="1" applyBorder="1" applyAlignment="1">
      <alignment horizontal="center" vertical="center" wrapText="1" shrinkToFit="1"/>
    </xf>
    <xf numFmtId="0" fontId="33" fillId="3" borderId="45" xfId="2" applyFont="1" applyFill="1" applyBorder="1" applyAlignment="1">
      <alignment horizontal="center" vertical="center" wrapText="1" shrinkToFit="1"/>
    </xf>
    <xf numFmtId="0" fontId="33" fillId="3" borderId="46" xfId="2" applyFont="1" applyFill="1" applyBorder="1" applyAlignment="1">
      <alignment horizontal="center" vertical="center" wrapText="1" shrinkToFit="1"/>
    </xf>
    <xf numFmtId="0" fontId="33" fillId="3" borderId="59" xfId="2" applyFont="1" applyFill="1" applyBorder="1" applyAlignment="1">
      <alignment horizontal="center" vertical="center" wrapText="1" shrinkToFit="1"/>
    </xf>
    <xf numFmtId="0" fontId="24" fillId="0" borderId="68" xfId="2" applyFont="1" applyBorder="1" applyAlignment="1">
      <alignment horizontal="center" vertical="center" wrapText="1" shrinkToFit="1"/>
    </xf>
    <xf numFmtId="0" fontId="24" fillId="0" borderId="42" xfId="2" applyFont="1" applyBorder="1" applyAlignment="1">
      <alignment horizontal="center" vertical="center" wrapText="1" shrinkToFit="1"/>
    </xf>
    <xf numFmtId="0" fontId="24" fillId="0" borderId="54" xfId="2" applyFont="1" applyBorder="1" applyAlignment="1">
      <alignment horizontal="center" vertical="center" wrapText="1" shrinkToFit="1"/>
    </xf>
    <xf numFmtId="0" fontId="24" fillId="0" borderId="46" xfId="2" applyFont="1" applyBorder="1" applyAlignment="1">
      <alignment horizontal="center" vertical="center" wrapText="1" shrinkToFit="1"/>
    </xf>
    <xf numFmtId="0" fontId="33" fillId="3" borderId="41" xfId="2" applyFont="1" applyFill="1" applyBorder="1" applyAlignment="1">
      <alignment horizontal="center" vertical="center" shrinkToFit="1"/>
    </xf>
    <xf numFmtId="0" fontId="33" fillId="3" borderId="42" xfId="2" applyFont="1" applyFill="1" applyBorder="1" applyAlignment="1">
      <alignment horizontal="center" vertical="center" shrinkToFit="1"/>
    </xf>
    <xf numFmtId="0" fontId="33" fillId="3" borderId="67" xfId="2" applyFont="1" applyFill="1" applyBorder="1" applyAlignment="1">
      <alignment horizontal="center" vertical="center" shrinkToFit="1"/>
    </xf>
    <xf numFmtId="0" fontId="33" fillId="3" borderId="45" xfId="2" applyFont="1" applyFill="1" applyBorder="1" applyAlignment="1">
      <alignment horizontal="center" vertical="center" shrinkToFit="1"/>
    </xf>
    <xf numFmtId="0" fontId="33" fillId="3" borderId="46" xfId="2" applyFont="1" applyFill="1" applyBorder="1" applyAlignment="1">
      <alignment horizontal="center" vertical="center" shrinkToFit="1"/>
    </xf>
    <xf numFmtId="0" fontId="33" fillId="3" borderId="59" xfId="2" applyFont="1" applyFill="1" applyBorder="1" applyAlignment="1">
      <alignment horizontal="center" vertical="center" shrinkToFit="1"/>
    </xf>
    <xf numFmtId="0" fontId="51" fillId="0" borderId="68" xfId="2" applyFont="1" applyBorder="1" applyAlignment="1">
      <alignment horizontal="center" vertical="center" shrinkToFit="1"/>
    </xf>
    <xf numFmtId="0" fontId="51" fillId="0" borderId="42" xfId="2" applyFont="1" applyBorder="1" applyAlignment="1">
      <alignment horizontal="center" vertical="center" shrinkToFit="1"/>
    </xf>
    <xf numFmtId="0" fontId="51" fillId="0" borderId="43" xfId="2" applyFont="1" applyBorder="1" applyAlignment="1">
      <alignment horizontal="center" vertical="center" shrinkToFit="1"/>
    </xf>
    <xf numFmtId="0" fontId="51" fillId="0" borderId="54" xfId="2" applyFont="1" applyBorder="1" applyAlignment="1">
      <alignment horizontal="center" vertical="center" shrinkToFit="1"/>
    </xf>
    <xf numFmtId="0" fontId="51" fillId="0" borderId="46" xfId="2" applyFont="1" applyBorder="1" applyAlignment="1">
      <alignment horizontal="center" vertical="center" shrinkToFit="1"/>
    </xf>
    <xf numFmtId="0" fontId="51" fillId="0" borderId="47" xfId="2" applyFont="1" applyBorder="1" applyAlignment="1">
      <alignment horizontal="center" vertical="center" shrinkToFit="1"/>
    </xf>
    <xf numFmtId="0" fontId="51" fillId="0" borderId="45" xfId="2" applyFont="1" applyBorder="1" applyAlignment="1">
      <alignment horizontal="center" vertical="center" shrinkToFit="1"/>
    </xf>
    <xf numFmtId="0" fontId="33" fillId="3" borderId="59" xfId="2" applyFont="1" applyFill="1" applyBorder="1" applyAlignment="1">
      <alignment horizontal="center" vertical="center"/>
    </xf>
    <xf numFmtId="0" fontId="51" fillId="0" borderId="54" xfId="2" applyFont="1" applyBorder="1" applyAlignment="1">
      <alignment horizontal="center" vertical="center"/>
    </xf>
    <xf numFmtId="0" fontId="51" fillId="0" borderId="46" xfId="2" applyFont="1" applyBorder="1" applyAlignment="1">
      <alignment horizontal="center" vertical="center"/>
    </xf>
    <xf numFmtId="0" fontId="51" fillId="0" borderId="47" xfId="2" applyFont="1" applyBorder="1" applyAlignment="1">
      <alignment horizontal="center" vertical="center"/>
    </xf>
    <xf numFmtId="0" fontId="33" fillId="0" borderId="46" xfId="2" applyFont="1" applyBorder="1" applyAlignment="1">
      <alignment horizontal="center" vertical="center"/>
    </xf>
    <xf numFmtId="0" fontId="33" fillId="0" borderId="47" xfId="2" applyFont="1" applyBorder="1" applyAlignment="1">
      <alignment horizontal="center" vertical="center"/>
    </xf>
    <xf numFmtId="183" fontId="33" fillId="0" borderId="45" xfId="5" applyNumberFormat="1" applyFont="1" applyBorder="1" applyAlignment="1">
      <alignment horizontal="center" vertical="center"/>
    </xf>
    <xf numFmtId="183" fontId="33" fillId="0" borderId="46" xfId="5" applyNumberFormat="1" applyFont="1" applyBorder="1" applyAlignment="1">
      <alignment horizontal="center" vertical="center"/>
    </xf>
    <xf numFmtId="38" fontId="51" fillId="0" borderId="46" xfId="3" applyFont="1" applyBorder="1" applyAlignment="1">
      <alignment horizontal="center" vertical="center"/>
    </xf>
    <xf numFmtId="0" fontId="33" fillId="0" borderId="46" xfId="2" applyFont="1" applyBorder="1" applyAlignment="1">
      <alignment horizontal="left" vertical="center"/>
    </xf>
    <xf numFmtId="0" fontId="33" fillId="0" borderId="47" xfId="2" applyFont="1" applyBorder="1" applyAlignment="1">
      <alignment horizontal="left" vertical="center"/>
    </xf>
    <xf numFmtId="38" fontId="51" fillId="4" borderId="46" xfId="3" applyFont="1" applyFill="1" applyBorder="1" applyAlignment="1">
      <alignment horizontal="right" vertical="center"/>
    </xf>
    <xf numFmtId="0" fontId="33" fillId="0" borderId="45" xfId="2" applyFont="1" applyBorder="1" applyAlignment="1">
      <alignment horizontal="center" vertical="center"/>
    </xf>
    <xf numFmtId="0" fontId="33" fillId="3" borderId="1" xfId="2" applyFont="1" applyFill="1" applyBorder="1" applyAlignment="1">
      <alignment horizontal="center" vertical="center"/>
    </xf>
    <xf numFmtId="0" fontId="33" fillId="3" borderId="2" xfId="2" applyFont="1" applyFill="1" applyBorder="1" applyAlignment="1">
      <alignment horizontal="center" vertical="center"/>
    </xf>
    <xf numFmtId="0" fontId="33" fillId="3" borderId="3" xfId="2" applyFont="1" applyFill="1" applyBorder="1" applyAlignment="1">
      <alignment horizontal="center" vertical="center"/>
    </xf>
    <xf numFmtId="0" fontId="33" fillId="3" borderId="9" xfId="2" applyFont="1" applyFill="1" applyBorder="1" applyAlignment="1">
      <alignment horizontal="center" vertical="center"/>
    </xf>
    <xf numFmtId="0" fontId="33" fillId="3" borderId="0" xfId="2" applyFont="1" applyFill="1" applyBorder="1" applyAlignment="1">
      <alignment horizontal="center" vertical="center"/>
    </xf>
    <xf numFmtId="0" fontId="33" fillId="3" borderId="10" xfId="2" applyFont="1" applyFill="1" applyBorder="1" applyAlignment="1">
      <alignment horizontal="center" vertical="center"/>
    </xf>
    <xf numFmtId="0" fontId="33" fillId="3" borderId="4" xfId="2" applyFont="1" applyFill="1" applyBorder="1" applyAlignment="1">
      <alignment horizontal="center" vertical="center"/>
    </xf>
    <xf numFmtId="0" fontId="33" fillId="3" borderId="5" xfId="2" applyFont="1" applyFill="1" applyBorder="1" applyAlignment="1">
      <alignment horizontal="center" vertical="center"/>
    </xf>
    <xf numFmtId="0" fontId="33" fillId="3" borderId="6" xfId="2" applyFont="1" applyFill="1" applyBorder="1" applyAlignment="1">
      <alignment horizontal="center" vertical="center"/>
    </xf>
    <xf numFmtId="0" fontId="56" fillId="0" borderId="1" xfId="2" applyFont="1" applyBorder="1" applyAlignment="1">
      <alignment horizontal="left" vertical="center" shrinkToFit="1"/>
    </xf>
    <xf numFmtId="0" fontId="56" fillId="0" borderId="2" xfId="2" applyFont="1" applyBorder="1" applyAlignment="1">
      <alignment horizontal="left" vertical="center" shrinkToFit="1"/>
    </xf>
    <xf numFmtId="0" fontId="56" fillId="0" borderId="3" xfId="2" applyFont="1" applyBorder="1" applyAlignment="1">
      <alignment horizontal="left" vertical="center" shrinkToFit="1"/>
    </xf>
    <xf numFmtId="0" fontId="56" fillId="0" borderId="9" xfId="2" applyFont="1" applyBorder="1" applyAlignment="1">
      <alignment horizontal="left" vertical="center" shrinkToFit="1"/>
    </xf>
    <xf numFmtId="0" fontId="56" fillId="0" borderId="0" xfId="2" applyFont="1" applyBorder="1" applyAlignment="1">
      <alignment horizontal="left" vertical="center" shrinkToFit="1"/>
    </xf>
    <xf numFmtId="0" fontId="56" fillId="0" borderId="10" xfId="2" applyFont="1" applyBorder="1" applyAlignment="1">
      <alignment horizontal="left" vertical="center" shrinkToFit="1"/>
    </xf>
    <xf numFmtId="0" fontId="56" fillId="0" borderId="4" xfId="2" applyFont="1" applyBorder="1" applyAlignment="1">
      <alignment horizontal="left" vertical="center" shrinkToFit="1"/>
    </xf>
    <xf numFmtId="0" fontId="56" fillId="0" borderId="5" xfId="2" applyFont="1" applyBorder="1" applyAlignment="1">
      <alignment horizontal="left" vertical="center" shrinkToFit="1"/>
    </xf>
    <xf numFmtId="0" fontId="56" fillId="0" borderId="6" xfId="2" applyFont="1" applyBorder="1" applyAlignment="1">
      <alignment horizontal="left" vertical="center" shrinkToFit="1"/>
    </xf>
    <xf numFmtId="38" fontId="33" fillId="4" borderId="46" xfId="3" applyFont="1" applyFill="1" applyBorder="1" applyAlignment="1">
      <alignment horizontal="right" vertical="center"/>
    </xf>
    <xf numFmtId="0" fontId="33" fillId="3" borderId="49" xfId="2" applyFont="1" applyFill="1" applyBorder="1" applyAlignment="1">
      <alignment horizontal="center" vertical="center" wrapText="1"/>
    </xf>
    <xf numFmtId="0" fontId="33" fillId="3" borderId="50" xfId="2" applyFont="1" applyFill="1" applyBorder="1" applyAlignment="1">
      <alignment horizontal="center" vertical="center" wrapText="1"/>
    </xf>
    <xf numFmtId="0" fontId="33" fillId="3" borderId="51" xfId="2" applyFont="1" applyFill="1" applyBorder="1" applyAlignment="1">
      <alignment horizontal="center" vertical="center" wrapText="1"/>
    </xf>
    <xf numFmtId="0" fontId="56" fillId="0" borderId="45" xfId="2" applyFont="1" applyBorder="1" applyAlignment="1">
      <alignment horizontal="left" vertical="center" wrapText="1"/>
    </xf>
    <xf numFmtId="0" fontId="56" fillId="0" borderId="46" xfId="2" applyFont="1" applyBorder="1" applyAlignment="1">
      <alignment horizontal="left" vertical="center" wrapText="1"/>
    </xf>
    <xf numFmtId="0" fontId="56" fillId="0" borderId="47" xfId="2" applyFont="1" applyBorder="1" applyAlignment="1">
      <alignment horizontal="left" vertical="center" wrapText="1"/>
    </xf>
    <xf numFmtId="0" fontId="56" fillId="0" borderId="49" xfId="2" applyFont="1" applyBorder="1" applyAlignment="1">
      <alignment horizontal="left" vertical="center" wrapText="1"/>
    </xf>
    <xf numFmtId="0" fontId="56" fillId="0" borderId="50" xfId="2" applyFont="1" applyBorder="1" applyAlignment="1">
      <alignment horizontal="left" vertical="center" wrapText="1"/>
    </xf>
    <xf numFmtId="0" fontId="56" fillId="0" borderId="51" xfId="2" applyFont="1" applyBorder="1" applyAlignment="1">
      <alignment horizontal="left" vertical="center" wrapText="1"/>
    </xf>
    <xf numFmtId="0" fontId="33" fillId="3" borderId="1" xfId="2" applyFont="1" applyFill="1" applyBorder="1" applyAlignment="1">
      <alignment horizontal="center" vertical="center" wrapText="1"/>
    </xf>
    <xf numFmtId="0" fontId="33" fillId="3" borderId="2" xfId="2" applyFont="1" applyFill="1" applyBorder="1" applyAlignment="1">
      <alignment horizontal="center" vertical="center" wrapText="1"/>
    </xf>
    <xf numFmtId="0" fontId="33" fillId="3" borderId="3" xfId="2" applyFont="1" applyFill="1" applyBorder="1" applyAlignment="1">
      <alignment horizontal="center" vertical="center" wrapText="1"/>
    </xf>
    <xf numFmtId="0" fontId="33" fillId="3" borderId="4" xfId="2" applyFont="1" applyFill="1" applyBorder="1" applyAlignment="1">
      <alignment horizontal="center" vertical="center" wrapText="1"/>
    </xf>
    <xf numFmtId="0" fontId="33" fillId="3" borderId="5" xfId="2" applyFont="1" applyFill="1" applyBorder="1" applyAlignment="1">
      <alignment horizontal="center" vertical="center" wrapText="1"/>
    </xf>
    <xf numFmtId="0" fontId="33" fillId="3" borderId="6" xfId="2" applyFont="1" applyFill="1" applyBorder="1" applyAlignment="1">
      <alignment horizontal="center" vertical="center" wrapText="1"/>
    </xf>
    <xf numFmtId="0" fontId="33" fillId="3" borderId="1" xfId="2" applyFont="1" applyFill="1" applyBorder="1" applyAlignment="1">
      <alignment horizontal="center" vertical="center" wrapText="1" shrinkToFit="1"/>
    </xf>
    <xf numFmtId="0" fontId="33" fillId="3" borderId="2" xfId="2" applyFont="1" applyFill="1" applyBorder="1" applyAlignment="1">
      <alignment horizontal="center" vertical="center" wrapText="1" shrinkToFit="1"/>
    </xf>
    <xf numFmtId="0" fontId="33" fillId="3" borderId="21" xfId="2" applyFont="1" applyFill="1" applyBorder="1" applyAlignment="1">
      <alignment horizontal="center" vertical="center" wrapText="1" shrinkToFit="1"/>
    </xf>
    <xf numFmtId="0" fontId="33" fillId="3" borderId="4" xfId="2" applyFont="1" applyFill="1" applyBorder="1" applyAlignment="1">
      <alignment horizontal="center" vertical="center" wrapText="1" shrinkToFit="1"/>
    </xf>
    <xf numFmtId="0" fontId="33" fillId="3" borderId="5" xfId="2" applyFont="1" applyFill="1" applyBorder="1" applyAlignment="1">
      <alignment horizontal="center" vertical="center" wrapText="1" shrinkToFit="1"/>
    </xf>
    <xf numFmtId="0" fontId="33" fillId="3" borderId="22" xfId="2" applyFont="1" applyFill="1" applyBorder="1" applyAlignment="1">
      <alignment horizontal="center" vertical="center" wrapText="1" shrinkToFit="1"/>
    </xf>
    <xf numFmtId="0" fontId="33" fillId="0" borderId="23" xfId="2" applyFont="1" applyBorder="1" applyAlignment="1">
      <alignment horizontal="center" vertical="center" wrapText="1" shrinkToFit="1"/>
    </xf>
    <xf numFmtId="0" fontId="33" fillId="0" borderId="2" xfId="2" applyFont="1" applyBorder="1" applyAlignment="1">
      <alignment horizontal="center" vertical="center" wrapText="1" shrinkToFit="1"/>
    </xf>
    <xf numFmtId="0" fontId="33" fillId="0" borderId="24" xfId="2" applyFont="1" applyBorder="1" applyAlignment="1">
      <alignment horizontal="center" vertical="center" wrapText="1" shrinkToFit="1"/>
    </xf>
    <xf numFmtId="0" fontId="33" fillId="0" borderId="5" xfId="2" applyFont="1" applyBorder="1" applyAlignment="1">
      <alignment horizontal="center" vertical="center" wrapText="1" shrinkToFit="1"/>
    </xf>
    <xf numFmtId="0" fontId="33" fillId="3" borderId="1" xfId="2" applyFont="1" applyFill="1" applyBorder="1" applyAlignment="1">
      <alignment horizontal="center" vertical="center" shrinkToFit="1"/>
    </xf>
    <xf numFmtId="0" fontId="33" fillId="3" borderId="2" xfId="2" applyFont="1" applyFill="1" applyBorder="1" applyAlignment="1">
      <alignment horizontal="center" vertical="center" shrinkToFit="1"/>
    </xf>
    <xf numFmtId="0" fontId="33" fillId="3" borderId="21" xfId="2" applyFont="1" applyFill="1" applyBorder="1" applyAlignment="1">
      <alignment horizontal="center" vertical="center" shrinkToFit="1"/>
    </xf>
    <xf numFmtId="0" fontId="33" fillId="3" borderId="4" xfId="2" applyFont="1" applyFill="1" applyBorder="1" applyAlignment="1">
      <alignment horizontal="center" vertical="center" shrinkToFit="1"/>
    </xf>
    <xf numFmtId="0" fontId="33" fillId="3" borderId="5" xfId="2" applyFont="1" applyFill="1" applyBorder="1" applyAlignment="1">
      <alignment horizontal="center" vertical="center" shrinkToFit="1"/>
    </xf>
    <xf numFmtId="0" fontId="33" fillId="3" borderId="22" xfId="2" applyFont="1" applyFill="1" applyBorder="1" applyAlignment="1">
      <alignment horizontal="center" vertical="center" shrinkToFit="1"/>
    </xf>
    <xf numFmtId="0" fontId="56" fillId="0" borderId="21" xfId="2" applyFont="1" applyBorder="1" applyAlignment="1">
      <alignment horizontal="left" vertical="center" shrinkToFit="1"/>
    </xf>
    <xf numFmtId="0" fontId="56" fillId="0" borderId="22" xfId="2" applyFont="1" applyBorder="1" applyAlignment="1">
      <alignment horizontal="left" vertical="center" shrinkToFit="1"/>
    </xf>
    <xf numFmtId="0" fontId="33" fillId="3" borderId="21" xfId="2" applyFont="1" applyFill="1" applyBorder="1" applyAlignment="1">
      <alignment horizontal="center" vertical="center"/>
    </xf>
    <xf numFmtId="0" fontId="33" fillId="3" borderId="25" xfId="2" applyFont="1" applyFill="1" applyBorder="1" applyAlignment="1">
      <alignment horizontal="center" vertical="center"/>
    </xf>
    <xf numFmtId="0" fontId="33" fillId="3" borderId="26" xfId="2" applyFont="1" applyFill="1" applyBorder="1" applyAlignment="1">
      <alignment horizontal="center" vertical="center"/>
    </xf>
    <xf numFmtId="0" fontId="33" fillId="3" borderId="27" xfId="2" applyFont="1" applyFill="1" applyBorder="1" applyAlignment="1">
      <alignment horizontal="center" vertical="center"/>
    </xf>
    <xf numFmtId="0" fontId="56" fillId="0" borderId="23" xfId="2" applyFont="1" applyBorder="1" applyAlignment="1">
      <alignment horizontal="left" vertical="center"/>
    </xf>
    <xf numFmtId="0" fontId="56" fillId="0" borderId="2" xfId="2" applyFont="1" applyBorder="1" applyAlignment="1">
      <alignment horizontal="left" vertical="center"/>
    </xf>
    <xf numFmtId="0" fontId="56" fillId="0" borderId="3" xfId="2" applyFont="1" applyBorder="1" applyAlignment="1">
      <alignment horizontal="left" vertical="center"/>
    </xf>
    <xf numFmtId="0" fontId="56" fillId="0" borderId="28" xfId="2" applyFont="1" applyBorder="1" applyAlignment="1">
      <alignment horizontal="left" vertical="center"/>
    </xf>
    <xf numFmtId="0" fontId="56" fillId="0" borderId="26" xfId="2" applyFont="1" applyBorder="1" applyAlignment="1">
      <alignment horizontal="left" vertical="center"/>
    </xf>
    <xf numFmtId="0" fontId="56" fillId="0" borderId="29" xfId="2" applyFont="1" applyBorder="1" applyAlignment="1">
      <alignment horizontal="left" vertical="center"/>
    </xf>
    <xf numFmtId="0" fontId="33" fillId="0" borderId="2" xfId="2" applyFont="1" applyBorder="1" applyAlignment="1">
      <alignment horizontal="center" vertical="center"/>
    </xf>
    <xf numFmtId="0" fontId="33" fillId="0" borderId="5" xfId="2" applyFont="1" applyBorder="1" applyAlignment="1">
      <alignment horizontal="center" vertical="center"/>
    </xf>
    <xf numFmtId="0" fontId="33" fillId="0" borderId="3" xfId="2" applyFont="1" applyBorder="1" applyAlignment="1">
      <alignment horizontal="center" vertical="center"/>
    </xf>
    <xf numFmtId="0" fontId="33" fillId="0" borderId="6" xfId="2" applyFont="1" applyBorder="1" applyAlignment="1">
      <alignment horizontal="center" vertical="center"/>
    </xf>
    <xf numFmtId="0" fontId="33" fillId="3" borderId="9" xfId="2" applyFont="1" applyFill="1" applyBorder="1" applyAlignment="1">
      <alignment horizontal="center" vertical="center" wrapText="1"/>
    </xf>
    <xf numFmtId="0" fontId="33" fillId="3" borderId="0" xfId="2" applyFont="1" applyFill="1" applyBorder="1" applyAlignment="1">
      <alignment horizontal="center" vertical="center" wrapText="1"/>
    </xf>
    <xf numFmtId="0" fontId="33" fillId="3" borderId="10" xfId="2" applyFont="1" applyFill="1" applyBorder="1" applyAlignment="1">
      <alignment horizontal="center" vertical="center" wrapText="1"/>
    </xf>
    <xf numFmtId="183" fontId="33" fillId="0" borderId="1" xfId="5" applyNumberFormat="1" applyFont="1" applyBorder="1" applyAlignment="1">
      <alignment horizontal="center" vertical="center"/>
    </xf>
    <xf numFmtId="183" fontId="33" fillId="0" borderId="2" xfId="5" applyNumberFormat="1" applyFont="1" applyBorder="1" applyAlignment="1">
      <alignment horizontal="center" vertical="center"/>
    </xf>
    <xf numFmtId="183" fontId="33" fillId="0" borderId="4" xfId="5" applyNumberFormat="1" applyFont="1" applyBorder="1" applyAlignment="1">
      <alignment horizontal="center" vertical="center"/>
    </xf>
    <xf numFmtId="183" fontId="33" fillId="0" borderId="5" xfId="5" applyNumberFormat="1" applyFont="1" applyBorder="1" applyAlignment="1">
      <alignment horizontal="center" vertical="center"/>
    </xf>
    <xf numFmtId="38" fontId="56" fillId="0" borderId="2" xfId="3" applyFont="1" applyBorder="1" applyAlignment="1">
      <alignment horizontal="center" vertical="center"/>
    </xf>
    <xf numFmtId="38" fontId="56" fillId="0" borderId="5" xfId="3" applyFont="1" applyBorder="1" applyAlignment="1">
      <alignment horizontal="center" vertical="center"/>
    </xf>
    <xf numFmtId="0" fontId="33" fillId="0" borderId="2" xfId="2" applyFont="1" applyBorder="1" applyAlignment="1">
      <alignment horizontal="left" vertical="center"/>
    </xf>
    <xf numFmtId="0" fontId="33" fillId="0" borderId="3" xfId="2" applyFont="1" applyBorder="1" applyAlignment="1">
      <alignment horizontal="left" vertical="center"/>
    </xf>
    <xf numFmtId="0" fontId="33" fillId="0" borderId="5" xfId="2" applyFont="1" applyBorder="1" applyAlignment="1">
      <alignment horizontal="left" vertical="center"/>
    </xf>
    <xf numFmtId="0" fontId="33" fillId="0" borderId="6" xfId="2" applyFont="1" applyBorder="1" applyAlignment="1">
      <alignment horizontal="left" vertical="center"/>
    </xf>
    <xf numFmtId="38" fontId="56" fillId="0" borderId="0" xfId="3" applyFont="1" applyBorder="1" applyAlignment="1">
      <alignment horizontal="right" vertical="center"/>
    </xf>
    <xf numFmtId="0" fontId="33" fillId="0" borderId="1" xfId="2" applyFont="1" applyBorder="1" applyAlignment="1">
      <alignment horizontal="center" vertical="center"/>
    </xf>
    <xf numFmtId="0" fontId="33" fillId="0" borderId="4" xfId="2" applyFont="1" applyBorder="1" applyAlignment="1">
      <alignment horizontal="center" vertical="center"/>
    </xf>
    <xf numFmtId="0" fontId="56" fillId="0" borderId="2" xfId="2" applyFont="1" applyBorder="1" applyAlignment="1">
      <alignment horizontal="center" vertical="center"/>
    </xf>
    <xf numFmtId="0" fontId="56" fillId="0" borderId="5" xfId="2" applyFont="1" applyBorder="1" applyAlignment="1">
      <alignment horizontal="center" vertical="center"/>
    </xf>
    <xf numFmtId="38" fontId="33" fillId="0" borderId="0" xfId="3" applyFont="1" applyBorder="1" applyAlignment="1">
      <alignment horizontal="right" vertical="center"/>
    </xf>
    <xf numFmtId="0" fontId="56" fillId="0" borderId="1" xfId="2" applyFont="1" applyBorder="1" applyAlignment="1">
      <alignment horizontal="left" vertical="center" wrapText="1"/>
    </xf>
    <xf numFmtId="0" fontId="56" fillId="0" borderId="2" xfId="2" applyFont="1" applyBorder="1" applyAlignment="1">
      <alignment horizontal="left" vertical="center" wrapText="1"/>
    </xf>
    <xf numFmtId="0" fontId="56" fillId="0" borderId="3" xfId="2" applyFont="1" applyBorder="1" applyAlignment="1">
      <alignment horizontal="left" vertical="center" wrapText="1"/>
    </xf>
    <xf numFmtId="0" fontId="56" fillId="0" borderId="9" xfId="2" applyFont="1" applyBorder="1" applyAlignment="1">
      <alignment horizontal="left" vertical="center" wrapText="1"/>
    </xf>
    <xf numFmtId="0" fontId="56" fillId="0" borderId="0" xfId="2" applyFont="1" applyBorder="1" applyAlignment="1">
      <alignment horizontal="left" vertical="center" wrapText="1"/>
    </xf>
    <xf numFmtId="0" fontId="56" fillId="0" borderId="10" xfId="2" applyFont="1" applyBorder="1" applyAlignment="1">
      <alignment horizontal="left" vertical="center" wrapText="1"/>
    </xf>
    <xf numFmtId="0" fontId="56" fillId="0" borderId="4" xfId="2" applyFont="1" applyBorder="1" applyAlignment="1">
      <alignment horizontal="left" vertical="center" wrapText="1"/>
    </xf>
    <xf numFmtId="0" fontId="56" fillId="0" borderId="5" xfId="2" applyFont="1" applyBorder="1" applyAlignment="1">
      <alignment horizontal="left" vertical="center" wrapText="1"/>
    </xf>
    <xf numFmtId="0" fontId="56" fillId="0" borderId="6" xfId="2" applyFont="1" applyBorder="1" applyAlignment="1">
      <alignment horizontal="left" vertical="center" wrapText="1"/>
    </xf>
  </cellXfs>
  <cellStyles count="7">
    <cellStyle name="桁区切り" xfId="1" builtinId="6"/>
    <cellStyle name="桁区切り 2" xfId="3"/>
    <cellStyle name="桁区切り 2 2" xfId="5"/>
    <cellStyle name="標準" xfId="0" builtinId="0"/>
    <cellStyle name="標準 2" xfId="2"/>
    <cellStyle name="標準 3" xfId="4"/>
    <cellStyle name="標準 4" xfId="6"/>
  </cellStyles>
  <dxfs count="277">
    <dxf>
      <font>
        <b/>
        <i val="0"/>
        <strike val="0"/>
        <condense val="0"/>
        <extend val="0"/>
        <outline val="0"/>
        <shadow val="0"/>
        <u val="none"/>
        <vertAlign val="baseline"/>
        <sz val="12"/>
        <color theme="1"/>
        <name val="ＭＳ Ｐゴシック"/>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hair">
          <color indexed="64"/>
        </left>
        <right/>
        <top style="thin">
          <color indexed="64"/>
        </top>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0" indent="0" justifyLastLine="0" shrinkToFit="0" readingOrder="0"/>
      <border diagonalUp="0" diagonalDown="0" outline="0">
        <left style="hair">
          <color auto="1"/>
        </left>
        <right/>
        <top style="hair">
          <color indexed="64"/>
        </top>
        <bottom style="hair">
          <color indexed="64"/>
        </bottom>
      </border>
      <protection locked="0" hidden="0"/>
    </dxf>
    <dxf>
      <font>
        <b/>
        <i val="0"/>
        <strike val="0"/>
        <condense val="0"/>
        <extend val="0"/>
        <outline val="0"/>
        <shadow val="0"/>
        <u val="none"/>
        <vertAlign val="baseline"/>
        <sz val="12"/>
        <color theme="1"/>
        <name val="HG丸ｺﾞｼｯｸM-PRO"/>
        <scheme val="none"/>
      </font>
      <numFmt numFmtId="176" formatCode="#,###"/>
      <fill>
        <patternFill patternType="none">
          <fgColor indexed="64"/>
          <bgColor indexed="65"/>
        </patternFill>
      </fill>
      <alignment horizontal="right" vertical="center" textRotation="0" wrapText="1" indent="0" justifyLastLine="0" shrinkToFit="0" readingOrder="0"/>
      <border diagonalUp="0" diagonalDown="0" outline="0">
        <left style="hair">
          <color indexed="64"/>
        </left>
        <right style="hair">
          <color indexed="64"/>
        </right>
        <top style="thin">
          <color indexed="64"/>
        </top>
        <bottom/>
      </border>
      <protection locked="1" hidden="0"/>
    </dxf>
    <dxf>
      <font>
        <strike val="0"/>
        <outline val="0"/>
        <shadow val="0"/>
        <u val="none"/>
        <vertAlign val="baseline"/>
        <color auto="1"/>
        <name val="HG丸ｺﾞｼｯｸM-PRO"/>
        <scheme val="none"/>
      </font>
      <numFmt numFmtId="194" formatCode="#,##0_);[Red]\(#,##0\)"/>
      <border diagonalUp="0" diagonalDown="0">
        <left style="hair">
          <color auto="1"/>
        </left>
        <right style="hair">
          <color auto="1"/>
        </right>
        <top style="hair">
          <color indexed="64"/>
        </top>
        <bottom style="hair">
          <color indexed="64"/>
        </bottom>
      </border>
    </dxf>
    <dxf>
      <font>
        <b val="0"/>
        <i val="0"/>
        <strike val="0"/>
        <condense val="0"/>
        <extend val="0"/>
        <outline val="0"/>
        <shadow val="0"/>
        <u val="none"/>
        <vertAlign val="baseline"/>
        <sz val="12"/>
        <color theme="1"/>
        <name val="ＭＳ Ｐゴシック"/>
        <scheme val="minor"/>
      </font>
      <fill>
        <patternFill patternType="solid">
          <fgColor indexed="64"/>
          <bgColor theme="0" tint="-0.249977111117893"/>
        </patternFill>
      </fill>
      <border diagonalUp="0" diagonalDown="0" outline="0">
        <left style="hair">
          <color indexed="64"/>
        </left>
        <right style="hair">
          <color indexed="64"/>
        </right>
        <top style="thin">
          <color indexed="64"/>
        </top>
        <bottom/>
      </border>
    </dxf>
    <dxf>
      <font>
        <strike val="0"/>
        <outline val="0"/>
        <shadow val="0"/>
        <u val="none"/>
        <vertAlign val="baseline"/>
        <sz val="10"/>
        <color auto="1"/>
        <name val="HG丸ｺﾞｼｯｸM-PRO"/>
        <scheme val="none"/>
      </font>
      <border diagonalUp="0" diagonalDown="0" outline="0">
        <left style="hair">
          <color auto="1"/>
        </left>
        <right style="hair">
          <color auto="1"/>
        </right>
        <top style="hair">
          <color indexed="64"/>
        </top>
        <bottom style="hair">
          <color indexed="64"/>
        </bottom>
      </border>
    </dxf>
    <dxf>
      <font>
        <b val="0"/>
        <i val="0"/>
        <strike val="0"/>
        <condense val="0"/>
        <extend val="0"/>
        <outline val="0"/>
        <shadow val="0"/>
        <u val="none"/>
        <vertAlign val="baseline"/>
        <sz val="12"/>
        <color theme="1"/>
        <name val="ＭＳ Ｐゴシック"/>
        <scheme val="minor"/>
      </font>
      <fill>
        <patternFill patternType="solid">
          <fgColor indexed="64"/>
          <bgColor theme="0" tint="-0.249977111117893"/>
        </patternFill>
      </fill>
      <border diagonalUp="0" diagonalDown="0" outline="0">
        <left style="hair">
          <color indexed="64"/>
        </left>
        <right style="hair">
          <color indexed="64"/>
        </right>
        <top style="thin">
          <color indexed="64"/>
        </top>
        <bottom/>
      </border>
    </dxf>
    <dxf>
      <font>
        <strike val="0"/>
        <outline val="0"/>
        <shadow val="0"/>
        <u val="none"/>
        <vertAlign val="baseline"/>
        <sz val="10"/>
        <color auto="1"/>
        <name val="HG丸ｺﾞｼｯｸM-PRO"/>
        <scheme val="none"/>
      </font>
      <alignment horizontal="left" vertical="center" textRotation="0" wrapText="1" indent="0" justifyLastLine="0" shrinkToFit="0" readingOrder="0"/>
      <border diagonalUp="0" diagonalDown="0" outline="0">
        <left style="hair">
          <color auto="1"/>
        </left>
        <right style="hair">
          <color auto="1"/>
        </right>
        <top style="hair">
          <color indexed="64"/>
        </top>
        <bottom style="hair">
          <color indexed="64"/>
        </bottom>
      </border>
    </dxf>
    <dxf>
      <font>
        <b val="0"/>
        <i val="0"/>
        <strike val="0"/>
        <condense val="0"/>
        <extend val="0"/>
        <outline val="0"/>
        <shadow val="0"/>
        <u val="none"/>
        <vertAlign val="baseline"/>
        <sz val="12"/>
        <color theme="1"/>
        <name val="ＭＳ Ｐゴシック"/>
        <scheme val="minor"/>
      </font>
      <numFmt numFmtId="0" formatCode="General"/>
      <fill>
        <patternFill patternType="solid">
          <fgColor indexed="64"/>
          <bgColor theme="0" tint="-0.249977111117893"/>
        </patternFill>
      </fill>
      <alignment horizontal="right" vertical="center" textRotation="0" wrapText="0" indent="0" justifyLastLine="0" shrinkToFit="0" readingOrder="0"/>
      <border diagonalUp="0" diagonalDown="0" outline="0">
        <left/>
        <right style="hair">
          <color indexed="64"/>
        </right>
        <top style="thin">
          <color indexed="64"/>
        </top>
        <bottom/>
      </border>
      <protection locked="0" hidden="0"/>
    </dxf>
    <dxf>
      <font>
        <strike val="0"/>
        <outline val="0"/>
        <shadow val="0"/>
        <u val="none"/>
        <vertAlign val="baseline"/>
        <color auto="1"/>
        <name val="HG丸ｺﾞｼｯｸM-PRO"/>
        <scheme val="none"/>
      </font>
      <border diagonalUp="0" diagonalDown="0" outline="0">
        <left/>
        <right style="hair">
          <color auto="1"/>
        </right>
        <top style="hair">
          <color indexed="64"/>
        </top>
        <bottom style="hair">
          <color indexed="64"/>
        </bottom>
      </border>
    </dxf>
    <dxf>
      <border>
        <top style="thin">
          <color indexed="64"/>
        </top>
      </border>
    </dxf>
    <dxf>
      <border diagonalUp="0" diagonalDown="0">
        <left style="hair">
          <color indexed="64"/>
        </left>
        <right style="hair">
          <color indexed="64"/>
        </right>
        <top/>
        <bottom/>
        <vertical style="hair">
          <color indexed="64"/>
        </vertical>
        <horizontal style="thin">
          <color indexed="64"/>
        </horizontal>
      </border>
    </dxf>
    <dxf>
      <border diagonalUp="0" diagonalDown="0">
        <left style="thin">
          <color indexed="64"/>
        </left>
        <right/>
        <top style="thin">
          <color indexed="64"/>
        </top>
        <bottom style="thin">
          <color indexed="64"/>
        </bottom>
      </border>
    </dxf>
    <dxf>
      <font>
        <strike val="0"/>
        <outline val="0"/>
        <shadow val="0"/>
        <u val="none"/>
        <vertAlign val="baseline"/>
        <color auto="1"/>
        <name val="HG丸ｺﾞｼｯｸM-PRO"/>
        <scheme val="none"/>
      </font>
    </dxf>
    <dxf>
      <border>
        <bottom style="thin">
          <color indexed="64"/>
        </bottom>
      </border>
    </dxf>
    <dxf>
      <font>
        <b val="0"/>
        <i val="0"/>
        <strike val="0"/>
        <condense val="0"/>
        <extend val="0"/>
        <outline val="0"/>
        <shadow val="0"/>
        <u val="none"/>
        <vertAlign val="baseline"/>
        <sz val="10.5"/>
        <color theme="1"/>
        <name val="ＭＳ ゴシック"/>
        <scheme val="none"/>
      </font>
      <fill>
        <patternFill patternType="solid">
          <fgColor indexed="64"/>
          <bgColor theme="0" tint="-0.14999847407452621"/>
        </patternFill>
      </fill>
      <alignment horizontal="center" vertical="center" textRotation="0" wrapText="0" indent="0" justifyLastLine="0" shrinkToFit="0" readingOrder="0"/>
      <border diagonalUp="0" diagonalDown="0">
        <left style="hair">
          <color indexed="64"/>
        </left>
        <right style="hair">
          <color indexed="64"/>
        </right>
        <top/>
        <bottom/>
        <vertical style="hair">
          <color indexed="64"/>
        </vertical>
        <horizontal style="thin">
          <color indexed="64"/>
        </horizontal>
      </border>
      <protection locked="0" hidden="0"/>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hair">
          <color auto="1"/>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Down="0" outline="0">
        <left style="hair">
          <color auto="1"/>
        </left>
        <right/>
        <top/>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fill>
        <patternFill patternType="solid">
          <fgColor indexed="64"/>
          <bgColor theme="4" tint="0.79998168889431442"/>
        </patternFill>
      </fill>
      <alignment vertical="center" textRotation="0" wrapText="1" indent="0" justifyLastLine="0" shrinkToFit="0" readingOrder="0"/>
      <border diagonalDown="0" outline="0">
        <left style="hair">
          <color auto="1"/>
        </left>
        <right style="hair">
          <color auto="1"/>
        </right>
        <top/>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numFmt numFmtId="6" formatCode="#,##0;[Red]\-#,##0"/>
      <fill>
        <patternFill patternType="solid">
          <fgColor indexed="64"/>
          <bgColor theme="4" tint="0.79998168889431442"/>
        </patternFill>
      </fill>
      <alignment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alignment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fill>
        <patternFill patternType="none">
          <fgColor indexed="64"/>
          <bgColor indexed="65"/>
        </patternFill>
      </fill>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3" formatCode="&quot;イ&quot;\-General"/>
      <fill>
        <patternFill patternType="solid">
          <fgColor indexed="64"/>
          <bgColor theme="0" tint="-0.14999847407452621"/>
        </patternFill>
      </fill>
      <alignment horizontal="center" vertical="center" textRotation="0" wrapText="1" indent="0" justifyLastLine="0" shrinkToFit="0" readingOrder="0"/>
      <border diagonalDown="0" outline="0">
        <left/>
        <right style="hair">
          <color auto="1"/>
        </right>
        <top/>
        <bottom/>
      </border>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hair">
          <color auto="1"/>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Down="0" outline="0">
        <left style="hair">
          <color auto="1"/>
        </left>
        <right/>
        <top/>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fill>
        <patternFill patternType="solid">
          <fgColor indexed="64"/>
          <bgColor theme="4" tint="0.79998168889431442"/>
        </patternFill>
      </fill>
      <alignment vertical="center" textRotation="0" wrapText="1" indent="0" justifyLastLine="0" shrinkToFit="0" readingOrder="0"/>
      <border diagonalDown="0" outline="0">
        <left style="hair">
          <color auto="1"/>
        </left>
        <right style="hair">
          <color auto="1"/>
        </right>
        <top/>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numFmt numFmtId="6" formatCode="#,##0;[Red]\-#,##0"/>
      <fill>
        <patternFill patternType="solid">
          <fgColor indexed="64"/>
          <bgColor theme="4" tint="0.79998168889431442"/>
        </patternFill>
      </fill>
      <alignment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alignment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fill>
        <patternFill patternType="none">
          <fgColor indexed="64"/>
          <bgColor indexed="65"/>
        </patternFill>
      </fill>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0"/>
        <color auto="1"/>
        <name val="HG丸ｺﾞｼｯｸM-PRO"/>
        <scheme val="none"/>
      </font>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0"/>
        <color auto="1"/>
        <name val="HG丸ｺﾞｼｯｸM-PRO"/>
        <scheme val="none"/>
      </font>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2" formatCode="&quot;展&quot;\-General"/>
      <fill>
        <patternFill patternType="solid">
          <fgColor indexed="64"/>
          <bgColor theme="0" tint="-0.14999847407452621"/>
        </patternFill>
      </fill>
      <alignment horizontal="center" vertical="center" textRotation="0" wrapText="1" indent="0" justifyLastLine="0" shrinkToFit="0" readingOrder="0"/>
      <border diagonalDown="0" outline="0">
        <left/>
        <right style="hair">
          <color auto="1"/>
        </right>
        <top/>
        <bottom/>
      </border>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hair">
          <color auto="1"/>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Up="0" diagonalDown="0" outline="0">
        <left style="hair">
          <color auto="1"/>
        </left>
        <right/>
        <top style="hair">
          <color auto="1"/>
        </top>
        <bottom style="hair">
          <color auto="1"/>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fill>
        <patternFill patternType="solid">
          <fgColor indexed="64"/>
          <bgColor theme="4" tint="0.79998168889431442"/>
        </patternFill>
      </fill>
      <alignment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numFmt numFmtId="6" formatCode="#,##0;[Red]\-#,##0"/>
      <fill>
        <patternFill patternType="solid">
          <fgColor indexed="64"/>
          <bgColor theme="4" tint="0.79998168889431442"/>
        </patternFill>
      </fill>
      <alignment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alignment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0"/>
        <color auto="1"/>
        <name val="HG丸ｺﾞｼｯｸM-PRO"/>
        <scheme val="none"/>
      </font>
      <alignment horizontal="center"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1" formatCode="&quot;広&quot;\-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right style="hair">
          <color auto="1"/>
        </right>
        <top style="hair">
          <color auto="1"/>
        </top>
        <bottom style="hair">
          <color auto="1"/>
        </bottom>
      </border>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indexed="64"/>
        </left>
        <right/>
        <top/>
        <bottom/>
      </border>
      <protection locked="0" hidden="0"/>
    </dxf>
    <dxf>
      <font>
        <b val="0"/>
        <i val="0"/>
        <strike val="0"/>
        <condense val="0"/>
        <extend val="0"/>
        <outline val="0"/>
        <shadow val="0"/>
        <u val="none"/>
        <vertAlign val="baseline"/>
        <sz val="12"/>
        <color auto="1"/>
        <name val="HG丸ｺﾞｼｯｸM-PRO"/>
        <scheme val="none"/>
      </font>
      <fill>
        <patternFill patternType="solid">
          <fgColor indexed="64"/>
          <bgColor theme="4" tint="0.79998168889431442"/>
        </patternFill>
      </fill>
      <border diagonalUp="0" diagonalDown="0">
        <left style="hair">
          <color indexed="64"/>
        </left>
        <right/>
        <top style="hair">
          <color indexed="64"/>
        </top>
        <bottom style="hair">
          <color indexed="64"/>
        </bottom>
        <vertical style="hair">
          <color indexed="64"/>
        </vertical>
        <horizontal style="hair">
          <color indexed="64"/>
        </horizontal>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numFmt numFmtId="6" formatCode="#,##0;[Red]\-#,##0"/>
      <fill>
        <patternFill patternType="solid">
          <fgColor indexed="64"/>
          <bgColor theme="4" tint="0.79998168889431442"/>
        </patternFill>
      </fill>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fill>
        <patternFill patternType="none">
          <fgColor indexed="64"/>
          <bgColor indexed="65"/>
        </patternFill>
      </fill>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fill>
        <patternFill patternType="none">
          <fgColor indexed="64"/>
          <bgColor indexed="65"/>
        </patternFill>
      </fill>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0"/>
        <color auto="1"/>
        <name val="HG丸ｺﾞｼｯｸM-PRO"/>
        <scheme val="none"/>
      </font>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fill>
        <patternFill patternType="none">
          <fgColor indexed="64"/>
          <bgColor indexed="65"/>
        </patternFill>
      </fill>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90" formatCode="&quot;人&quot;\-General"/>
      <fill>
        <patternFill patternType="solid">
          <fgColor indexed="64"/>
          <bgColor theme="0" tint="-0.14999847407452621"/>
        </patternFill>
      </fill>
      <alignment horizontal="center" vertical="center" textRotation="0" wrapText="0" indent="0" justifyLastLine="0" shrinkToFit="0" readingOrder="0"/>
      <border diagonalUp="0" diagonalDown="0">
        <left/>
        <right style="hair">
          <color indexed="64"/>
        </right>
        <top style="hair">
          <color indexed="64"/>
        </top>
        <bottom style="hair">
          <color indexed="64"/>
        </bottom>
        <vertical style="hair">
          <color indexed="64"/>
        </vertical>
        <horizontal style="hair">
          <color indexed="64"/>
        </horizontal>
      </border>
      <protection locked="0" hidden="0"/>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border diagonalUp="0" diagonalDown="0">
        <left/>
        <right style="thin">
          <color theme="0"/>
        </right>
        <top style="thin">
          <color theme="0"/>
        </top>
        <bottom style="thin">
          <color theme="0"/>
        </bottom>
        <vertical/>
        <horizontal style="thin">
          <color theme="0"/>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hair">
          <color auto="1"/>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2"/>
        <color theme="1"/>
        <name val="HG丸ｺﾞｼｯｸM-PRO"/>
        <scheme val="none"/>
      </font>
      <alignment horizontal="center" vertical="center" textRotation="0" wrapText="1" indent="0" justifyLastLine="0" shrinkToFit="0" readingOrder="0"/>
      <border diagonalUp="0" diagonalDown="0">
        <left style="hair">
          <color auto="1"/>
        </left>
        <right/>
        <top style="hair">
          <color auto="1"/>
        </top>
        <bottom style="hair">
          <color auto="1"/>
        </bottom>
        <vertical style="hair">
          <color auto="1"/>
        </vertical>
        <horizontal style="hair">
          <color auto="1"/>
        </horizontal>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fill>
        <patternFill patternType="solid">
          <fgColor indexed="64"/>
          <bgColor theme="4" tint="0.79998168889431442"/>
        </patternFill>
      </fill>
      <alignment vertical="center" textRotation="0" wrapText="1"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numFmt numFmtId="6" formatCode="#,##0;[Red]\-#,##0"/>
      <fill>
        <patternFill patternType="solid">
          <fgColor indexed="64"/>
          <bgColor theme="4" tint="0.79998168889431442"/>
        </patternFill>
      </fill>
      <alignment vertical="center" textRotation="0" wrapText="1"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theme="1"/>
        <name val="HG丸ｺﾞｼｯｸM-PRO"/>
        <scheme val="none"/>
      </font>
      <alignment vertical="center" textRotation="0" wrapText="1"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theme="1"/>
        <name val="HG丸ｺﾞｼｯｸM-PRO"/>
        <scheme val="none"/>
      </font>
      <alignment horizontal="center" vertical="center" textRotation="0" wrapText="1"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0"/>
        <color theme="1"/>
        <name val="HG丸ｺﾞｼｯｸM-PRO"/>
        <scheme val="none"/>
      </font>
      <alignment horizontal="center" vertical="center" textRotation="0" wrapText="1"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theme="1"/>
        <name val="HG丸ｺﾞｼｯｸM-PRO"/>
        <scheme val="none"/>
      </font>
      <alignment horizontal="center" vertical="center" textRotation="0" wrapText="1"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9" formatCode="&quot;産&quot;\-General"/>
      <fill>
        <patternFill patternType="solid">
          <fgColor indexed="64"/>
          <bgColor theme="0" tint="-0.14999847407452621"/>
        </patternFill>
      </fill>
      <alignment horizontal="center" vertical="center" textRotation="0" wrapText="1" indent="0" justifyLastLine="0" shrinkToFit="0" readingOrder="0"/>
      <border diagonalUp="0" diagonalDown="0">
        <left/>
        <right style="hair">
          <color auto="1"/>
        </right>
        <top style="hair">
          <color auto="1"/>
        </top>
        <bottom style="hair">
          <color auto="1"/>
        </bottom>
        <vertical style="hair">
          <color auto="1"/>
        </vertical>
        <horizontal style="hair">
          <color auto="1"/>
        </horizontal>
      </border>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numFmt numFmtId="0" formatCode="Genera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hair">
          <color auto="1"/>
        </left>
        <right/>
        <top style="thin">
          <color indexed="64"/>
        </top>
        <bottom style="thin">
          <color indexed="64"/>
        </bottom>
        <diagonal style="thin">
          <color indexed="64"/>
        </diagonal>
      </border>
      <protection locked="0" hidden="0"/>
    </dxf>
    <dxf>
      <font>
        <strike val="0"/>
        <outline val="0"/>
        <shadow val="0"/>
        <u val="none"/>
        <vertAlign val="baseline"/>
        <sz val="12"/>
        <color theme="1"/>
        <name val="HG丸ｺﾞｼｯｸM-PRO"/>
        <scheme val="none"/>
      </font>
      <alignment horizontal="center" vertical="center" textRotation="0" indent="0" justifyLastLine="0" shrinkToFit="0" readingOrder="0"/>
      <border diagonalUp="0" diagonalDown="0">
        <left style="hair">
          <color auto="1"/>
        </left>
        <right/>
        <top style="hair">
          <color auto="1"/>
        </top>
        <bottom style="hair">
          <color auto="1"/>
        </bottom>
        <vertical style="hair">
          <color auto="1"/>
        </vertical>
        <horizontal style="hair">
          <color auto="1"/>
        </horizontal>
      </border>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strike val="0"/>
        <outline val="0"/>
        <shadow val="0"/>
        <u val="none"/>
        <vertAlign val="baseline"/>
        <sz val="12"/>
        <color auto="1"/>
        <name val="HG丸ｺﾞｼｯｸM-PRO"/>
        <scheme val="none"/>
      </font>
      <border diagonalUp="0" diagonalDown="0">
        <left style="hair">
          <color auto="1"/>
        </left>
        <right style="hair">
          <color auto="1"/>
        </right>
        <top style="hair">
          <color auto="1"/>
        </top>
        <bottom style="hair">
          <color auto="1"/>
        </bottom>
        <vertical style="hair">
          <color auto="1"/>
        </vertical>
        <horizontal style="hair">
          <color auto="1"/>
        </horizontal>
      </border>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strike val="0"/>
        <outline val="0"/>
        <shadow val="0"/>
        <u val="none"/>
        <vertAlign val="baseline"/>
        <sz val="12"/>
        <color auto="1"/>
        <name val="HG丸ｺﾞｼｯｸM-PRO"/>
        <scheme val="none"/>
      </font>
      <border diagonalUp="0" diagonalDown="0">
        <left style="hair">
          <color auto="1"/>
        </left>
        <right style="hair">
          <color auto="1"/>
        </right>
        <top style="hair">
          <color auto="1"/>
        </top>
        <bottom style="hair">
          <color auto="1"/>
        </bottom>
        <vertical style="hair">
          <color auto="1"/>
        </vertical>
        <horizontal style="hair">
          <color auto="1"/>
        </horizontal>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style="hair">
          <color auto="1"/>
        </left>
        <right style="hair">
          <color auto="1"/>
        </right>
        <top/>
        <bottom/>
      </border>
      <protection locked="0" hidden="0"/>
    </dxf>
    <dxf>
      <font>
        <strike val="0"/>
        <outline val="0"/>
        <shadow val="0"/>
        <u val="none"/>
        <vertAlign val="baseline"/>
        <sz val="12"/>
        <color theme="1"/>
        <name val="HG丸ｺﾞｼｯｸM-PRO"/>
        <scheme val="none"/>
      </font>
      <border diagonalUp="0" diagonalDown="0">
        <left style="hair">
          <color auto="1"/>
        </left>
        <right style="hair">
          <color auto="1"/>
        </right>
        <top style="hair">
          <color auto="1"/>
        </top>
        <bottom style="hair">
          <color auto="1"/>
        </bottom>
        <vertical style="hair">
          <color auto="1"/>
        </vertical>
        <horizontal style="hair">
          <color auto="1"/>
        </horizontal>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border diagonalUp="0" diagonalDown="0">
        <left style="hair">
          <color auto="1"/>
        </left>
        <right style="hair">
          <color auto="1"/>
        </right>
        <top style="hair">
          <color auto="1"/>
        </top>
        <bottom style="hair">
          <color auto="1"/>
        </bottom>
        <vertical style="hair">
          <color auto="1"/>
        </vertical>
        <horizontal style="hair">
          <color auto="1"/>
        </horizontal>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alignment horizontal="center" vertical="center" textRotation="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alignment horizontal="center" vertical="center" textRotation="0" indent="0" justifyLastLine="0" shrinkToFit="0" readingOrder="0"/>
      <border diagonalUp="0" diagonalDown="0">
        <left style="hair">
          <color auto="1"/>
        </left>
        <right style="hair">
          <color auto="1"/>
        </right>
        <top style="hair">
          <color auto="1"/>
        </top>
        <bottom style="hair">
          <color auto="1"/>
        </bottom>
        <vertical style="hair">
          <color auto="1"/>
        </vertical>
        <horizontal style="hair">
          <color auto="1"/>
        </horizontal>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border diagonalUp="0" diagonalDown="0">
        <left/>
        <right style="hair">
          <color auto="1"/>
        </right>
        <top style="hair">
          <color auto="1"/>
        </top>
        <bottom style="hair">
          <color auto="1"/>
        </bottom>
        <vertical style="hair">
          <color auto="1"/>
        </vertical>
        <horizontal style="hair">
          <color auto="1"/>
        </horizontal>
      </border>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indexed="64"/>
        </left>
        <right/>
        <top/>
        <bottom/>
      </border>
      <protection locked="0" hidden="0"/>
    </dxf>
    <dxf>
      <font>
        <strike val="0"/>
        <outline val="0"/>
        <shadow val="0"/>
        <u val="none"/>
        <vertAlign val="baseline"/>
        <sz val="12"/>
        <name val="HG丸ｺﾞｼｯｸM-PRO"/>
        <scheme val="none"/>
      </font>
      <border diagonalUp="0" diagonalDown="0">
        <left style="hair">
          <color auto="1"/>
        </left>
        <right/>
        <top style="hair">
          <color auto="1"/>
        </top>
        <bottom style="hair">
          <color auto="1"/>
        </bottom>
        <vertical style="hair">
          <color auto="1"/>
        </vertical>
        <horizontal style="hair">
          <color auto="1"/>
        </horizontal>
      </border>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bottom/>
      </border>
      <protection locked="0" hidden="0"/>
    </dxf>
    <dxf>
      <font>
        <strike val="0"/>
        <outline val="0"/>
        <shadow val="0"/>
        <u val="none"/>
        <vertAlign val="baseline"/>
        <sz val="12"/>
        <name val="HG丸ｺﾞｼｯｸM-PRO"/>
        <scheme val="none"/>
      </font>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alignment horizontal="center" vertical="center"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border diagonalUp="0" diagonalDown="0" outline="0">
        <left/>
        <right style="hair">
          <color auto="1"/>
        </right>
        <top style="hair">
          <color auto="1"/>
        </top>
        <bottom style="hair">
          <color auto="1"/>
        </bottom>
      </border>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b val="0"/>
        <i val="0"/>
        <strike val="0"/>
        <condense val="0"/>
        <extend val="0"/>
        <outline val="0"/>
        <shadow val="0"/>
        <u val="none"/>
        <vertAlign val="baseline"/>
        <sz val="10"/>
        <color auto="1"/>
        <name val="ＭＳ ゴシック"/>
        <scheme val="none"/>
      </font>
      <numFmt numFmtId="0" formatCode="General"/>
      <fill>
        <patternFill patternType="solid">
          <fgColor indexed="64"/>
          <bgColor theme="0"/>
        </patternFill>
      </fill>
      <border diagonalUp="0" diagonalDown="0">
        <left/>
        <right style="thin">
          <color theme="0"/>
        </right>
        <top style="thin">
          <color theme="0"/>
        </top>
        <bottom style="thin">
          <color theme="0"/>
        </bottom>
        <vertical/>
        <horizontal style="thin">
          <color theme="0"/>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1" diagonalDown="0" outline="0">
        <left style="hair">
          <color auto="1"/>
        </left>
        <right style="thin">
          <color auto="1"/>
        </right>
        <top style="thin">
          <color indexed="64"/>
        </top>
        <bottom style="thin">
          <color indexed="64"/>
        </bottom>
        <diagonal style="thin">
          <color indexed="64"/>
        </diagonal>
      </border>
      <protection locked="0" hidden="0"/>
    </dxf>
    <dxf>
      <font>
        <strike val="0"/>
        <outline val="0"/>
        <shadow val="0"/>
        <u val="none"/>
        <vertAlign val="baseline"/>
        <sz val="12"/>
        <color theme="1"/>
        <name val="HG丸ｺﾞｼｯｸM-PRO"/>
        <scheme val="none"/>
      </font>
      <alignment horizontal="center" vertical="center" textRotation="0" wrapText="1" indent="0" justifyLastLine="0" shrinkToFit="0" readingOrder="0"/>
      <border diagonalUp="0" diagonalDown="0">
        <left style="hair">
          <color indexed="64"/>
        </left>
        <right/>
        <top style="hair">
          <color indexed="64"/>
        </top>
        <bottom style="hair">
          <color indexed="64"/>
        </bottom>
        <vertical style="hair">
          <color indexed="64"/>
        </vertical>
        <horizontal style="hair">
          <color indexed="64"/>
        </horizontal>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bottom/>
      </border>
      <protection locked="0" hidden="0"/>
    </dxf>
    <dxf>
      <font>
        <strike val="0"/>
        <outline val="0"/>
        <shadow val="0"/>
        <u val="none"/>
        <vertAlign val="baseline"/>
        <sz val="12"/>
        <name val="HG丸ｺﾞｼｯｸM-PRO"/>
        <scheme val="none"/>
      </font>
      <fill>
        <patternFill patternType="solid">
          <fgColor indexed="64"/>
          <bgColor theme="4" tint="0.79998168889431442"/>
        </patternFill>
      </fill>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bottom/>
      </border>
      <protection locked="0" hidden="0"/>
    </dxf>
    <dxf>
      <font>
        <strike val="0"/>
        <outline val="0"/>
        <shadow val="0"/>
        <u val="none"/>
        <vertAlign val="baseline"/>
        <sz val="12"/>
        <name val="HG丸ｺﾞｼｯｸM-PRO"/>
        <scheme val="none"/>
      </font>
      <fill>
        <patternFill patternType="solid">
          <fgColor indexed="64"/>
          <bgColor theme="4" tint="0.79998168889431442"/>
        </patternFill>
      </fill>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alignment horizontal="right"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0"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strike val="0"/>
        <outline val="0"/>
        <shadow val="0"/>
        <u val="none"/>
        <vertAlign val="baseline"/>
        <sz val="12"/>
        <color theme="1"/>
        <name val="HG丸ｺﾞｼｯｸM-PRO"/>
        <scheme val="none"/>
      </font>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font>
        <strike val="0"/>
        <outline val="0"/>
        <shadow val="0"/>
        <u val="none"/>
        <vertAlign val="baseline"/>
        <sz val="12"/>
        <color theme="1"/>
        <name val="ＭＳ ゴシック"/>
        <scheme val="none"/>
      </font>
      <numFmt numFmtId="186" formatCode="&quot;委&quot;\-General"/>
      <fill>
        <patternFill patternType="solid">
          <fgColor indexed="64"/>
          <bgColor theme="0" tint="-0.14999847407452621"/>
        </patternFill>
      </fill>
      <alignment horizontal="center" vertical="center" textRotation="0" wrapText="0" indent="0" justifyLastLine="0" shrinkToFit="0" readingOrder="0"/>
      <border diagonalUp="0" diagonalDown="0">
        <left/>
        <right style="hair">
          <color indexed="64"/>
        </right>
        <top style="hair">
          <color indexed="64"/>
        </top>
        <bottom style="hair">
          <color indexed="64"/>
        </bottom>
        <vertical style="hair">
          <color indexed="64"/>
        </vertical>
        <horizontal style="hair">
          <color indexed="64"/>
        </horizontal>
      </border>
      <protection locked="0" hidden="0"/>
    </dxf>
    <dxf>
      <font>
        <strike val="0"/>
        <outline val="0"/>
        <shadow val="0"/>
        <u val="none"/>
        <vertAlign val="baseline"/>
        <name val="ＭＳ ゴシック"/>
        <scheme val="none"/>
      </font>
    </dxf>
    <dxf>
      <font>
        <b val="0"/>
        <i val="0"/>
        <strike val="0"/>
        <condense val="0"/>
        <extend val="0"/>
        <outline val="0"/>
        <shadow val="0"/>
        <u val="none"/>
        <vertAlign val="baseline"/>
        <sz val="10"/>
        <color auto="1"/>
        <name val="ＭＳ ゴシック"/>
        <scheme val="none"/>
      </font>
      <protection locked="1"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ont>
        <b val="0"/>
        <i val="0"/>
        <strike val="0"/>
        <condense val="0"/>
        <extend val="0"/>
        <outline val="0"/>
        <shadow val="0"/>
        <u val="none"/>
        <vertAlign val="baseline"/>
        <sz val="11"/>
        <color theme="1"/>
        <name val="ＭＳ ゴシック"/>
        <scheme val="none"/>
      </font>
      <fill>
        <patternFill patternType="solid">
          <fgColor indexed="64"/>
          <bgColor theme="0"/>
        </patternFill>
      </fill>
      <border diagonalUp="0" diagonalDown="0">
        <left/>
        <right style="thin">
          <color theme="0"/>
        </right>
        <top style="thin">
          <color theme="0"/>
        </top>
        <bottom style="thin">
          <color theme="0"/>
        </bottom>
        <vertical/>
        <horizontal style="thin">
          <color theme="0"/>
        </horizontal>
      </border>
      <protection locked="0" hidden="0"/>
    </dxf>
    <dxf>
      <font>
        <b val="0"/>
        <i val="0"/>
        <strike val="0"/>
        <condense val="0"/>
        <extend val="0"/>
        <outline val="0"/>
        <shadow val="0"/>
        <u val="none"/>
        <vertAlign val="baseline"/>
        <sz val="10"/>
        <color auto="1"/>
        <name val="ＭＳ ゴシック"/>
        <scheme val="none"/>
      </font>
      <numFmt numFmtId="0" formatCode="General"/>
      <border diagonalUp="0" diagonalDown="0">
        <left/>
        <right style="thin">
          <color theme="0"/>
        </right>
        <top style="thin">
          <color theme="0"/>
        </top>
        <bottom style="thin">
          <color theme="0"/>
        </bottom>
        <vertical/>
        <horizontal style="thin">
          <color theme="0"/>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hair">
          <color auto="1"/>
        </left>
        <right style="thin">
          <color auto="1"/>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theme="1"/>
        <name val="HG丸ｺﾞｼｯｸM-PRO"/>
        <scheme val="none"/>
      </font>
      <alignment horizontal="center" vertical="center" textRotation="0" wrapText="1" indent="0" justifyLastLine="0" shrinkToFit="0" readingOrder="0"/>
      <border diagonalUp="0" diagonalDown="0">
        <left style="hair">
          <color indexed="64"/>
        </left>
        <right/>
        <top style="hair">
          <color indexed="64"/>
        </top>
        <bottom style="hair">
          <color indexed="64"/>
        </bottom>
        <vertical style="hair">
          <color indexed="64"/>
        </vertical>
        <horizontal style="hair">
          <color indexed="64"/>
        </horizontal>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fill>
        <patternFill patternType="solid">
          <fgColor indexed="64"/>
          <bgColor theme="4" tint="0.79998168889431442"/>
        </patternFill>
      </fill>
      <alignment vertical="center" wrapText="1" indent="0" justifyLastLine="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numFmt numFmtId="6" formatCode="#,##0;[Red]\-#,##0"/>
      <fill>
        <patternFill patternType="solid">
          <fgColor indexed="64"/>
          <bgColor theme="4" tint="0.79998168889431442"/>
        </patternFill>
      </fill>
      <alignment vertical="center" wrapText="1" indent="0" justifyLastLine="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6" formatCode="#,##0;[Red]\-#,##0"/>
      <fill>
        <patternFill patternType="solid">
          <fgColor indexed="64"/>
          <bgColor theme="0" tint="-0.14999847407452621"/>
        </patternFill>
      </fill>
      <alignment horizontal="right"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theme="1"/>
        <name val="HG丸ｺﾞｼｯｸM-PRO"/>
        <scheme val="none"/>
      </font>
      <alignment vertical="center" wrapText="1" indent="0" justifyLastLine="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0"/>
        <color theme="1"/>
        <name val="HG丸ｺﾞｼｯｸM-PRO"/>
        <scheme val="none"/>
      </font>
      <fill>
        <patternFill patternType="none">
          <fgColor indexed="64"/>
          <bgColor indexed="65"/>
        </patternFill>
      </fill>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theme="1"/>
        <name val="HG丸ｺﾞｼｯｸM-PRO"/>
        <scheme val="none"/>
      </font>
      <alignment horizontal="right"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theme="1"/>
        <name val="HG丸ｺﾞｼｯｸM-PRO"/>
        <scheme val="none"/>
      </font>
      <fill>
        <patternFill patternType="none">
          <fgColor indexed="64"/>
          <bgColor indexed="65"/>
        </patternFill>
      </fill>
      <alignment horizontal="center" vertical="center" textRotation="0" wrapText="1" indent="0" justifyLastLine="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theme="1"/>
        <name val="HG丸ｺﾞｼｯｸM-PRO"/>
        <scheme val="none"/>
      </font>
      <fill>
        <patternFill patternType="none">
          <fgColor indexed="64"/>
          <bgColor indexed="65"/>
        </patternFill>
      </fill>
      <alignment horizontal="center" vertical="center" textRotation="0" wrapText="1" indent="0" justifyLastLine="0" shrinkToFit="1"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theme="1"/>
        <name val="HG丸ｺﾞｼｯｸM-PRO"/>
        <scheme val="none"/>
      </font>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theme="1"/>
        <name val="HG丸ｺﾞｼｯｸM-PRO"/>
        <scheme val="none"/>
      </font>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5" formatCode="&quot;機&quot;\-General"/>
      <fill>
        <patternFill patternType="solid">
          <fgColor indexed="64"/>
          <bgColor theme="0" tint="-0.14999847407452621"/>
        </patternFill>
      </fill>
      <alignment horizontal="center" vertical="center" textRotation="0" wrapText="0" indent="0" justifyLastLine="0" shrinkToFit="0" readingOrder="0"/>
      <border diagonalUp="0" diagonalDown="0">
        <left/>
        <right style="hair">
          <color indexed="64"/>
        </right>
        <top style="hair">
          <color indexed="64"/>
        </top>
        <bottom style="hair">
          <color indexed="64"/>
        </bottom>
        <vertical style="hair">
          <color indexed="64"/>
        </vertical>
        <horizontal style="hair">
          <color indexed="64"/>
        </horizontal>
      </border>
      <protection locked="0" hidden="0"/>
    </dxf>
    <dxf>
      <font>
        <strike val="0"/>
        <outline val="0"/>
        <shadow val="0"/>
        <u val="none"/>
        <vertAlign val="baseline"/>
        <name val="ＭＳ ゴシック"/>
        <scheme val="none"/>
      </font>
      <protection locked="0" hidden="0"/>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name val="ＭＳ ゴシック"/>
        <scheme val="none"/>
      </font>
      <alignment horizontal="center" vertical="center" textRotation="0" wrapText="1" indent="0" justifyLastLine="0" shrinkToFit="0" readingOrder="0"/>
      <protection locked="1" hidden="0"/>
    </dxf>
    <dxf>
      <fill>
        <patternFill>
          <bgColor rgb="FFFF0000"/>
        </patternFill>
      </fill>
    </dxf>
    <dxf>
      <fill>
        <patternFill patternType="none">
          <bgColor auto="1"/>
        </patternFill>
      </fill>
    </dxf>
    <dxf>
      <font>
        <b val="0"/>
        <i val="0"/>
        <strike val="0"/>
        <condense val="0"/>
        <extend val="0"/>
        <outline val="0"/>
        <shadow val="0"/>
        <u val="none"/>
        <vertAlign val="baseline"/>
        <sz val="11"/>
        <color auto="1"/>
        <name val="ＭＳ ゴシック"/>
        <scheme val="none"/>
      </font>
      <fill>
        <patternFill patternType="solid">
          <fgColor indexed="64"/>
          <bgColor theme="0"/>
        </patternFill>
      </fill>
      <border diagonalUp="0" diagonalDown="0" outline="0">
        <left/>
        <right style="thin">
          <color theme="0"/>
        </right>
        <top style="thin">
          <color theme="0"/>
        </top>
        <bottom style="thin">
          <color theme="0"/>
        </bottom>
      </border>
      <protection locked="0" hidden="0"/>
    </dxf>
    <dxf>
      <font>
        <strike val="0"/>
        <outline val="0"/>
        <shadow val="0"/>
        <u val="none"/>
        <vertAlign val="baseline"/>
        <color auto="1"/>
      </font>
      <border diagonalUp="0" diagonalDown="0">
        <left/>
        <right style="thin">
          <color theme="0"/>
        </right>
        <top style="thin">
          <color theme="0"/>
        </top>
        <bottom style="thin">
          <color theme="0"/>
        </bottom>
        <vertical/>
        <horizontal style="thin">
          <color theme="0"/>
        </horizontal>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1" diagonalDown="0" outline="0">
        <left style="hair">
          <color auto="1"/>
        </left>
        <right/>
        <top style="thin">
          <color indexed="64"/>
        </top>
        <bottom style="thin">
          <color indexed="64"/>
        </bottom>
        <diagonal style="thin">
          <color indexed="64"/>
        </diagonal>
      </border>
      <protection locked="0" hidden="0"/>
    </dxf>
    <dxf>
      <font>
        <b val="0"/>
        <i val="0"/>
        <strike val="0"/>
        <condense val="0"/>
        <extend val="0"/>
        <outline val="0"/>
        <shadow val="0"/>
        <u val="none"/>
        <vertAlign val="baseline"/>
        <sz val="10"/>
        <color auto="1"/>
        <name val="HG丸ｺﾞｼｯｸM-PRO"/>
        <scheme val="none"/>
      </font>
      <alignment horizontal="center" vertical="center" textRotation="0" wrapText="1" indent="0" justifyLastLine="0" shrinkToFit="0" readingOrder="0"/>
      <border diagonalUp="0" diagonalDown="0" outline="0">
        <left style="hair">
          <color auto="1"/>
        </left>
        <right/>
        <top/>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fill>
        <patternFill patternType="solid">
          <fgColor indexed="64"/>
          <bgColor theme="4" tint="0.79998168889431442"/>
        </patternFill>
      </fill>
      <alignment vertical="center" textRotation="0" wrapText="1" indent="0" justifyLastLine="0" shrinkToFit="0" readingOrder="0"/>
      <border diagonalUp="0" diagonalDown="0" outline="0">
        <left style="hair">
          <color auto="1"/>
        </left>
        <right style="hair">
          <color auto="1"/>
        </right>
        <top/>
        <bottom/>
      </border>
      <protection locked="0" hidden="0"/>
    </dxf>
    <dxf>
      <font>
        <b/>
        <i val="0"/>
        <strike val="0"/>
        <condense val="0"/>
        <extend val="0"/>
        <outline val="0"/>
        <shadow val="0"/>
        <u val="none"/>
        <vertAlign val="baseline"/>
        <sz val="12"/>
        <color auto="1"/>
        <name val="HG丸ｺﾞｼｯｸM-PRO"/>
        <scheme val="none"/>
      </font>
      <numFmt numFmtId="6" formatCode="#,##0;[Red]\-#,##0"/>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numFmt numFmtId="6" formatCode="#,##0;[Red]\-#,##0"/>
      <fill>
        <patternFill patternType="solid">
          <fgColor indexed="64"/>
          <bgColor theme="4" tint="0.79998168889431442"/>
        </patternFill>
      </fill>
      <alignment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right"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HG丸ｺﾞｼｯｸM-PRO"/>
        <scheme val="none"/>
      </font>
      <alignment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0"/>
        <color auto="1"/>
        <name val="HG丸ｺﾞｼｯｸM-PRO"/>
        <scheme val="none"/>
      </font>
      <fill>
        <patternFill patternType="none">
          <fgColor indexed="64"/>
          <bgColor indexed="65"/>
        </patternFill>
      </fill>
      <alignment horizontal="center"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0"/>
        <color auto="1"/>
        <name val="HG丸ｺﾞｼｯｸM-PRO"/>
        <scheme val="none"/>
      </font>
      <alignment horizontal="center"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outline="0">
        <left style="hair">
          <color auto="1"/>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HG丸ｺﾞｼｯｸM-PRO"/>
        <scheme val="none"/>
      </font>
      <alignment horizontal="center" vertical="center" textRotation="0" wrapText="1" indent="0" justifyLastLine="0" shrinkToFit="0" readingOrder="0"/>
      <border diagonalUp="0" diagonalDown="0" outline="0">
        <left style="hair">
          <color auto="1"/>
        </left>
        <right style="hair">
          <color auto="1"/>
        </right>
        <top/>
        <bottom/>
      </border>
      <protection locked="0" hidden="0"/>
    </dxf>
    <dxf>
      <font>
        <b val="0"/>
        <i val="0"/>
        <strike val="0"/>
        <condense val="0"/>
        <extend val="0"/>
        <outline val="0"/>
        <shadow val="0"/>
        <u val="none"/>
        <vertAlign val="baseline"/>
        <sz val="12"/>
        <color auto="1"/>
        <name val="ＭＳ ゴシック"/>
        <scheme val="none"/>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hair">
          <color auto="1"/>
        </right>
        <top style="thin">
          <color indexed="64"/>
        </top>
        <bottom style="thin">
          <color indexed="64"/>
        </bottom>
      </border>
      <protection locked="0" hidden="0"/>
    </dxf>
    <dxf>
      <font>
        <b val="0"/>
        <i val="0"/>
        <strike val="0"/>
        <condense val="0"/>
        <extend val="0"/>
        <outline val="0"/>
        <shadow val="0"/>
        <u val="none"/>
        <vertAlign val="baseline"/>
        <sz val="12"/>
        <color auto="1"/>
        <name val="ＭＳ ゴシック"/>
        <scheme val="none"/>
      </font>
      <numFmt numFmtId="184" formatCode="&quot;原&quot;\-General"/>
      <fill>
        <patternFill patternType="solid">
          <fgColor indexed="64"/>
          <bgColor theme="0" tint="-0.14999847407452621"/>
        </patternFill>
      </fill>
      <alignment horizontal="center" vertical="center" textRotation="0" wrapText="1" indent="0" justifyLastLine="0" shrinkToFit="0" readingOrder="0"/>
      <border diagonalUp="0" diagonalDown="0" outline="0">
        <left/>
        <right style="hair">
          <color auto="1"/>
        </right>
        <top/>
        <bottom/>
      </border>
      <protection locked="0" hidden="0"/>
    </dxf>
    <dxf>
      <font>
        <strike val="0"/>
        <outline val="0"/>
        <shadow val="0"/>
        <u val="none"/>
        <vertAlign val="baseline"/>
        <color auto="1"/>
        <name val="ＭＳ ゴシック"/>
        <scheme val="none"/>
      </font>
    </dxf>
    <dxf>
      <font>
        <b val="0"/>
        <i val="0"/>
        <strike val="0"/>
        <condense val="0"/>
        <extend val="0"/>
        <outline val="0"/>
        <shadow val="0"/>
        <u val="none"/>
        <vertAlign val="baseline"/>
        <sz val="10"/>
        <color auto="1"/>
        <name val="ＭＳ ゴシック"/>
        <scheme val="none"/>
      </font>
      <protection locked="0" hidden="0"/>
    </dxf>
    <dxf>
      <font>
        <strike val="0"/>
        <outline val="0"/>
        <shadow val="0"/>
        <u val="none"/>
        <vertAlign val="baseline"/>
        <color auto="1"/>
        <name val="ＭＳ ゴシック"/>
        <scheme val="none"/>
      </font>
      <alignment horizontal="center" vertical="center" textRotation="0" wrapText="1" indent="0" justifyLastLine="0" shrinkToFit="0" readingOrder="0"/>
      <protection locked="1" hidden="0"/>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theme="0" tint="-0.24994659260841701"/>
        </patternFill>
      </fill>
    </dxf>
    <dxf>
      <fill>
        <patternFill>
          <bgColor theme="0" tint="-0.24994659260841701"/>
        </patternFill>
      </fill>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7" defaultTableStyle="テーブル スタイル 8" defaultPivotStyle="PivotStyleLight16">
    <tableStyle name="テーブル スタイル 1" pivot="0" count="0"/>
    <tableStyle name="テーブル スタイル 2" pivot="0" count="0"/>
    <tableStyle name="テーブル スタイル 3" pivot="0" count="2">
      <tableStyleElement type="headerRow" dxfId="276"/>
      <tableStyleElement type="firstColumn" dxfId="275"/>
    </tableStyle>
    <tableStyle name="テーブル スタイル 4" pivot="0" count="3">
      <tableStyleElement type="headerRow" dxfId="274"/>
      <tableStyleElement type="totalRow" dxfId="273"/>
      <tableStyleElement type="firstColumn" dxfId="272"/>
    </tableStyle>
    <tableStyle name="テーブル スタイル 5" pivot="0" count="3">
      <tableStyleElement type="headerRow" dxfId="271"/>
      <tableStyleElement type="totalRow" dxfId="270"/>
      <tableStyleElement type="firstColumn" dxfId="269"/>
    </tableStyle>
    <tableStyle name="テーブル スタイル 6" pivot="0" count="3">
      <tableStyleElement type="headerRow" dxfId="268"/>
      <tableStyleElement type="totalRow" dxfId="267"/>
      <tableStyleElement type="firstColumn" dxfId="266"/>
    </tableStyle>
    <tableStyle name="テーブル スタイル 8" pivot="0" count="4">
      <tableStyleElement type="wholeTable" dxfId="265"/>
      <tableStyleElement type="headerRow" dxfId="264"/>
      <tableStyleElement type="totalRow" dxfId="263"/>
      <tableStyleElement type="firstColumn" dxfId="262"/>
    </tableStyle>
  </tableStyles>
  <colors>
    <mruColors>
      <color rgb="FFDCE6F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38100</xdr:colOff>
      <xdr:row>19</xdr:row>
      <xdr:rowOff>57149</xdr:rowOff>
    </xdr:from>
    <xdr:to>
      <xdr:col>19</xdr:col>
      <xdr:colOff>133351</xdr:colOff>
      <xdr:row>19</xdr:row>
      <xdr:rowOff>228600</xdr:rowOff>
    </xdr:to>
    <xdr:sp macro="" textlink="">
      <xdr:nvSpPr>
        <xdr:cNvPr id="2" name="テキスト ボックス 1">
          <a:extLst>
            <a:ext uri="{FF2B5EF4-FFF2-40B4-BE49-F238E27FC236}">
              <a16:creationId xmlns="" xmlns:a16="http://schemas.microsoft.com/office/drawing/2014/main" id="{00000000-0008-0000-0000-00002F000000}"/>
            </a:ext>
          </a:extLst>
        </xdr:cNvPr>
        <xdr:cNvSpPr txBox="1"/>
      </xdr:nvSpPr>
      <xdr:spPr>
        <a:xfrm>
          <a:off x="3133725" y="4581524"/>
          <a:ext cx="419101" cy="171451"/>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8</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14</xdr:col>
      <xdr:colOff>61914</xdr:colOff>
      <xdr:row>28</xdr:row>
      <xdr:rowOff>47625</xdr:rowOff>
    </xdr:from>
    <xdr:to>
      <xdr:col>17</xdr:col>
      <xdr:colOff>11314</xdr:colOff>
      <xdr:row>28</xdr:row>
      <xdr:rowOff>227625</xdr:rowOff>
    </xdr:to>
    <xdr:sp macro="" textlink="">
      <xdr:nvSpPr>
        <xdr:cNvPr id="3" name="テキスト ボックス 2">
          <a:extLst>
            <a:ext uri="{FF2B5EF4-FFF2-40B4-BE49-F238E27FC236}">
              <a16:creationId xmlns="" xmlns:a16="http://schemas.microsoft.com/office/drawing/2014/main" id="{00000000-0008-0000-0000-00002F000000}"/>
            </a:ext>
          </a:extLst>
        </xdr:cNvPr>
        <xdr:cNvSpPr txBox="1"/>
      </xdr:nvSpPr>
      <xdr:spPr>
        <a:xfrm>
          <a:off x="2347914" y="6724650"/>
          <a:ext cx="435175"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8</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2</xdr:col>
      <xdr:colOff>38100</xdr:colOff>
      <xdr:row>41</xdr:row>
      <xdr:rowOff>133350</xdr:rowOff>
    </xdr:from>
    <xdr:to>
      <xdr:col>4</xdr:col>
      <xdr:colOff>91350</xdr:colOff>
      <xdr:row>42</xdr:row>
      <xdr:rowOff>180000</xdr:rowOff>
    </xdr:to>
    <xdr:sp macro="" textlink="">
      <xdr:nvSpPr>
        <xdr:cNvPr id="10" name="テキスト ボックス 9">
          <a:extLst>
            <a:ext uri="{FF2B5EF4-FFF2-40B4-BE49-F238E27FC236}">
              <a16:creationId xmlns="" xmlns:a16="http://schemas.microsoft.com/office/drawing/2014/main" id="{00000000-0008-0000-0000-00003E000000}"/>
            </a:ext>
          </a:extLst>
        </xdr:cNvPr>
        <xdr:cNvSpPr txBox="1"/>
      </xdr:nvSpPr>
      <xdr:spPr>
        <a:xfrm>
          <a:off x="38100" y="8896350"/>
          <a:ext cx="72000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6</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2</xdr:col>
      <xdr:colOff>38100</xdr:colOff>
      <xdr:row>45</xdr:row>
      <xdr:rowOff>28575</xdr:rowOff>
    </xdr:from>
    <xdr:to>
      <xdr:col>4</xdr:col>
      <xdr:colOff>91350</xdr:colOff>
      <xdr:row>46</xdr:row>
      <xdr:rowOff>132375</xdr:rowOff>
    </xdr:to>
    <xdr:sp macro="" textlink="">
      <xdr:nvSpPr>
        <xdr:cNvPr id="11" name="テキスト ボックス 10">
          <a:extLst>
            <a:ext uri="{FF2B5EF4-FFF2-40B4-BE49-F238E27FC236}">
              <a16:creationId xmlns="" xmlns:a16="http://schemas.microsoft.com/office/drawing/2014/main" id="{00000000-0008-0000-0000-00003F000000}"/>
            </a:ext>
          </a:extLst>
        </xdr:cNvPr>
        <xdr:cNvSpPr txBox="1"/>
      </xdr:nvSpPr>
      <xdr:spPr>
        <a:xfrm>
          <a:off x="38100" y="9410700"/>
          <a:ext cx="720000" cy="19905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7</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2</xdr:col>
      <xdr:colOff>57149</xdr:colOff>
      <xdr:row>48</xdr:row>
      <xdr:rowOff>1</xdr:rowOff>
    </xdr:from>
    <xdr:to>
      <xdr:col>4</xdr:col>
      <xdr:colOff>110399</xdr:colOff>
      <xdr:row>49</xdr:row>
      <xdr:rowOff>1</xdr:rowOff>
    </xdr:to>
    <xdr:sp macro="" textlink="">
      <xdr:nvSpPr>
        <xdr:cNvPr id="12" name="テキスト ボックス 11">
          <a:extLst>
            <a:ext uri="{FF2B5EF4-FFF2-40B4-BE49-F238E27FC236}">
              <a16:creationId xmlns="" xmlns:a16="http://schemas.microsoft.com/office/drawing/2014/main" id="{00000000-0008-0000-0000-000040000000}"/>
            </a:ext>
          </a:extLst>
        </xdr:cNvPr>
        <xdr:cNvSpPr txBox="1"/>
      </xdr:nvSpPr>
      <xdr:spPr>
        <a:xfrm>
          <a:off x="380999" y="8810626"/>
          <a:ext cx="720000" cy="1905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8</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2</xdr:col>
      <xdr:colOff>57150</xdr:colOff>
      <xdr:row>50</xdr:row>
      <xdr:rowOff>180975</xdr:rowOff>
    </xdr:from>
    <xdr:to>
      <xdr:col>4</xdr:col>
      <xdr:colOff>110400</xdr:colOff>
      <xdr:row>51</xdr:row>
      <xdr:rowOff>170475</xdr:rowOff>
    </xdr:to>
    <xdr:sp macro="" textlink="">
      <xdr:nvSpPr>
        <xdr:cNvPr id="13" name="テキスト ボックス 12">
          <a:extLst>
            <a:ext uri="{FF2B5EF4-FFF2-40B4-BE49-F238E27FC236}">
              <a16:creationId xmlns="" xmlns:a16="http://schemas.microsoft.com/office/drawing/2014/main" id="{00000000-0008-0000-0000-000040000000}"/>
            </a:ext>
          </a:extLst>
        </xdr:cNvPr>
        <xdr:cNvSpPr txBox="1"/>
      </xdr:nvSpPr>
      <xdr:spPr>
        <a:xfrm>
          <a:off x="57150" y="1058227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9</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36</xdr:col>
      <xdr:colOff>100011</xdr:colOff>
      <xdr:row>10</xdr:row>
      <xdr:rowOff>57150</xdr:rowOff>
    </xdr:from>
    <xdr:to>
      <xdr:col>39</xdr:col>
      <xdr:colOff>103386</xdr:colOff>
      <xdr:row>10</xdr:row>
      <xdr:rowOff>227625</xdr:rowOff>
    </xdr:to>
    <xdr:sp macro="" textlink="">
      <xdr:nvSpPr>
        <xdr:cNvPr id="15" name="テキスト ボックス 14">
          <a:extLst>
            <a:ext uri="{FF2B5EF4-FFF2-40B4-BE49-F238E27FC236}">
              <a16:creationId xmlns="" xmlns:a16="http://schemas.microsoft.com/office/drawing/2014/main" id="{00000000-0008-0000-0000-000004000000}"/>
            </a:ext>
          </a:extLst>
        </xdr:cNvPr>
        <xdr:cNvSpPr txBox="1"/>
      </xdr:nvSpPr>
      <xdr:spPr>
        <a:xfrm>
          <a:off x="6186486" y="2181225"/>
          <a:ext cx="432000" cy="170475"/>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5</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10</xdr:col>
      <xdr:colOff>0</xdr:colOff>
      <xdr:row>21</xdr:row>
      <xdr:rowOff>9525</xdr:rowOff>
    </xdr:from>
    <xdr:to>
      <xdr:col>12</xdr:col>
      <xdr:colOff>114500</xdr:colOff>
      <xdr:row>21</xdr:row>
      <xdr:rowOff>189525</xdr:rowOff>
    </xdr:to>
    <xdr:sp macro="" textlink="">
      <xdr:nvSpPr>
        <xdr:cNvPr id="16" name="テキスト ボックス 15">
          <a:extLst>
            <a:ext uri="{FF2B5EF4-FFF2-40B4-BE49-F238E27FC236}">
              <a16:creationId xmlns="" xmlns:a16="http://schemas.microsoft.com/office/drawing/2014/main" id="{00000000-0008-0000-0000-000034000000}"/>
            </a:ext>
          </a:extLst>
        </xdr:cNvPr>
        <xdr:cNvSpPr txBox="1"/>
      </xdr:nvSpPr>
      <xdr:spPr>
        <a:xfrm>
          <a:off x="1524000" y="4829175"/>
          <a:ext cx="4193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9</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42</xdr:col>
      <xdr:colOff>101599</xdr:colOff>
      <xdr:row>20</xdr:row>
      <xdr:rowOff>28575</xdr:rowOff>
    </xdr:from>
    <xdr:to>
      <xdr:col>46</xdr:col>
      <xdr:colOff>133350</xdr:colOff>
      <xdr:row>21</xdr:row>
      <xdr:rowOff>113325</xdr:rowOff>
    </xdr:to>
    <xdr:sp macro="" textlink="">
      <xdr:nvSpPr>
        <xdr:cNvPr id="17" name="テキスト ボックス 16">
          <a:extLst>
            <a:ext uri="{FF2B5EF4-FFF2-40B4-BE49-F238E27FC236}">
              <a16:creationId xmlns="" xmlns:a16="http://schemas.microsoft.com/office/drawing/2014/main" id="{00000000-0008-0000-0000-000033000000}"/>
            </a:ext>
          </a:extLst>
        </xdr:cNvPr>
        <xdr:cNvSpPr txBox="1"/>
      </xdr:nvSpPr>
      <xdr:spPr>
        <a:xfrm>
          <a:off x="7045324" y="4838700"/>
          <a:ext cx="603251"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10</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36</xdr:col>
      <xdr:colOff>92082</xdr:colOff>
      <xdr:row>9</xdr:row>
      <xdr:rowOff>47628</xdr:rowOff>
    </xdr:from>
    <xdr:to>
      <xdr:col>39</xdr:col>
      <xdr:colOff>95457</xdr:colOff>
      <xdr:row>9</xdr:row>
      <xdr:rowOff>227628</xdr:rowOff>
    </xdr:to>
    <xdr:sp macro="" textlink="">
      <xdr:nvSpPr>
        <xdr:cNvPr id="18" name="テキスト ボックス 17">
          <a:extLst>
            <a:ext uri="{FF2B5EF4-FFF2-40B4-BE49-F238E27FC236}">
              <a16:creationId xmlns="" xmlns:a16="http://schemas.microsoft.com/office/drawing/2014/main" id="{00000000-0008-0000-0000-000004000000}"/>
            </a:ext>
          </a:extLst>
        </xdr:cNvPr>
        <xdr:cNvSpPr txBox="1"/>
      </xdr:nvSpPr>
      <xdr:spPr>
        <a:xfrm>
          <a:off x="5492757" y="1819278"/>
          <a:ext cx="40342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2</xdr:col>
      <xdr:colOff>38101</xdr:colOff>
      <xdr:row>39</xdr:row>
      <xdr:rowOff>114300</xdr:rowOff>
    </xdr:from>
    <xdr:to>
      <xdr:col>4</xdr:col>
      <xdr:colOff>89101</xdr:colOff>
      <xdr:row>40</xdr:row>
      <xdr:rowOff>180000</xdr:rowOff>
    </xdr:to>
    <xdr:sp macro="" textlink="">
      <xdr:nvSpPr>
        <xdr:cNvPr id="19" name="テキスト ボックス 18">
          <a:extLst>
            <a:ext uri="{FF2B5EF4-FFF2-40B4-BE49-F238E27FC236}">
              <a16:creationId xmlns="" xmlns:a16="http://schemas.microsoft.com/office/drawing/2014/main" id="{00000000-0008-0000-0000-00003E000000}"/>
            </a:ext>
          </a:extLst>
        </xdr:cNvPr>
        <xdr:cNvSpPr txBox="1"/>
      </xdr:nvSpPr>
      <xdr:spPr>
        <a:xfrm>
          <a:off x="38101" y="8562975"/>
          <a:ext cx="717750" cy="189525"/>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5</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36</xdr:col>
      <xdr:colOff>57150</xdr:colOff>
      <xdr:row>12</xdr:row>
      <xdr:rowOff>47625</xdr:rowOff>
    </xdr:from>
    <xdr:to>
      <xdr:col>39</xdr:col>
      <xdr:colOff>87512</xdr:colOff>
      <xdr:row>12</xdr:row>
      <xdr:rowOff>227624</xdr:rowOff>
    </xdr:to>
    <xdr:sp macro="" textlink="">
      <xdr:nvSpPr>
        <xdr:cNvPr id="20" name="テキスト ボックス 19">
          <a:extLst>
            <a:ext uri="{FF2B5EF4-FFF2-40B4-BE49-F238E27FC236}">
              <a16:creationId xmlns="" xmlns:a16="http://schemas.microsoft.com/office/drawing/2014/main" id="{00000000-0008-0000-0000-000004000000}"/>
            </a:ext>
          </a:extLst>
        </xdr:cNvPr>
        <xdr:cNvSpPr txBox="1"/>
      </xdr:nvSpPr>
      <xdr:spPr>
        <a:xfrm>
          <a:off x="6143625" y="2705100"/>
          <a:ext cx="458987" cy="179999"/>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6</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35</xdr:col>
      <xdr:colOff>150811</xdr:colOff>
      <xdr:row>14</xdr:row>
      <xdr:rowOff>63500</xdr:rowOff>
    </xdr:from>
    <xdr:to>
      <xdr:col>36</xdr:col>
      <xdr:colOff>126999</xdr:colOff>
      <xdr:row>16</xdr:row>
      <xdr:rowOff>238125</xdr:rowOff>
    </xdr:to>
    <xdr:sp macro="" textlink="">
      <xdr:nvSpPr>
        <xdr:cNvPr id="21" name="右中かっこ 20"/>
        <xdr:cNvSpPr/>
      </xdr:nvSpPr>
      <xdr:spPr>
        <a:xfrm>
          <a:off x="5761036" y="3168650"/>
          <a:ext cx="128588" cy="708025"/>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49</xdr:col>
      <xdr:colOff>0</xdr:colOff>
      <xdr:row>19</xdr:row>
      <xdr:rowOff>0</xdr:rowOff>
    </xdr:from>
    <xdr:to>
      <xdr:col>49</xdr:col>
      <xdr:colOff>530225</xdr:colOff>
      <xdr:row>19</xdr:row>
      <xdr:rowOff>257175</xdr:rowOff>
    </xdr:to>
    <xdr:sp macro="" textlink="">
      <xdr:nvSpPr>
        <xdr:cNvPr id="23" name="右矢印 22"/>
        <xdr:cNvSpPr/>
      </xdr:nvSpPr>
      <xdr:spPr>
        <a:xfrm>
          <a:off x="7405688" y="4468813"/>
          <a:ext cx="530225" cy="25717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114300</xdr:colOff>
      <xdr:row>15</xdr:row>
      <xdr:rowOff>38100</xdr:rowOff>
    </xdr:from>
    <xdr:to>
      <xdr:col>39</xdr:col>
      <xdr:colOff>117675</xdr:colOff>
      <xdr:row>15</xdr:row>
      <xdr:rowOff>218100</xdr:rowOff>
    </xdr:to>
    <xdr:sp macro="" textlink="">
      <xdr:nvSpPr>
        <xdr:cNvPr id="25" name="テキスト ボックス 24">
          <a:extLst>
            <a:ext uri="{FF2B5EF4-FFF2-40B4-BE49-F238E27FC236}">
              <a16:creationId xmlns="" xmlns:a16="http://schemas.microsoft.com/office/drawing/2014/main" id="{00000000-0008-0000-0000-000004000000}"/>
            </a:ext>
          </a:extLst>
        </xdr:cNvPr>
        <xdr:cNvSpPr txBox="1"/>
      </xdr:nvSpPr>
      <xdr:spPr>
        <a:xfrm>
          <a:off x="5514975" y="3409950"/>
          <a:ext cx="403425"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7</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2</xdr:col>
      <xdr:colOff>38100</xdr:colOff>
      <xdr:row>38</xdr:row>
      <xdr:rowOff>0</xdr:rowOff>
    </xdr:from>
    <xdr:to>
      <xdr:col>4</xdr:col>
      <xdr:colOff>91350</xdr:colOff>
      <xdr:row>38</xdr:row>
      <xdr:rowOff>180000</xdr:rowOff>
    </xdr:to>
    <xdr:sp macro="" textlink="">
      <xdr:nvSpPr>
        <xdr:cNvPr id="26" name="テキスト ボックス 25">
          <a:extLst>
            <a:ext uri="{FF2B5EF4-FFF2-40B4-BE49-F238E27FC236}">
              <a16:creationId xmlns="" xmlns:a16="http://schemas.microsoft.com/office/drawing/2014/main" id="{00000000-0008-0000-0000-00003E000000}"/>
            </a:ext>
          </a:extLst>
        </xdr:cNvPr>
        <xdr:cNvSpPr txBox="1"/>
      </xdr:nvSpPr>
      <xdr:spPr>
        <a:xfrm>
          <a:off x="38100" y="825817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4</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2</xdr:col>
      <xdr:colOff>38100</xdr:colOff>
      <xdr:row>30</xdr:row>
      <xdr:rowOff>0</xdr:rowOff>
    </xdr:from>
    <xdr:to>
      <xdr:col>4</xdr:col>
      <xdr:colOff>91350</xdr:colOff>
      <xdr:row>30</xdr:row>
      <xdr:rowOff>180000</xdr:rowOff>
    </xdr:to>
    <xdr:sp macro="" textlink="">
      <xdr:nvSpPr>
        <xdr:cNvPr id="29" name="テキスト ボックス 28">
          <a:extLst>
            <a:ext uri="{FF2B5EF4-FFF2-40B4-BE49-F238E27FC236}">
              <a16:creationId xmlns="" xmlns:a16="http://schemas.microsoft.com/office/drawing/2014/main" id="{00000000-0008-0000-0000-00003E000000}"/>
            </a:ext>
          </a:extLst>
        </xdr:cNvPr>
        <xdr:cNvSpPr txBox="1"/>
      </xdr:nvSpPr>
      <xdr:spPr>
        <a:xfrm>
          <a:off x="361950" y="7143750"/>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1</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2</xdr:col>
      <xdr:colOff>38100</xdr:colOff>
      <xdr:row>32</xdr:row>
      <xdr:rowOff>0</xdr:rowOff>
    </xdr:from>
    <xdr:to>
      <xdr:col>4</xdr:col>
      <xdr:colOff>91350</xdr:colOff>
      <xdr:row>32</xdr:row>
      <xdr:rowOff>180000</xdr:rowOff>
    </xdr:to>
    <xdr:sp macro="" textlink="">
      <xdr:nvSpPr>
        <xdr:cNvPr id="32" name="テキスト ボックス 31">
          <a:extLst>
            <a:ext uri="{FF2B5EF4-FFF2-40B4-BE49-F238E27FC236}">
              <a16:creationId xmlns="" xmlns:a16="http://schemas.microsoft.com/office/drawing/2014/main" id="{00000000-0008-0000-0000-00003E000000}"/>
            </a:ext>
          </a:extLst>
        </xdr:cNvPr>
        <xdr:cNvSpPr txBox="1"/>
      </xdr:nvSpPr>
      <xdr:spPr>
        <a:xfrm>
          <a:off x="361950" y="734377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2</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2</xdr:col>
      <xdr:colOff>38100</xdr:colOff>
      <xdr:row>35</xdr:row>
      <xdr:rowOff>0</xdr:rowOff>
    </xdr:from>
    <xdr:to>
      <xdr:col>4</xdr:col>
      <xdr:colOff>91350</xdr:colOff>
      <xdr:row>35</xdr:row>
      <xdr:rowOff>180000</xdr:rowOff>
    </xdr:to>
    <xdr:sp macro="" textlink="">
      <xdr:nvSpPr>
        <xdr:cNvPr id="35" name="テキスト ボックス 34">
          <a:extLst>
            <a:ext uri="{FF2B5EF4-FFF2-40B4-BE49-F238E27FC236}">
              <a16:creationId xmlns="" xmlns:a16="http://schemas.microsoft.com/office/drawing/2014/main" id="{00000000-0008-0000-0000-00003E000000}"/>
            </a:ext>
          </a:extLst>
        </xdr:cNvPr>
        <xdr:cNvSpPr txBox="1"/>
      </xdr:nvSpPr>
      <xdr:spPr>
        <a:xfrm>
          <a:off x="361950" y="7239000"/>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3</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twoCellAnchor>
    <xdr:from>
      <xdr:col>18</xdr:col>
      <xdr:colOff>158757</xdr:colOff>
      <xdr:row>5</xdr:row>
      <xdr:rowOff>9528</xdr:rowOff>
    </xdr:from>
    <xdr:to>
      <xdr:col>21</xdr:col>
      <xdr:colOff>104982</xdr:colOff>
      <xdr:row>5</xdr:row>
      <xdr:rowOff>189528</xdr:rowOff>
    </xdr:to>
    <xdr:sp macro="" textlink="">
      <xdr:nvSpPr>
        <xdr:cNvPr id="38" name="テキスト ボックス 37">
          <a:extLst>
            <a:ext uri="{FF2B5EF4-FFF2-40B4-BE49-F238E27FC236}">
              <a16:creationId xmlns="" xmlns:a16="http://schemas.microsoft.com/office/drawing/2014/main" id="{00000000-0008-0000-0000-000004000000}"/>
            </a:ext>
          </a:extLst>
        </xdr:cNvPr>
        <xdr:cNvSpPr txBox="1"/>
      </xdr:nvSpPr>
      <xdr:spPr>
        <a:xfrm>
          <a:off x="3416307" y="876303"/>
          <a:ext cx="432000" cy="1800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29</xdr:col>
      <xdr:colOff>76200</xdr:colOff>
      <xdr:row>5</xdr:row>
      <xdr:rowOff>19050</xdr:rowOff>
    </xdr:from>
    <xdr:to>
      <xdr:col>32</xdr:col>
      <xdr:colOff>51000</xdr:colOff>
      <xdr:row>5</xdr:row>
      <xdr:rowOff>189525</xdr:rowOff>
    </xdr:to>
    <xdr:sp macro="" textlink="">
      <xdr:nvSpPr>
        <xdr:cNvPr id="39" name="テキスト ボックス 38">
          <a:extLst>
            <a:ext uri="{FF2B5EF4-FFF2-40B4-BE49-F238E27FC236}">
              <a16:creationId xmlns="" xmlns:a16="http://schemas.microsoft.com/office/drawing/2014/main" id="{00000000-0008-0000-0000-000004000000}"/>
            </a:ext>
          </a:extLst>
        </xdr:cNvPr>
        <xdr:cNvSpPr txBox="1"/>
      </xdr:nvSpPr>
      <xdr:spPr>
        <a:xfrm>
          <a:off x="5095875" y="885825"/>
          <a:ext cx="432000" cy="170475"/>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36</xdr:col>
      <xdr:colOff>85726</xdr:colOff>
      <xdr:row>5</xdr:row>
      <xdr:rowOff>9525</xdr:rowOff>
    </xdr:from>
    <xdr:to>
      <xdr:col>39</xdr:col>
      <xdr:colOff>95251</xdr:colOff>
      <xdr:row>5</xdr:row>
      <xdr:rowOff>200025</xdr:rowOff>
    </xdr:to>
    <xdr:sp macro="" textlink="">
      <xdr:nvSpPr>
        <xdr:cNvPr id="40" name="テキスト ボックス 39">
          <a:extLst>
            <a:ext uri="{FF2B5EF4-FFF2-40B4-BE49-F238E27FC236}">
              <a16:creationId xmlns="" xmlns:a16="http://schemas.microsoft.com/office/drawing/2014/main" id="{00000000-0008-0000-0000-000004000000}"/>
            </a:ext>
          </a:extLst>
        </xdr:cNvPr>
        <xdr:cNvSpPr txBox="1"/>
      </xdr:nvSpPr>
      <xdr:spPr>
        <a:xfrm>
          <a:off x="6172201" y="876300"/>
          <a:ext cx="438150" cy="190500"/>
        </a:xfrm>
        <a:prstGeom prst="rect">
          <a:avLst/>
        </a:prstGeom>
        <a:noFill/>
        <a:ln w="9525" cmpd="sng">
          <a:solidFill>
            <a:sysClr val="windowText" lastClr="000000"/>
          </a:solid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注</a:t>
          </a:r>
          <a:r>
            <a:rPr kumimoji="1" lang="en-US" altLang="ja-JP"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3</a:t>
          </a:r>
          <a:endParaRPr kumimoji="1" lang="ja-JP" altLang="en-US" sz="105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endParaRPr>
        </a:p>
      </xdr:txBody>
    </xdr:sp>
    <xdr:clientData/>
  </xdr:twoCellAnchor>
  <xdr:twoCellAnchor>
    <xdr:from>
      <xdr:col>2</xdr:col>
      <xdr:colOff>38100</xdr:colOff>
      <xdr:row>54</xdr:row>
      <xdr:rowOff>0</xdr:rowOff>
    </xdr:from>
    <xdr:to>
      <xdr:col>4</xdr:col>
      <xdr:colOff>91350</xdr:colOff>
      <xdr:row>54</xdr:row>
      <xdr:rowOff>180000</xdr:rowOff>
    </xdr:to>
    <xdr:sp macro="" textlink="">
      <xdr:nvSpPr>
        <xdr:cNvPr id="41" name="テキスト ボックス 40">
          <a:extLst>
            <a:ext uri="{FF2B5EF4-FFF2-40B4-BE49-F238E27FC236}">
              <a16:creationId xmlns="" xmlns:a16="http://schemas.microsoft.com/office/drawing/2014/main" id="{00000000-0008-0000-0000-00003E000000}"/>
            </a:ext>
          </a:extLst>
        </xdr:cNvPr>
        <xdr:cNvSpPr txBox="1"/>
      </xdr:nvSpPr>
      <xdr:spPr>
        <a:xfrm>
          <a:off x="361950" y="6943725"/>
          <a:ext cx="720000" cy="180000"/>
        </a:xfrm>
        <a:prstGeom prst="rect">
          <a:avLst/>
        </a:prstGeom>
        <a:no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latin typeface="ＭＳ 明朝" panose="02020609040205080304" pitchFamily="17" charset="-128"/>
              <a:ea typeface="ＭＳ 明朝" panose="02020609040205080304" pitchFamily="17" charset="-128"/>
            </a:rPr>
            <a:t>注</a:t>
          </a:r>
          <a:r>
            <a:rPr kumimoji="1" lang="en-US" altLang="ja-JP" sz="1050">
              <a:latin typeface="ＭＳ 明朝" panose="02020609040205080304" pitchFamily="17" charset="-128"/>
              <a:ea typeface="ＭＳ 明朝" panose="02020609040205080304" pitchFamily="17" charset="-128"/>
            </a:rPr>
            <a:t>10</a:t>
          </a:r>
          <a:endParaRPr kumimoji="1" lang="ja-JP" altLang="en-US" sz="105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69</xdr:col>
      <xdr:colOff>127000</xdr:colOff>
      <xdr:row>1</xdr:row>
      <xdr:rowOff>0</xdr:rowOff>
    </xdr:from>
    <xdr:ext cx="184731" cy="264560"/>
    <xdr:sp macro="" textlink="">
      <xdr:nvSpPr>
        <xdr:cNvPr id="2" name="テキスト ボックス 1"/>
        <xdr:cNvSpPr txBox="1"/>
      </xdr:nvSpPr>
      <xdr:spPr>
        <a:xfrm>
          <a:off x="10347325" y="352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oneCellAnchor>
    <xdr:from>
      <xdr:col>69</xdr:col>
      <xdr:colOff>127000</xdr:colOff>
      <xdr:row>2</xdr:row>
      <xdr:rowOff>0</xdr:rowOff>
    </xdr:from>
    <xdr:ext cx="184731" cy="264560"/>
    <xdr:sp macro="" textlink="">
      <xdr:nvSpPr>
        <xdr:cNvPr id="3" name="テキスト ボックス 2"/>
        <xdr:cNvSpPr txBox="1"/>
      </xdr:nvSpPr>
      <xdr:spPr>
        <a:xfrm>
          <a:off x="10995025" y="219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wsDr>
</file>

<file path=xl/tables/table1.xml><?xml version="1.0" encoding="utf-8"?>
<table xmlns="http://schemas.openxmlformats.org/spreadsheetml/2006/main" id="2" name="原材料・副資材費" displayName="原材料・副資材費" ref="A4:K15" totalsRowCount="1" headerRowDxfId="257" dataDxfId="256" totalsRowDxfId="255" dataCellStyle="標準 2">
  <tableColumns count="11">
    <tableColumn id="1" name="番　号" dataDxfId="254" totalsRowDxfId="253" dataCellStyle="標準 2">
      <calculatedColumnFormula>ROW()-ROW(原材料・副資材費[[#Headers],[番　号]])</calculatedColumnFormula>
    </tableColumn>
    <tableColumn id="2" name="品　名" dataDxfId="252" totalsRowDxfId="251" dataCellStyle="標準 2"/>
    <tableColumn id="3" name="仕　様" dataDxfId="250" totalsRowDxfId="249" dataCellStyle="標準 2"/>
    <tableColumn id="4" name="用　途" dataDxfId="248" totalsRowDxfId="247" dataCellStyle="標準 2"/>
    <tableColumn id="5" name="数量_x000a_(A)" dataDxfId="246" totalsRowDxfId="245" dataCellStyle="桁区切り"/>
    <tableColumn id="10" name="単位" dataDxfId="244" totalsRowDxfId="243" dataCellStyle="桁区切り"/>
    <tableColumn id="6" name="単価(B)_x000a_（税抜）" totalsRowLabel="計" dataDxfId="242" totalsRowDxfId="241" dataCellStyle="桁区切り"/>
    <tableColumn id="7" name="助成事業に_x000a_要する経費_x000a_（税込）" totalsRowFunction="sum" dataDxfId="240" totalsRowDxfId="239" dataCellStyle="桁区切り">
      <calculatedColumnFormula>ROUNDDOWN(原材料・副資材費[[#This Row],[助成対象経費
(A)×(B)
（税抜）]]*1.08,0)</calculatedColumnFormula>
    </tableColumn>
    <tableColumn id="8" name="助成対象経費_x000a_(A)×(B)_x000a_（税抜）" totalsRowFunction="sum" dataDxfId="238" totalsRowDxfId="237" dataCellStyle="桁区切り">
      <calculatedColumnFormula>原材料・副資材費[[#This Row],[数量
(A)]]*原材料・副資材費[[#This Row],[単価(B)
（税抜）]]</calculatedColumnFormula>
    </tableColumn>
    <tableColumn id="9" name="購入企業名" dataDxfId="236" totalsRowDxfId="235" dataCellStyle="標準 2"/>
    <tableColumn id="12" name="列1" dataDxfId="234" totalsRowDxfId="233" dataCellStyle="標準 2">
      <calculatedColumnFormula>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calculatedColumnFormula>
    </tableColumn>
  </tableColumns>
  <tableStyleInfo name="テーブル スタイル 8" showFirstColumn="0" showLastColumn="0" showRowStripes="1" showColumnStripes="0"/>
</table>
</file>

<file path=xl/tables/table10.xml><?xml version="1.0" encoding="utf-8"?>
<table xmlns="http://schemas.openxmlformats.org/spreadsheetml/2006/main" id="13" name="イベント開催費" displayName="イベント開催費" ref="A3:J7" totalsRowCount="1" headerRowDxfId="38" dataDxfId="37" totalsRowDxfId="36" dataCellStyle="標準 2">
  <tableColumns count="10">
    <tableColumn id="1" name="番　号" dataDxfId="35" totalsRowDxfId="34" dataCellStyle="標準 2">
      <calculatedColumnFormula>ROW()-ROW(イベント開催費[[#Headers],[番　号]])</calculatedColumnFormula>
    </tableColumn>
    <tableColumn id="2" name="イベント名称" dataDxfId="33" totalsRowDxfId="32" dataCellStyle="標準 2"/>
    <tableColumn id="3" name="会　場" dataDxfId="31" totalsRowDxfId="30" dataCellStyle="標準 2"/>
    <tableColumn id="5" name="数量_x000a_(A)" dataDxfId="29" totalsRowDxfId="28" dataCellStyle="桁区切り"/>
    <tableColumn id="10" name="単位" dataDxfId="27" totalsRowDxfId="26" dataCellStyle="桁区切り"/>
    <tableColumn id="6" name="単価(B)_x000a_（税抜）" totalsRowLabel="計" dataDxfId="25" totalsRowDxfId="24" dataCellStyle="桁区切り"/>
    <tableColumn id="7" name="助成事業に_x000a_要する経費_x000a_（税込）" totalsRowFunction="sum" dataDxfId="23" totalsRowDxfId="22" dataCellStyle="桁区切り">
      <calculatedColumnFormula>ROUNDDOWN(イベント開催費[[#This Row],[助成対象経費
(A)×(B)
（税抜）]]*1.08,0)</calculatedColumnFormula>
    </tableColumn>
    <tableColumn id="8" name="助成対象経費_x000a_(A)×(B)_x000a_（税抜）" totalsRowFunction="sum" dataDxfId="21" totalsRowDxfId="20" dataCellStyle="桁区切り">
      <calculatedColumnFormula>イベント開催費[[#This Row],[数量
(A)]]*イベント開催費[[#This Row],[単価(B)
（税抜）]]</calculatedColumnFormula>
    </tableColumn>
    <tableColumn id="9" name="支払予定先" dataDxfId="19" totalsRowDxfId="18" dataCellStyle="標準 2"/>
    <tableColumn id="12" name="列1" dataDxfId="17" totalsRowDxfId="16" dataCellStyle="標準 2">
      <calculatedColumnFormula>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calculatedColumnFormula>
    </tableColumn>
  </tableColumns>
  <tableStyleInfo name="テーブル スタイル 8" showFirstColumn="0" showLastColumn="0" showRowStripes="1" showColumnStripes="0"/>
</table>
</file>

<file path=xl/tables/table11.xml><?xml version="1.0" encoding="utf-8"?>
<table xmlns="http://schemas.openxmlformats.org/spreadsheetml/2006/main" id="1" name="テーブル1" displayName="テーブル1" ref="A3:E7" totalsRowCount="1" headerRowDxfId="15" dataDxfId="13" totalsRowDxfId="11" headerRowBorderDxfId="14" tableBorderDxfId="12" totalsRowBorderDxfId="10" headerRowCellStyle="標準 2">
  <tableColumns count="5">
    <tableColumn id="1" name="経 費 項 目" totalsRowLabel="計" dataDxfId="9" totalsRowDxfId="8" dataCellStyle="標準 2"/>
    <tableColumn id="2" name="内　　容" dataDxfId="7" totalsRowDxfId="6"/>
    <tableColumn id="3" name="積 算 根 拠" dataDxfId="5" totalsRowDxfId="4"/>
    <tableColumn id="4" name="助成事業に_x000a_要する経費_x000a_（税込）" totalsRowFunction="sum" dataDxfId="3" totalsRowDxfId="2" dataCellStyle="標準 2"/>
    <tableColumn id="5" name="備　　考" dataDxfId="1" totalsRowDxfId="0" dataCellStyle="標準 2"/>
  </tableColumns>
  <tableStyleInfo name="テーブル スタイル 8" showFirstColumn="0" showLastColumn="0" showRowStripes="1" showColumnStripes="0"/>
</table>
</file>

<file path=xl/tables/table2.xml><?xml version="1.0" encoding="utf-8"?>
<table xmlns="http://schemas.openxmlformats.org/spreadsheetml/2006/main" id="3" name="機械装置・工具器具費" displayName="機械装置・工具器具費" ref="A4:L15" totalsRowCount="1" headerRowDxfId="230" dataDxfId="229" totalsRowDxfId="228" dataCellStyle="標準 2">
  <tableColumns count="12">
    <tableColumn id="1" name="番　号" dataDxfId="227" totalsRowDxfId="226" dataCellStyle="標準 2">
      <calculatedColumnFormula>ROW()-ROW(機械装置・工具器具費[[#Headers],[番　号]])</calculatedColumnFormula>
    </tableColumn>
    <tableColumn id="2" name="品　名" dataDxfId="225" totalsRowDxfId="224" dataCellStyle="標準 2"/>
    <tableColumn id="4" name="用　途" dataDxfId="223" totalsRowDxfId="222" dataCellStyle="標準 2"/>
    <tableColumn id="10" name="調達方法" dataDxfId="221" totalsRowDxfId="220" dataCellStyle="標準 2"/>
    <tableColumn id="11" name="設置期間" dataDxfId="219" totalsRowDxfId="218" dataCellStyle="標準 2"/>
    <tableColumn id="5" name="数量(A)" dataDxfId="217" totalsRowDxfId="216" dataCellStyle="桁区切り"/>
    <tableColumn id="13" name="単位" dataDxfId="215" totalsRowDxfId="214" dataCellStyle="桁区切り"/>
    <tableColumn id="6" name="購入単価_x000a_又は_x000a_リース料等の_x000a_合計（税抜）_x000a_(B)" totalsRowLabel="計" dataDxfId="213" totalsRowDxfId="212" dataCellStyle="桁区切り"/>
    <tableColumn id="7" name="助成事業に_x000a_要する経費_x000a_（税込）" totalsRowFunction="sum" dataDxfId="211" totalsRowDxfId="210" dataCellStyle="桁区切り">
      <calculatedColumnFormula>ROUNDDOWN(機械装置・工具器具費[[#This Row],[助成対象経費
(B)×ﾘｰｽ月数
又は
(A)×(B）
（税抜）]]*1.08,0)</calculatedColumnFormula>
    </tableColumn>
    <tableColumn id="8" name="助成対象経費_x000a_(B)×ﾘｰｽ月数_x000a_又は_x000a_(A)×(B）_x000a_（税抜）" totalsRowFunction="sum" dataDxfId="209" totalsRowDxfId="208" dataCellStyle="桁区切り">
      <calculatedColumnFormula>機械装置・工具器具費[[#This Row],[数量(A)]]*機械装置・工具器具費[[#This Row],[購入単価
又は
リース料等の
合計（税抜）
(B)]]</calculatedColumnFormula>
    </tableColumn>
    <tableColumn id="9" name="リース・_x000a_レンタル先_x000a_及び_x000a_購入企業名      " dataDxfId="207" totalsRowDxfId="206" dataCellStyle="標準 2"/>
    <tableColumn id="12" name="列1" dataDxfId="205" totalsRowDxfId="204" dataCellStyle="標準 2">
      <calculatedColumnFormula>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calculatedColumnFormula>
    </tableColumn>
  </tableColumns>
  <tableStyleInfo name="テーブル スタイル 8" showFirstColumn="0" showLastColumn="0" showRowStripes="1" showColumnStripes="0"/>
</table>
</file>

<file path=xl/tables/table3.xml><?xml version="1.0" encoding="utf-8"?>
<table xmlns="http://schemas.openxmlformats.org/spreadsheetml/2006/main" id="4" name="委託・外注費" displayName="委託・外注費" ref="A3:I14" totalsRowCount="1" headerRowDxfId="202" dataDxfId="201" totalsRowDxfId="200" dataCellStyle="標準 2">
  <tableColumns count="9">
    <tableColumn id="1" name="番　号" dataDxfId="199" totalsRowDxfId="198" dataCellStyle="標準 2">
      <calculatedColumnFormula>ROW()-ROW(委託・外注費[[#Headers],[番　号]])</calculatedColumnFormula>
    </tableColumn>
    <tableColumn id="2" name="委託・外注内容" dataDxfId="197" totalsRowDxfId="196" dataCellStyle="標準 2"/>
    <tableColumn id="4" name="数量(A)" dataDxfId="195" totalsRowDxfId="194" dataCellStyle="桁区切り"/>
    <tableColumn id="6" name="単位" dataDxfId="193" totalsRowDxfId="192" dataCellStyle="桁区切り"/>
    <tableColumn id="10" name="単価(B)_x000a_(税抜)" totalsRowLabel="計" dataDxfId="191" totalsRowDxfId="190" dataCellStyle="桁区切り"/>
    <tableColumn id="7" name="助成事業に_x000a_要する経費_x000a_（税込）" totalsRowFunction="sum" dataDxfId="189" totalsRowDxfId="188" dataCellStyle="桁区切り">
      <calculatedColumnFormula>ROUNDDOWN(委託・外注費[[#This Row],[助成対象経費
(A)×(B）
（税抜）]]*1.08,0)</calculatedColumnFormula>
    </tableColumn>
    <tableColumn id="8" name="助成対象経費_x000a_(A)×(B）_x000a_（税抜）" totalsRowFunction="sum" dataDxfId="187" totalsRowDxfId="186" dataCellStyle="桁区切り">
      <calculatedColumnFormula>委託・外注費[[#This Row],[数量(A)]]*委託・外注費[[#This Row],[単価(B)
(税抜)]]</calculatedColumnFormula>
    </tableColumn>
    <tableColumn id="9" name="委託・外注先" dataDxfId="185" totalsRowDxfId="184" dataCellStyle="標準 2"/>
    <tableColumn id="12" name="列1" dataDxfId="183" totalsRowDxfId="182" dataCellStyle="標準 2">
      <calculatedColumnFormula>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calculatedColumnFormula>
    </tableColumn>
  </tableColumns>
  <tableStyleInfo name="テーブル スタイル 8" showFirstColumn="0" showLastColumn="0" showRowStripes="1" showColumnStripes="0"/>
</table>
</file>

<file path=xl/tables/table4.xml><?xml version="1.0" encoding="utf-8"?>
<table xmlns="http://schemas.openxmlformats.org/spreadsheetml/2006/main" id="5" name="専門家指導費" displayName="専門家指導費" ref="A3:J9" totalsRowCount="1" headerRowDxfId="180" dataDxfId="179" totalsRowDxfId="178" dataCellStyle="標準 2">
  <tableColumns count="10">
    <tableColumn id="1" name="番　号" dataDxfId="177" totalsRowDxfId="176" dataCellStyle="標準 2">
      <calculatedColumnFormula>ROW()-ROW(専門家指導費[[#Headers],[番　号]])</calculatedColumnFormula>
    </tableColumn>
    <tableColumn id="2" name="指導者名_x000a_（所属）" dataDxfId="175" totalsRowDxfId="174" dataCellStyle="標準 2"/>
    <tableColumn id="3" name="専門分野" dataDxfId="173" totalsRowDxfId="172" dataCellStyle="標準 2"/>
    <tableColumn id="9" name="資格" dataDxfId="171" totalsRowDxfId="170" dataCellStyle="標準 2"/>
    <tableColumn id="4" name="指導内容" dataDxfId="169" totalsRowDxfId="168" dataCellStyle="標準 2"/>
    <tableColumn id="10" name="指導_x000a_日数_x000a_(A)" dataDxfId="167" totalsRowDxfId="166" dataCellStyle="桁区切り"/>
    <tableColumn id="5" name="単価(B)_x000a_(税抜)" totalsRowLabel="計" dataDxfId="165" totalsRowDxfId="164" dataCellStyle="桁区切り"/>
    <tableColumn id="7" name="助成事業に_x000a_要する経費_x000a_（税込）" totalsRowFunction="sum" dataDxfId="163" totalsRowDxfId="162" dataCellStyle="桁区切り">
      <calculatedColumnFormula>ROUNDDOWN(専門家指導費[[#This Row],[助成対象経費
(A)×(B)
(税抜)]]*1.08,0)</calculatedColumnFormula>
    </tableColumn>
    <tableColumn id="8" name="助成対象経費_x000a_(A)×(B)_x000a_(税抜)" totalsRowFunction="sum" dataDxfId="161" totalsRowDxfId="160" dataCellStyle="桁区切り">
      <calculatedColumnFormula>専門家指導費[[#This Row],[指導
日数
(A)]]*専門家指導費[[#This Row],[単価(B)
(税抜)]]</calculatedColumnFormula>
    </tableColumn>
    <tableColumn id="12" name="列1" dataDxfId="159" totalsRowDxfId="158" dataCellStyle="標準 2">
      <calculatedColumnFormula>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calculatedColumnFormula>
    </tableColumn>
  </tableColumns>
  <tableStyleInfo name="テーブル スタイル 8" showFirstColumn="0" showLastColumn="0" showRowStripes="1" showColumnStripes="0"/>
</table>
</file>

<file path=xl/tables/table5.xml><?xml version="1.0" encoding="utf-8"?>
<table xmlns="http://schemas.openxmlformats.org/spreadsheetml/2006/main" id="8" name="賃借費" displayName="賃借費" ref="A3:I7" totalsRowCount="1" headerRowDxfId="156" dataDxfId="155" totalsRowDxfId="154" dataCellStyle="標準 2">
  <tableColumns count="9">
    <tableColumn id="1" name="番　号" dataDxfId="153" totalsRowDxfId="152" dataCellStyle="標準 2">
      <calculatedColumnFormula>ROW()-ROW(賃借費[[#Headers],[番　号]])</calculatedColumnFormula>
    </tableColumn>
    <tableColumn id="2" name="賃借物_x000a_（場所・延床面積）" dataDxfId="151" totalsRowDxfId="150" dataCellStyle="標準 2"/>
    <tableColumn id="3" name="使用目的・用途" dataDxfId="149" totalsRowDxfId="148" dataCellStyle="標準 2"/>
    <tableColumn id="5" name="月数_x000a_(A)" dataDxfId="147" totalsRowDxfId="146" dataCellStyle="桁区切り"/>
    <tableColumn id="6" name="月額賃料(B)_x000a_（税抜）" totalsRowLabel="計" dataDxfId="145" totalsRowDxfId="144" dataCellStyle="桁区切り"/>
    <tableColumn id="7" name="助成事業に_x000a_要する経費_x000a_（税込）" totalsRowFunction="sum" dataDxfId="143" totalsRowDxfId="142" dataCellStyle="桁区切り">
      <calculatedColumnFormula>ROUNDDOWN(賃借費[[#This Row],[助成対象経費
(A)×(B)
（税抜）]]*1.08,0)</calculatedColumnFormula>
    </tableColumn>
    <tableColumn id="8" name="助成対象経費_x000a_(A)×(B)_x000a_（税抜）" totalsRowFunction="sum" dataDxfId="141" totalsRowDxfId="140" dataCellStyle="桁区切り">
      <calculatedColumnFormula>賃借費[[#This Row],[月数
(A)]]*賃借費[[#This Row],[月額賃料(B)
（税抜）]]</calculatedColumnFormula>
    </tableColumn>
    <tableColumn id="9" name="契約予定先" dataDxfId="139" totalsRowDxfId="138" dataCellStyle="標準 2"/>
    <tableColumn id="12" name="列1" dataDxfId="137" totalsRowDxfId="136" dataCellStyle="標準 2">
      <calculatedColumnFormula>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calculatedColumnFormula>
    </tableColumn>
  </tableColumns>
  <tableStyleInfo name="テーブル スタイル 8" showFirstColumn="0" showLastColumn="0" showRowStripes="1" showColumnStripes="0"/>
</table>
</file>

<file path=xl/tables/table6.xml><?xml version="1.0" encoding="utf-8"?>
<table xmlns="http://schemas.openxmlformats.org/spreadsheetml/2006/main" id="9" name="産業財産権出願・導入費" displayName="産業財産権出願・導入費" ref="A3:I7" totalsRowCount="1" headerRowDxfId="134" dataDxfId="133" totalsRowDxfId="132" dataCellStyle="標準 2">
  <tableColumns count="9">
    <tableColumn id="1" name="番　号" dataDxfId="131" totalsRowDxfId="130" dataCellStyle="標準 2">
      <calculatedColumnFormula>ROW()-ROW(産業財産権出願・導入費[[#Headers],[番　号]])</calculatedColumnFormula>
    </tableColumn>
    <tableColumn id="2" name="産業財産権の名称" dataDxfId="129" totalsRowDxfId="128" dataCellStyle="標準 2"/>
    <tableColumn id="3" name="内容" dataDxfId="127" totalsRowDxfId="126" dataCellStyle="標準 2"/>
    <tableColumn id="5" name="数量_x000a_(A)" dataDxfId="125" totalsRowDxfId="124" dataCellStyle="桁区切り"/>
    <tableColumn id="6" name="単価(B)_x000a_（税抜）" totalsRowLabel="計" dataDxfId="123" totalsRowDxfId="122" dataCellStyle="桁区切り"/>
    <tableColumn id="7" name="助成事業に_x000a_要する経費_x000a_（税込）" totalsRowFunction="sum" dataDxfId="121" totalsRowDxfId="120" dataCellStyle="桁区切り">
      <calculatedColumnFormula>ROUNDDOWN(産業財産権出願・導入費[[#This Row],[助成対象経費
(A)×(B)
（税抜）]]*1.08,0)</calculatedColumnFormula>
    </tableColumn>
    <tableColumn id="8" name="助成対象経費_x000a_(A)×(B)_x000a_（税抜）" totalsRowFunction="sum" dataDxfId="119" totalsRowDxfId="118" dataCellStyle="桁区切り">
      <calculatedColumnFormula>産業財産権出願・導入費[[#This Row],[数量
(A)]]*産業財産権出願・導入費[[#This Row],[単価(B)
（税抜）]]</calculatedColumnFormula>
    </tableColumn>
    <tableColumn id="9" name="弁理士事務所の名称又は権利所有者の名称" dataDxfId="117" totalsRowDxfId="116" dataCellStyle="標準 2"/>
    <tableColumn id="12" name="列1" dataDxfId="115" totalsRowDxfId="114" dataCellStyle="標準 2">
      <calculatedColumnFormula>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calculatedColumnFormula>
    </tableColumn>
  </tableColumns>
  <tableStyleInfo name="テーブル スタイル 8" showFirstColumn="0" showLastColumn="0" showRowStripes="1" showColumnStripes="0"/>
</table>
</file>

<file path=xl/tables/table7.xml><?xml version="1.0" encoding="utf-8"?>
<table xmlns="http://schemas.openxmlformats.org/spreadsheetml/2006/main" id="10" name="直接人件費" displayName="直接人件費" ref="A3:J9" totalsRowCount="1" headerRowDxfId="112" dataDxfId="111" totalsRowDxfId="110" dataCellStyle="標準 2">
  <tableColumns count="10">
    <tableColumn id="1" name="番　号" dataDxfId="109" totalsRowDxfId="108" dataCellStyle="標準 2">
      <calculatedColumnFormula>ROW()-ROW(直接人件費[[#Headers],[番　号]])</calculatedColumnFormula>
    </tableColumn>
    <tableColumn id="2" name="従事者氏名" dataDxfId="107" totalsRowDxfId="106" dataCellStyle="標準 2"/>
    <tableColumn id="3" name="所属部門" dataDxfId="105" totalsRowDxfId="104" dataCellStyle="標準 2"/>
    <tableColumn id="9" name="種別" dataDxfId="103" totalsRowDxfId="102" dataCellStyle="標準 2"/>
    <tableColumn id="4" name="従事内容" dataDxfId="101" totalsRowDxfId="100" dataCellStyle="標準 2"/>
    <tableColumn id="10" name="従事時間_x000a_(A)" dataDxfId="99" totalsRowDxfId="98" dataCellStyle="桁区切り"/>
    <tableColumn id="5" name="単価(B)_x000a_(税抜)" totalsRowLabel="計" dataDxfId="97" totalsRowDxfId="96" dataCellStyle="桁区切り"/>
    <tableColumn id="7" name="助成事業に_x000a_要する経費_x000a_" totalsRowFunction="sum" dataDxfId="95" totalsRowDxfId="94" dataCellStyle="桁区切り">
      <calculatedColumnFormula>ROUNDDOWN(直接人件費[[#This Row],[助成対象経費
(A)×(B)
]]*1,0)</calculatedColumnFormula>
    </tableColumn>
    <tableColumn id="8" name="助成対象経費_x000a_(A)×(B)_x000a_" totalsRowFunction="sum" dataDxfId="93" totalsRowDxfId="92" dataCellStyle="桁区切り">
      <calculatedColumnFormula>直接人件費[[#This Row],[従事時間
(A)]]*直接人件費[[#This Row],[単価(B)
(税抜)]]</calculatedColumnFormula>
    </tableColumn>
    <tableColumn id="12" name="列1" dataDxfId="91" totalsRowDxfId="90" dataCellStyle="標準 2">
      <calculatedColumnFormula>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calculatedColumnFormula>
    </tableColumn>
  </tableColumns>
  <tableStyleInfo name="テーブル スタイル 8" showFirstColumn="0" showLastColumn="0" showRowStripes="1" showColumnStripes="0"/>
</table>
</file>

<file path=xl/tables/table8.xml><?xml version="1.0" encoding="utf-8"?>
<table xmlns="http://schemas.openxmlformats.org/spreadsheetml/2006/main" id="11" name="広告費" displayName="広告費" ref="A3:J9" totalsRowCount="1" headerRowDxfId="88" dataDxfId="87" totalsRowDxfId="86" dataCellStyle="標準 2">
  <tableColumns count="10">
    <tableColumn id="1" name="番　号" dataDxfId="85" totalsRowDxfId="84" dataCellStyle="標準 2">
      <calculatedColumnFormula>ROW()-ROW(広告費[[#Headers],[番　号]])</calculatedColumnFormula>
    </tableColumn>
    <tableColumn id="2" name="種　別" dataDxfId="83" totalsRowDxfId="82" dataCellStyle="標準 2"/>
    <tableColumn id="3" name="作成目的・内容" dataDxfId="81" totalsRowDxfId="80" dataCellStyle="標準 2"/>
    <tableColumn id="5" name="数量_x000a_(A)" dataDxfId="79" totalsRowDxfId="78" dataCellStyle="桁区切り"/>
    <tableColumn id="10" name="単位" dataDxfId="77" totalsRowDxfId="76" dataCellStyle="桁区切り"/>
    <tableColumn id="6" name="単価(B)_x000a_（税抜）" totalsRowLabel="計" dataDxfId="75" totalsRowDxfId="74" dataCellStyle="桁区切り"/>
    <tableColumn id="7" name="助成事業に_x000a_要する経費_x000a_（税込）" totalsRowFunction="sum" dataDxfId="73" totalsRowDxfId="72" dataCellStyle="桁区切り">
      <calculatedColumnFormula>ROUNDDOWN(広告費[[#This Row],[助成対象経費
(A)×(B)
（税抜）]]*1.08,0)</calculatedColumnFormula>
    </tableColumn>
    <tableColumn id="8" name="助成対象経費_x000a_(A)×(B)_x000a_（税抜）" totalsRowFunction="sum" dataDxfId="71" totalsRowDxfId="70" dataCellStyle="桁区切り">
      <calculatedColumnFormula>広告費[[#This Row],[数量
(A)]]*広告費[[#This Row],[単価(B)
（税抜）]]</calculatedColumnFormula>
    </tableColumn>
    <tableColumn id="9" name="掲載媒体又は支払予定先" dataDxfId="69" totalsRowDxfId="68" dataCellStyle="標準 2"/>
    <tableColumn id="12" name="列1" dataDxfId="67" totalsRowDxfId="66" dataCellStyle="標準 2">
      <calculatedColumnFormula>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calculatedColumnFormula>
    </tableColumn>
  </tableColumns>
  <tableStyleInfo name="テーブル スタイル 8" showFirstColumn="0" showLastColumn="0" showRowStripes="1" showColumnStripes="0"/>
</table>
</file>

<file path=xl/tables/table9.xml><?xml version="1.0" encoding="utf-8"?>
<table xmlns="http://schemas.openxmlformats.org/spreadsheetml/2006/main" id="12" name="展示会等参加費" displayName="展示会等参加費" ref="A3:K7" totalsRowCount="1" headerRowDxfId="64" dataDxfId="63" totalsRowDxfId="62" dataCellStyle="標準 2">
  <tableColumns count="11">
    <tableColumn id="1" name="番　号" dataDxfId="61" totalsRowDxfId="60" dataCellStyle="標準 2">
      <calculatedColumnFormula>ROW()-ROW(展示会等参加費[[#Headers],[番　号]])</calculatedColumnFormula>
    </tableColumn>
    <tableColumn id="2" name="展示会名称" dataDxfId="59" totalsRowDxfId="58" dataCellStyle="標準 2"/>
    <tableColumn id="3" name="会　場" dataDxfId="57" totalsRowDxfId="56" dataCellStyle="標準 2"/>
    <tableColumn id="4" name="開催期間" dataDxfId="55" totalsRowDxfId="54" dataCellStyle="標準 2"/>
    <tableColumn id="5" name="数量_x000a_(A)" dataDxfId="53" totalsRowDxfId="52" dataCellStyle="桁区切り"/>
    <tableColumn id="10" name="単位" dataDxfId="51" totalsRowDxfId="50" dataCellStyle="桁区切り"/>
    <tableColumn id="6" name="単価(B)_x000a_（税抜）" totalsRowLabel="計" dataDxfId="49" totalsRowDxfId="48" dataCellStyle="桁区切り"/>
    <tableColumn id="7" name="助成事業に_x000a_要する経費_x000a_（税込）" totalsRowFunction="sum" dataDxfId="47" totalsRowDxfId="46" dataCellStyle="桁区切り">
      <calculatedColumnFormula>ROUNDDOWN(展示会等参加費[[#This Row],[助成対象経費
(A)×(B)
（税抜）]]*1.08,0)</calculatedColumnFormula>
    </tableColumn>
    <tableColumn id="8" name="助成対象経費_x000a_(A)×(B)_x000a_（税抜）" totalsRowFunction="sum" dataDxfId="45" totalsRowDxfId="44" dataCellStyle="桁区切り">
      <calculatedColumnFormula>展示会等参加費[[#This Row],[数量
(A)]]*展示会等参加費[[#This Row],[単価(B)
（税抜）]]</calculatedColumnFormula>
    </tableColumn>
    <tableColumn id="9" name="支払予定先" dataDxfId="43" totalsRowDxfId="42" dataCellStyle="標準 2"/>
    <tableColumn id="12" name="列1" dataDxfId="41" totalsRowDxfId="40" dataCellStyle="標準 2">
      <calculatedColumnFormula>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calculatedColumnFormula>
    </tableColumn>
  </tableColumns>
  <tableStyleInfo name="テーブル スタイル 8"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32"/>
  <sheetViews>
    <sheetView view="pageBreakPreview" zoomScaleNormal="100" zoomScaleSheetLayoutView="100" zoomScalePageLayoutView="55" workbookViewId="0">
      <selection activeCell="E5" sqref="E5:R5"/>
    </sheetView>
  </sheetViews>
  <sheetFormatPr defaultRowHeight="13.5"/>
  <cols>
    <col min="1" max="11" width="5" customWidth="1"/>
    <col min="12" max="12" width="11.25" customWidth="1"/>
    <col min="13" max="18" width="7.5" customWidth="1"/>
    <col min="20" max="20" width="0" hidden="1" customWidth="1"/>
  </cols>
  <sheetData>
    <row r="1" spans="1:20" ht="26.25" customHeight="1">
      <c r="A1" s="355" t="s">
        <v>162</v>
      </c>
      <c r="B1" s="355"/>
      <c r="C1" s="355"/>
      <c r="D1" s="355"/>
      <c r="E1" s="355"/>
      <c r="F1" s="355"/>
      <c r="G1" s="355"/>
      <c r="H1" s="355"/>
      <c r="I1" s="355"/>
      <c r="J1" s="355"/>
      <c r="K1" s="355"/>
      <c r="L1" s="355"/>
      <c r="M1" s="355"/>
      <c r="N1" s="355"/>
      <c r="O1" s="355"/>
      <c r="P1" s="355"/>
      <c r="Q1" s="355"/>
      <c r="R1" s="355"/>
    </row>
    <row r="2" spans="1:20" ht="27" customHeight="1">
      <c r="A2" s="356" t="s">
        <v>164</v>
      </c>
      <c r="B2" s="357"/>
      <c r="C2" s="357"/>
      <c r="D2" s="357"/>
      <c r="E2" s="357"/>
      <c r="F2" s="357"/>
      <c r="G2" s="357"/>
      <c r="H2" s="357"/>
      <c r="I2" s="357"/>
      <c r="J2" s="357"/>
      <c r="K2" s="357"/>
      <c r="L2" s="357"/>
      <c r="M2" s="357"/>
      <c r="N2" s="357"/>
      <c r="O2" s="357"/>
      <c r="P2" s="357"/>
      <c r="Q2" s="357"/>
      <c r="R2" s="358"/>
    </row>
    <row r="3" spans="1:20" ht="42" customHeight="1">
      <c r="A3" s="45" t="s">
        <v>64</v>
      </c>
      <c r="B3" s="362" t="s">
        <v>165</v>
      </c>
      <c r="C3" s="362"/>
      <c r="D3" s="362"/>
      <c r="E3" s="362"/>
      <c r="F3" s="362"/>
      <c r="G3" s="362"/>
      <c r="H3" s="362"/>
      <c r="I3" s="362"/>
      <c r="J3" s="362"/>
      <c r="K3" s="362"/>
      <c r="L3" s="362"/>
      <c r="M3" s="362"/>
      <c r="N3" s="362"/>
      <c r="O3" s="347"/>
      <c r="P3" s="348"/>
      <c r="Q3" s="348"/>
      <c r="R3" s="349"/>
      <c r="T3" t="s">
        <v>63</v>
      </c>
    </row>
    <row r="4" spans="1:20" ht="78.75" customHeight="1">
      <c r="A4" s="46" t="s">
        <v>65</v>
      </c>
      <c r="B4" s="356" t="s">
        <v>66</v>
      </c>
      <c r="C4" s="357"/>
      <c r="D4" s="358"/>
      <c r="E4" s="359"/>
      <c r="F4" s="360"/>
      <c r="G4" s="360"/>
      <c r="H4" s="360"/>
      <c r="I4" s="360"/>
      <c r="J4" s="360"/>
      <c r="K4" s="360"/>
      <c r="L4" s="360"/>
      <c r="M4" s="360"/>
      <c r="N4" s="360"/>
      <c r="O4" s="360"/>
      <c r="P4" s="360"/>
      <c r="Q4" s="360"/>
      <c r="R4" s="361"/>
      <c r="T4" t="s">
        <v>62</v>
      </c>
    </row>
    <row r="5" spans="1:20" ht="205.5" customHeight="1">
      <c r="A5" s="46" t="s">
        <v>68</v>
      </c>
      <c r="B5" s="363" t="s">
        <v>67</v>
      </c>
      <c r="C5" s="363"/>
      <c r="D5" s="363"/>
      <c r="E5" s="360"/>
      <c r="F5" s="360"/>
      <c r="G5" s="360"/>
      <c r="H5" s="360"/>
      <c r="I5" s="360"/>
      <c r="J5" s="360"/>
      <c r="K5" s="360"/>
      <c r="L5" s="360"/>
      <c r="M5" s="360"/>
      <c r="N5" s="360"/>
      <c r="O5" s="360"/>
      <c r="P5" s="360"/>
      <c r="Q5" s="360"/>
      <c r="R5" s="361"/>
    </row>
    <row r="6" spans="1:20" ht="24.95" customHeight="1">
      <c r="A6" s="330" t="s">
        <v>55</v>
      </c>
      <c r="B6" s="330"/>
      <c r="C6" s="330"/>
      <c r="D6" s="330"/>
      <c r="E6" s="330"/>
      <c r="F6" s="330"/>
      <c r="G6" s="330"/>
      <c r="H6" s="330"/>
      <c r="I6" s="330"/>
      <c r="J6" s="330"/>
      <c r="K6" s="330"/>
      <c r="L6" s="330"/>
      <c r="M6" s="338"/>
      <c r="N6" s="338"/>
      <c r="O6" s="338"/>
      <c r="P6" s="338"/>
      <c r="Q6" s="338"/>
      <c r="R6" s="338"/>
    </row>
    <row r="7" spans="1:20" ht="24.95" customHeight="1">
      <c r="A7" s="330"/>
      <c r="B7" s="330"/>
      <c r="C7" s="330"/>
      <c r="D7" s="330"/>
      <c r="E7" s="330"/>
      <c r="F7" s="330"/>
      <c r="G7" s="330"/>
      <c r="H7" s="330"/>
      <c r="I7" s="330"/>
      <c r="J7" s="330"/>
      <c r="K7" s="330"/>
      <c r="L7" s="330"/>
      <c r="M7" s="338"/>
      <c r="N7" s="338"/>
      <c r="O7" s="338"/>
      <c r="P7" s="338"/>
      <c r="Q7" s="338"/>
      <c r="R7" s="338"/>
    </row>
    <row r="8" spans="1:20" ht="24.95" customHeight="1">
      <c r="A8" s="330" t="s">
        <v>56</v>
      </c>
      <c r="B8" s="330"/>
      <c r="C8" s="330"/>
      <c r="D8" s="330"/>
      <c r="E8" s="330"/>
      <c r="F8" s="330"/>
      <c r="G8" s="330"/>
      <c r="H8" s="330"/>
      <c r="I8" s="330"/>
      <c r="J8" s="330"/>
      <c r="K8" s="330"/>
      <c r="L8" s="330"/>
      <c r="M8" s="346"/>
      <c r="N8" s="346"/>
      <c r="O8" s="346"/>
      <c r="P8" s="346"/>
      <c r="Q8" s="346"/>
      <c r="R8" s="346"/>
    </row>
    <row r="9" spans="1:20" ht="24.95" customHeight="1">
      <c r="A9" s="330"/>
      <c r="B9" s="330"/>
      <c r="C9" s="330"/>
      <c r="D9" s="330"/>
      <c r="E9" s="330"/>
      <c r="F9" s="330"/>
      <c r="G9" s="330"/>
      <c r="H9" s="330"/>
      <c r="I9" s="330"/>
      <c r="J9" s="330"/>
      <c r="K9" s="330"/>
      <c r="L9" s="330"/>
      <c r="M9" s="351" t="s">
        <v>69</v>
      </c>
      <c r="N9" s="351"/>
      <c r="O9" s="352"/>
      <c r="P9" s="350" t="s">
        <v>70</v>
      </c>
      <c r="Q9" s="328"/>
      <c r="R9" s="329"/>
    </row>
    <row r="10" spans="1:20" ht="50.1" customHeight="1">
      <c r="A10" s="343" t="s">
        <v>57</v>
      </c>
      <c r="B10" s="344"/>
      <c r="C10" s="344"/>
      <c r="D10" s="344"/>
      <c r="E10" s="344"/>
      <c r="F10" s="344"/>
      <c r="G10" s="344"/>
      <c r="H10" s="344"/>
      <c r="I10" s="344"/>
      <c r="J10" s="344"/>
      <c r="K10" s="344"/>
      <c r="L10" s="345"/>
      <c r="M10" s="347"/>
      <c r="N10" s="348"/>
      <c r="O10" s="348"/>
      <c r="P10" s="348"/>
      <c r="Q10" s="348"/>
      <c r="R10" s="349"/>
    </row>
    <row r="11" spans="1:20" ht="24.95" customHeight="1">
      <c r="A11" s="330" t="s">
        <v>58</v>
      </c>
      <c r="B11" s="330"/>
      <c r="C11" s="330"/>
      <c r="D11" s="330"/>
      <c r="E11" s="330"/>
      <c r="F11" s="330"/>
      <c r="G11" s="330"/>
      <c r="H11" s="330"/>
      <c r="I11" s="330"/>
      <c r="J11" s="330"/>
      <c r="K11" s="330"/>
      <c r="L11" s="331"/>
      <c r="M11" s="332"/>
      <c r="N11" s="333"/>
      <c r="O11" s="333"/>
      <c r="P11" s="333"/>
      <c r="Q11" s="333"/>
      <c r="R11" s="334"/>
    </row>
    <row r="12" spans="1:20" ht="24.95" customHeight="1">
      <c r="A12" s="330"/>
      <c r="B12" s="330"/>
      <c r="C12" s="330"/>
      <c r="D12" s="330"/>
      <c r="E12" s="330"/>
      <c r="F12" s="330"/>
      <c r="G12" s="330"/>
      <c r="H12" s="330"/>
      <c r="I12" s="330"/>
      <c r="J12" s="330"/>
      <c r="K12" s="330"/>
      <c r="L12" s="330"/>
      <c r="M12" s="352" t="s">
        <v>69</v>
      </c>
      <c r="N12" s="353"/>
      <c r="O12" s="354"/>
      <c r="P12" s="328" t="s">
        <v>70</v>
      </c>
      <c r="Q12" s="328"/>
      <c r="R12" s="329"/>
    </row>
    <row r="13" spans="1:20" ht="24.95" customHeight="1">
      <c r="A13" s="330" t="s">
        <v>71</v>
      </c>
      <c r="B13" s="330"/>
      <c r="C13" s="330"/>
      <c r="D13" s="330"/>
      <c r="E13" s="330"/>
      <c r="F13" s="330"/>
      <c r="G13" s="330"/>
      <c r="H13" s="330"/>
      <c r="I13" s="330"/>
      <c r="J13" s="330"/>
      <c r="K13" s="330"/>
      <c r="L13" s="330"/>
      <c r="M13" s="339"/>
      <c r="N13" s="339"/>
      <c r="O13" s="339"/>
      <c r="P13" s="339"/>
      <c r="Q13" s="339"/>
      <c r="R13" s="339"/>
    </row>
    <row r="14" spans="1:20" ht="24.95" customHeight="1">
      <c r="A14" s="330"/>
      <c r="B14" s="330"/>
      <c r="C14" s="330"/>
      <c r="D14" s="330"/>
      <c r="E14" s="330"/>
      <c r="F14" s="330"/>
      <c r="G14" s="330"/>
      <c r="H14" s="330"/>
      <c r="I14" s="330"/>
      <c r="J14" s="330"/>
      <c r="K14" s="330"/>
      <c r="L14" s="330"/>
      <c r="M14" s="339"/>
      <c r="N14" s="339"/>
      <c r="O14" s="339"/>
      <c r="P14" s="339"/>
      <c r="Q14" s="339"/>
      <c r="R14" s="339"/>
    </row>
    <row r="15" spans="1:20" ht="21.95" customHeight="1">
      <c r="A15" s="340" t="s">
        <v>59</v>
      </c>
      <c r="B15" s="341"/>
      <c r="C15" s="341"/>
      <c r="D15" s="341"/>
      <c r="E15" s="341"/>
      <c r="F15" s="341"/>
      <c r="G15" s="341"/>
      <c r="H15" s="341"/>
      <c r="I15" s="341"/>
      <c r="J15" s="341"/>
      <c r="K15" s="341"/>
      <c r="L15" s="341"/>
      <c r="M15" s="341"/>
      <c r="N15" s="341"/>
      <c r="O15" s="341"/>
      <c r="P15" s="341"/>
      <c r="Q15" s="341"/>
      <c r="R15" s="342"/>
    </row>
    <row r="16" spans="1:20" ht="21.95" customHeight="1">
      <c r="A16" s="343"/>
      <c r="B16" s="344"/>
      <c r="C16" s="344"/>
      <c r="D16" s="344"/>
      <c r="E16" s="344"/>
      <c r="F16" s="344"/>
      <c r="G16" s="344"/>
      <c r="H16" s="344"/>
      <c r="I16" s="344"/>
      <c r="J16" s="344"/>
      <c r="K16" s="344"/>
      <c r="L16" s="344"/>
      <c r="M16" s="344"/>
      <c r="N16" s="344"/>
      <c r="O16" s="344"/>
      <c r="P16" s="344"/>
      <c r="Q16" s="344"/>
      <c r="R16" s="345"/>
    </row>
    <row r="17" spans="1:18" ht="265.5" customHeight="1">
      <c r="A17" s="335"/>
      <c r="B17" s="336"/>
      <c r="C17" s="336"/>
      <c r="D17" s="336"/>
      <c r="E17" s="336"/>
      <c r="F17" s="336"/>
      <c r="G17" s="336"/>
      <c r="H17" s="336"/>
      <c r="I17" s="336"/>
      <c r="J17" s="336"/>
      <c r="K17" s="336"/>
      <c r="L17" s="336"/>
      <c r="M17" s="336"/>
      <c r="N17" s="336"/>
      <c r="O17" s="336"/>
      <c r="P17" s="336"/>
      <c r="Q17" s="336"/>
      <c r="R17" s="337"/>
    </row>
    <row r="18" spans="1:18" ht="14.1" customHeight="1">
      <c r="A18" s="8"/>
      <c r="B18" s="8"/>
      <c r="C18" s="8"/>
      <c r="D18" s="8"/>
      <c r="E18" s="8"/>
      <c r="F18" s="8"/>
      <c r="G18" s="8"/>
      <c r="H18" s="8"/>
      <c r="I18" s="8"/>
      <c r="J18" s="8"/>
      <c r="K18" s="8"/>
      <c r="L18" s="8"/>
      <c r="M18" s="8"/>
      <c r="N18" s="8"/>
      <c r="O18" s="8"/>
      <c r="P18" s="8"/>
      <c r="Q18" s="8"/>
      <c r="R18" s="8"/>
    </row>
    <row r="19" spans="1:18" ht="14.1" customHeight="1">
      <c r="A19" s="8"/>
      <c r="B19" s="8"/>
      <c r="C19" s="8"/>
      <c r="D19" s="8"/>
      <c r="E19" s="8"/>
      <c r="F19" s="8"/>
      <c r="G19" s="8"/>
      <c r="H19" s="8"/>
      <c r="I19" s="8"/>
      <c r="J19" s="8"/>
      <c r="K19" s="8"/>
      <c r="L19" s="8"/>
      <c r="M19" s="8"/>
      <c r="N19" s="8"/>
      <c r="O19" s="8"/>
      <c r="P19" s="8"/>
      <c r="Q19" s="8"/>
      <c r="R19" s="8"/>
    </row>
    <row r="20" spans="1:18" ht="14.1" customHeight="1">
      <c r="A20" s="8"/>
      <c r="B20" s="8"/>
      <c r="C20" s="8"/>
      <c r="D20" s="8"/>
      <c r="E20" s="8"/>
      <c r="F20" s="8"/>
      <c r="G20" s="8"/>
      <c r="H20" s="8"/>
      <c r="I20" s="8"/>
      <c r="J20" s="8"/>
      <c r="K20" s="8"/>
      <c r="L20" s="8"/>
      <c r="M20" s="8"/>
      <c r="N20" s="8"/>
      <c r="O20" s="8"/>
      <c r="P20" s="8"/>
      <c r="Q20" s="8"/>
      <c r="R20" s="8"/>
    </row>
    <row r="21" spans="1:18" ht="14.1" customHeight="1">
      <c r="A21" s="8"/>
      <c r="B21" s="8"/>
      <c r="C21" s="8"/>
      <c r="D21" s="8"/>
      <c r="E21" s="8"/>
      <c r="F21" s="8"/>
      <c r="G21" s="8"/>
      <c r="H21" s="8"/>
      <c r="I21" s="8"/>
      <c r="J21" s="8"/>
      <c r="K21" s="8"/>
      <c r="L21" s="8"/>
      <c r="M21" s="8"/>
      <c r="N21" s="8"/>
      <c r="O21" s="8"/>
      <c r="P21" s="8"/>
      <c r="Q21" s="8"/>
      <c r="R21" s="8"/>
    </row>
    <row r="22" spans="1:18" ht="12" customHeight="1">
      <c r="A22" s="8"/>
      <c r="B22" s="8"/>
      <c r="C22" s="8"/>
      <c r="D22" s="8"/>
      <c r="E22" s="8"/>
      <c r="F22" s="8"/>
      <c r="G22" s="8"/>
      <c r="H22" s="8"/>
      <c r="I22" s="8"/>
      <c r="J22" s="8"/>
      <c r="K22" s="8"/>
      <c r="L22" s="8"/>
      <c r="M22" s="8"/>
      <c r="N22" s="8"/>
      <c r="O22" s="8"/>
      <c r="P22" s="8"/>
      <c r="Q22" s="8"/>
      <c r="R22" s="8"/>
    </row>
    <row r="23" spans="1:18" ht="12" customHeight="1">
      <c r="A23" s="8"/>
      <c r="B23" s="8"/>
      <c r="C23" s="8"/>
      <c r="D23" s="8"/>
      <c r="E23" s="8"/>
      <c r="F23" s="8"/>
      <c r="G23" s="8"/>
      <c r="H23" s="8"/>
      <c r="I23" s="8"/>
      <c r="J23" s="8"/>
      <c r="K23" s="8"/>
      <c r="L23" s="8"/>
      <c r="M23" s="8"/>
      <c r="N23" s="8"/>
      <c r="O23" s="8"/>
      <c r="P23" s="8"/>
      <c r="Q23" s="8"/>
      <c r="R23" s="8"/>
    </row>
    <row r="24" spans="1:18" ht="12" customHeight="1">
      <c r="A24" s="8"/>
      <c r="B24" s="8"/>
      <c r="C24" s="8"/>
      <c r="D24" s="8"/>
      <c r="E24" s="8"/>
      <c r="F24" s="8"/>
      <c r="G24" s="8"/>
      <c r="H24" s="8"/>
      <c r="I24" s="8"/>
      <c r="J24" s="8"/>
      <c r="K24" s="8"/>
      <c r="L24" s="8"/>
      <c r="M24" s="8"/>
      <c r="N24" s="8"/>
      <c r="O24" s="8"/>
      <c r="P24" s="8"/>
      <c r="Q24" s="8"/>
      <c r="R24" s="8"/>
    </row>
    <row r="25" spans="1:18" ht="12" customHeight="1">
      <c r="A25" s="8"/>
      <c r="B25" s="8"/>
      <c r="C25" s="8"/>
      <c r="D25" s="8"/>
      <c r="E25" s="8"/>
      <c r="F25" s="8"/>
      <c r="G25" s="8"/>
      <c r="H25" s="8"/>
      <c r="I25" s="8"/>
      <c r="J25" s="8"/>
      <c r="K25" s="8"/>
      <c r="L25" s="8"/>
      <c r="M25" s="8"/>
      <c r="N25" s="8"/>
      <c r="O25" s="8"/>
      <c r="P25" s="8"/>
      <c r="Q25" s="8"/>
      <c r="R25" s="8"/>
    </row>
    <row r="26" spans="1:18" ht="12" customHeight="1">
      <c r="A26" s="8"/>
      <c r="B26" s="8"/>
      <c r="C26" s="8"/>
      <c r="D26" s="8"/>
      <c r="E26" s="8"/>
      <c r="F26" s="8"/>
      <c r="G26" s="8"/>
      <c r="H26" s="8"/>
      <c r="I26" s="8"/>
      <c r="J26" s="8"/>
      <c r="K26" s="8"/>
      <c r="L26" s="8"/>
      <c r="M26" s="8"/>
      <c r="N26" s="8"/>
      <c r="O26" s="8"/>
      <c r="P26" s="8"/>
      <c r="Q26" s="8"/>
      <c r="R26" s="8"/>
    </row>
    <row r="27" spans="1:18" ht="12" customHeight="1">
      <c r="A27" s="8"/>
      <c r="B27" s="8"/>
      <c r="C27" s="8"/>
      <c r="D27" s="8"/>
      <c r="E27" s="8"/>
      <c r="F27" s="8"/>
      <c r="G27" s="8"/>
      <c r="H27" s="8"/>
      <c r="I27" s="8"/>
      <c r="J27" s="8"/>
      <c r="K27" s="8"/>
      <c r="L27" s="8"/>
      <c r="M27" s="8"/>
      <c r="N27" s="8"/>
      <c r="O27" s="8"/>
      <c r="P27" s="8"/>
      <c r="Q27" s="8"/>
      <c r="R27" s="8"/>
    </row>
    <row r="28" spans="1:18" ht="12" customHeight="1">
      <c r="A28" s="8"/>
      <c r="B28" s="8"/>
      <c r="C28" s="8"/>
      <c r="D28" s="8"/>
      <c r="E28" s="8"/>
      <c r="F28" s="8"/>
      <c r="G28" s="8"/>
      <c r="H28" s="8"/>
      <c r="I28" s="8"/>
      <c r="J28" s="8"/>
      <c r="K28" s="8"/>
      <c r="L28" s="8"/>
      <c r="M28" s="8"/>
      <c r="N28" s="8"/>
      <c r="O28" s="8"/>
      <c r="P28" s="8"/>
      <c r="Q28" s="8"/>
      <c r="R28" s="8"/>
    </row>
    <row r="29" spans="1:18" ht="12" customHeight="1">
      <c r="A29" s="8"/>
      <c r="B29" s="8"/>
      <c r="C29" s="8"/>
      <c r="D29" s="8"/>
      <c r="E29" s="8"/>
      <c r="F29" s="8"/>
      <c r="G29" s="8"/>
      <c r="H29" s="8"/>
      <c r="I29" s="8"/>
      <c r="J29" s="8"/>
      <c r="K29" s="8"/>
      <c r="L29" s="8"/>
      <c r="M29" s="8"/>
      <c r="N29" s="8"/>
      <c r="O29" s="8"/>
      <c r="P29" s="8"/>
      <c r="Q29" s="8"/>
      <c r="R29" s="8"/>
    </row>
    <row r="30" spans="1:18" ht="12" customHeight="1">
      <c r="A30" s="8"/>
      <c r="B30" s="8"/>
      <c r="C30" s="8"/>
      <c r="D30" s="8"/>
      <c r="E30" s="8"/>
      <c r="F30" s="8"/>
      <c r="G30" s="8"/>
      <c r="H30" s="8"/>
      <c r="I30" s="8"/>
      <c r="J30" s="8"/>
      <c r="K30" s="8"/>
      <c r="L30" s="8"/>
      <c r="M30" s="8"/>
      <c r="N30" s="8"/>
      <c r="O30" s="8"/>
      <c r="P30" s="8"/>
      <c r="Q30" s="8"/>
      <c r="R30" s="8"/>
    </row>
    <row r="31" spans="1:18" ht="12" customHeight="1">
      <c r="A31" s="8"/>
      <c r="B31" s="8"/>
      <c r="C31" s="8"/>
      <c r="D31" s="8"/>
      <c r="E31" s="8"/>
      <c r="F31" s="8"/>
      <c r="G31" s="8"/>
      <c r="H31" s="8"/>
      <c r="I31" s="8"/>
      <c r="J31" s="8"/>
      <c r="K31" s="8"/>
      <c r="L31" s="8"/>
      <c r="M31" s="8"/>
      <c r="N31" s="8"/>
      <c r="O31" s="8"/>
      <c r="P31" s="8"/>
      <c r="Q31" s="8"/>
      <c r="R31" s="8"/>
    </row>
    <row r="32" spans="1:18">
      <c r="A32" s="8"/>
      <c r="B32" s="8"/>
      <c r="C32" s="8"/>
      <c r="D32" s="8"/>
      <c r="E32" s="8"/>
      <c r="F32" s="8"/>
      <c r="G32" s="8"/>
      <c r="H32" s="8"/>
      <c r="I32" s="8"/>
      <c r="J32" s="8"/>
      <c r="K32" s="8"/>
      <c r="L32" s="8"/>
      <c r="M32" s="8"/>
      <c r="N32" s="8"/>
      <c r="O32" s="8"/>
      <c r="P32" s="8"/>
      <c r="Q32" s="8"/>
      <c r="R32" s="8"/>
    </row>
  </sheetData>
  <mergeCells count="24">
    <mergeCell ref="A1:R1"/>
    <mergeCell ref="A2:R2"/>
    <mergeCell ref="E4:R4"/>
    <mergeCell ref="E5:R5"/>
    <mergeCell ref="O3:R3"/>
    <mergeCell ref="B3:N3"/>
    <mergeCell ref="B4:D4"/>
    <mergeCell ref="B5:D5"/>
    <mergeCell ref="P12:R12"/>
    <mergeCell ref="A11:L12"/>
    <mergeCell ref="M11:R11"/>
    <mergeCell ref="A17:R17"/>
    <mergeCell ref="A6:L7"/>
    <mergeCell ref="M6:R7"/>
    <mergeCell ref="A13:L14"/>
    <mergeCell ref="M13:R14"/>
    <mergeCell ref="A15:R16"/>
    <mergeCell ref="A8:L9"/>
    <mergeCell ref="M8:R8"/>
    <mergeCell ref="A10:L10"/>
    <mergeCell ref="M10:R10"/>
    <mergeCell ref="P9:R9"/>
    <mergeCell ref="M9:O9"/>
    <mergeCell ref="M12:O12"/>
  </mergeCells>
  <phoneticPr fontId="1"/>
  <dataValidations count="4">
    <dataValidation type="list" allowBlank="1" showInputMessage="1" showErrorMessage="1" sqref="M13:R14">
      <formula1>"特許権を出願予定,実用新案権を出願予定,商標権を出願予定,意匠権を出願予定,予定なし"</formula1>
    </dataValidation>
    <dataValidation type="list" allowBlank="1" showInputMessage="1" showErrorMessage="1" promptTitle="プルダウンより選択してください" prompt="　出願公開前の出願明細書は、記入及び提出書類として添付不要です。" sqref="M8:R8 M11:R11">
      <formula1>"特許権,実用新案権,意匠権,商標権"</formula1>
    </dataValidation>
    <dataValidation type="list" allowBlank="1" showInputMessage="1" showErrorMessage="1" sqref="M10:R10 M6:R7">
      <formula1>"はい,いいえ"</formula1>
    </dataValidation>
    <dataValidation type="list" allowBlank="1" showInputMessage="1" showErrorMessage="1" sqref="O3:R3">
      <formula1>$T$3:$T$4</formula1>
    </dataValidation>
  </dataValidations>
  <pageMargins left="0.31496062992125984" right="0.31496062992125984" top="0.55118110236220474" bottom="0.55118110236220474" header="0.31496062992125984" footer="0.31496062992125984"/>
  <pageSetup paperSize="9" scale="89" orientation="portrait" r:id="rId1"/>
  <headerFooter>
    <oddFoote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14"/>
  <sheetViews>
    <sheetView showZeros="0" view="pageBreakPreview" zoomScaleNormal="130" zoomScaleSheetLayoutView="100" zoomScalePageLayoutView="115" workbookViewId="0">
      <selection activeCell="D9" sqref="D9"/>
    </sheetView>
  </sheetViews>
  <sheetFormatPr defaultColWidth="2.125" defaultRowHeight="12"/>
  <cols>
    <col min="1" max="1" width="6.5" style="29" customWidth="1"/>
    <col min="2" max="2" width="17.875" style="29" customWidth="1"/>
    <col min="3" max="3" width="16" style="29" customWidth="1"/>
    <col min="4" max="4" width="6.25" style="29" customWidth="1"/>
    <col min="5" max="5" width="11.875" style="29" customWidth="1"/>
    <col min="6" max="7" width="14.75" style="29" bestFit="1" customWidth="1"/>
    <col min="8" max="8" width="12.5" style="29" customWidth="1"/>
    <col min="9" max="9" width="2.5" style="30" customWidth="1"/>
    <col min="10" max="10" width="11.25" style="30" customWidth="1"/>
    <col min="11" max="11" width="9.5" style="30" customWidth="1"/>
    <col min="12" max="12" width="6.25" style="30" customWidth="1"/>
    <col min="13" max="211" width="2.125" style="30" customWidth="1"/>
    <col min="212" max="16384" width="2.125" style="30"/>
  </cols>
  <sheetData>
    <row r="1" spans="1:26" ht="15">
      <c r="A1" s="659" t="s">
        <v>172</v>
      </c>
      <c r="B1" s="659"/>
      <c r="C1" s="659"/>
      <c r="D1" s="659"/>
      <c r="E1" s="659"/>
      <c r="F1" s="659"/>
      <c r="G1" s="659"/>
      <c r="H1" s="69"/>
    </row>
    <row r="2" spans="1:26" ht="15" customHeight="1">
      <c r="A2" s="69"/>
      <c r="B2" s="451"/>
      <c r="C2" s="452"/>
      <c r="D2" s="452"/>
      <c r="E2" s="452"/>
      <c r="F2" s="452"/>
      <c r="G2" s="452"/>
      <c r="H2" s="70" t="s">
        <v>11</v>
      </c>
    </row>
    <row r="3" spans="1:26" ht="67.5" customHeight="1">
      <c r="A3" s="134" t="s">
        <v>132</v>
      </c>
      <c r="B3" s="135" t="s">
        <v>196</v>
      </c>
      <c r="C3" s="135" t="s">
        <v>198</v>
      </c>
      <c r="D3" s="135" t="s">
        <v>99</v>
      </c>
      <c r="E3" s="135" t="s">
        <v>197</v>
      </c>
      <c r="F3" s="135" t="s">
        <v>16</v>
      </c>
      <c r="G3" s="135" t="s">
        <v>134</v>
      </c>
      <c r="H3" s="56" t="s">
        <v>100</v>
      </c>
      <c r="I3" s="233" t="s">
        <v>135</v>
      </c>
      <c r="J3" s="31"/>
    </row>
    <row r="4" spans="1:26" ht="75" customHeight="1">
      <c r="A4" s="277">
        <f>ROW()-ROW(賃借費[[#Headers],[番　号]])</f>
        <v>1</v>
      </c>
      <c r="B4" s="273"/>
      <c r="C4" s="273"/>
      <c r="D4" s="278"/>
      <c r="E4" s="239"/>
      <c r="F4" s="184">
        <f>ROUNDDOWN(賃借費[[#This Row],[助成対象経費
(A)×(B)
（税抜）]]*1.08,0)</f>
        <v>0</v>
      </c>
      <c r="G4" s="184">
        <f>賃借費[[#This Row],[月数
(A)]]*賃借費[[#This Row],[月額賃料(B)
（税抜）]]</f>
        <v>0</v>
      </c>
      <c r="H4" s="279"/>
      <c r="I4" s="27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4" s="31"/>
    </row>
    <row r="5" spans="1:26" ht="75" customHeight="1">
      <c r="A5" s="280">
        <f>ROW()-ROW(賃借費[[#Headers],[番　号]])</f>
        <v>2</v>
      </c>
      <c r="B5" s="274"/>
      <c r="C5" s="274"/>
      <c r="D5" s="281"/>
      <c r="E5" s="261"/>
      <c r="F5" s="185">
        <f>ROUNDDOWN(賃借費[[#This Row],[助成対象経費
(A)×(B)
（税抜）]]*1.08,0)</f>
        <v>0</v>
      </c>
      <c r="G5" s="185">
        <f>賃借費[[#This Row],[月数
(A)]]*賃借費[[#This Row],[月額賃料(B)
（税抜）]]</f>
        <v>0</v>
      </c>
      <c r="H5" s="282"/>
      <c r="I5" s="276"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5" s="31"/>
    </row>
    <row r="6" spans="1:26" s="1" customFormat="1" ht="75" customHeight="1">
      <c r="A6" s="283">
        <f>ROW()-ROW(賃借費[[#Headers],[番　号]])</f>
        <v>3</v>
      </c>
      <c r="B6" s="240"/>
      <c r="C6" s="240"/>
      <c r="D6" s="284"/>
      <c r="E6" s="245"/>
      <c r="F6" s="186">
        <f>ROUNDDOWN(賃借費[[#This Row],[助成対象経費
(A)×(B)
（税抜）]]*1.08,0)</f>
        <v>0</v>
      </c>
      <c r="G6" s="186">
        <f>賃借費[[#This Row],[月数
(A)]]*賃借費[[#This Row],[月額賃料(B)
（税抜）]]</f>
        <v>0</v>
      </c>
      <c r="H6" s="254"/>
      <c r="I6" s="58" t="str">
        <f>IF(OR(AND(賃借費[[#This Row],[賃借物
（場所・延床面積）]]="",賃借費[[#This Row],[使用目的・用途]]="",賃借費[[#This Row],[月数
(A)]]="",賃借費[[#This Row],[月額賃料(B)
（税抜）]]="",賃借費[[#This Row],[契約予定先]]=""),
          AND(賃借費[[#This Row],[賃借物
（場所・延床面積）]]&lt;&gt;"",賃借費[[#This Row],[使用目的・用途]]&lt;&gt;"",賃借費[[#This Row],[月数
(A)]]&lt;&gt;"",賃借費[[#This Row],[月額賃料(B)
（税抜）]]&lt;&gt;"",賃借費[[#This Row],[契約予定先]]&lt;&gt;"")),
    "",
    "←全ての項目を入力してください。")</f>
        <v/>
      </c>
      <c r="J6" s="9"/>
      <c r="K6" s="4"/>
      <c r="L6" s="4"/>
      <c r="M6" s="4"/>
      <c r="N6" s="4"/>
      <c r="O6" s="4"/>
      <c r="P6" s="4"/>
      <c r="Q6" s="4"/>
      <c r="R6" s="4"/>
      <c r="S6" s="4"/>
      <c r="T6" s="4"/>
      <c r="U6" s="4"/>
      <c r="V6" s="4"/>
      <c r="W6" s="4"/>
      <c r="X6" s="4"/>
      <c r="Y6" s="4"/>
      <c r="Z6" s="4"/>
    </row>
    <row r="7" spans="1:26" s="1" customFormat="1" ht="26.25" customHeight="1">
      <c r="A7" s="139"/>
      <c r="B7" s="140"/>
      <c r="C7" s="140"/>
      <c r="D7" s="140"/>
      <c r="E7" s="141" t="s">
        <v>49</v>
      </c>
      <c r="F7" s="187">
        <f>SUBTOTAL(109,賃借費[助成事業に
要する経費
（税込）])</f>
        <v>0</v>
      </c>
      <c r="G7" s="187">
        <f>SUBTOTAL(109,賃借費[助成対象経費
(A)×(B)
（税抜）])</f>
        <v>0</v>
      </c>
      <c r="H7" s="142"/>
      <c r="I7" s="59"/>
    </row>
    <row r="8" spans="1:26" ht="27" customHeight="1"/>
    <row r="9" spans="1:26" ht="27" customHeight="1"/>
    <row r="10" spans="1:26" ht="27" customHeight="1"/>
    <row r="11" spans="1:26" ht="27" customHeight="1"/>
    <row r="12" spans="1:26" ht="27" customHeight="1"/>
    <row r="13" spans="1:26" ht="27" customHeight="1"/>
    <row r="14" spans="1:26" ht="27" customHeight="1"/>
  </sheetData>
  <sheetProtection formatCells="0" formatRows="0" insertRows="0" deleteRows="0" selectLockedCells="1"/>
  <mergeCells count="2">
    <mergeCell ref="A1:G1"/>
    <mergeCell ref="B2:G2"/>
  </mergeCells>
  <phoneticPr fontId="1"/>
  <conditionalFormatting sqref="H4:H6 B4:E6">
    <cfRule type="expression" dxfId="157" priority="12">
      <formula>AND(OR($B4&lt;&gt;"",$C4&lt;&gt;"",$D4&lt;&gt;"",$E4&lt;&gt;""),B4="")</formula>
    </cfRule>
  </conditionalFormatting>
  <dataValidations count="5">
    <dataValidation type="custom" allowBlank="1" showInputMessage="1" showErrorMessage="1" sqref="I4:I6">
      <formula1>ISERROR(FIND(CHAR(10),I4))</formula1>
    </dataValidation>
    <dataValidation imeMode="halfAlpha" allowBlank="1" showInputMessage="1" showErrorMessage="1" sqref="D4:D6"/>
    <dataValidation allowBlank="1" showInputMessage="1" showErrorMessage="1" promptTitle="場所・延床面積を必ず記入してください" prompt="例：倉庫（昭島市・200㎡）_x000a_" sqref="B4:B6"/>
    <dataValidation imeMode="halfAlpha" allowBlank="1" showInputMessage="1" showErrorMessage="1" promptTitle="礼金・仲介料・敷金・共益費などは対象外です" prompt="月額賃料を記入してください" sqref="E4:E6"/>
    <dataValidation allowBlank="1" showInputMessage="1" showErrorMessage="1" promptTitle="契約予定先を記入してください" prompt="未定等不明確の場合は、 申請時点の候補先を記入してください_x000a_" sqref="H4:H6"/>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14"/>
  <sheetViews>
    <sheetView showZeros="0" view="pageBreakPreview" zoomScaleNormal="130" zoomScaleSheetLayoutView="100" zoomScalePageLayoutView="115" workbookViewId="0">
      <selection activeCell="C8" sqref="C8"/>
    </sheetView>
  </sheetViews>
  <sheetFormatPr defaultColWidth="2.125" defaultRowHeight="12"/>
  <cols>
    <col min="1" max="1" width="6.5" style="29" customWidth="1"/>
    <col min="2" max="2" width="17.875" style="29" customWidth="1"/>
    <col min="3" max="3" width="11.375" style="29" customWidth="1"/>
    <col min="4" max="4" width="6.25" style="29" customWidth="1"/>
    <col min="5" max="5" width="11.875" style="29" customWidth="1"/>
    <col min="6" max="7" width="13.125" style="29" customWidth="1"/>
    <col min="8" max="8" width="14.125" style="29" customWidth="1"/>
    <col min="9" max="9" width="2.5" style="30" customWidth="1"/>
    <col min="10" max="10" width="11.25" style="30" customWidth="1"/>
    <col min="11" max="11" width="9.5" style="30" customWidth="1"/>
    <col min="12" max="12" width="6.25" style="30" customWidth="1"/>
    <col min="13" max="211" width="2.125" style="30" customWidth="1"/>
    <col min="212" max="16384" width="2.125" style="30"/>
  </cols>
  <sheetData>
    <row r="1" spans="1:26" ht="15">
      <c r="A1" s="659" t="s">
        <v>101</v>
      </c>
      <c r="B1" s="659"/>
      <c r="C1" s="659"/>
      <c r="D1" s="659"/>
      <c r="E1" s="659"/>
      <c r="F1" s="659"/>
      <c r="G1" s="659"/>
      <c r="H1" s="69"/>
    </row>
    <row r="2" spans="1:26" ht="15" customHeight="1">
      <c r="A2" s="69"/>
      <c r="B2" s="451"/>
      <c r="C2" s="452"/>
      <c r="D2" s="452"/>
      <c r="E2" s="452"/>
      <c r="F2" s="452"/>
      <c r="G2" s="452"/>
      <c r="H2" s="70" t="s">
        <v>11</v>
      </c>
    </row>
    <row r="3" spans="1:26" ht="67.5" customHeight="1">
      <c r="A3" s="134" t="s">
        <v>132</v>
      </c>
      <c r="B3" s="135" t="s">
        <v>174</v>
      </c>
      <c r="C3" s="135" t="s">
        <v>173</v>
      </c>
      <c r="D3" s="135" t="s">
        <v>102</v>
      </c>
      <c r="E3" s="135" t="s">
        <v>15</v>
      </c>
      <c r="F3" s="135" t="s">
        <v>16</v>
      </c>
      <c r="G3" s="135" t="s">
        <v>134</v>
      </c>
      <c r="H3" s="56" t="s">
        <v>175</v>
      </c>
      <c r="I3" s="233" t="s">
        <v>135</v>
      </c>
      <c r="J3" s="31"/>
    </row>
    <row r="4" spans="1:26" ht="75" customHeight="1">
      <c r="A4" s="285">
        <f>ROW()-ROW(産業財産権出願・導入費[[#Headers],[番　号]])</f>
        <v>1</v>
      </c>
      <c r="B4" s="286"/>
      <c r="C4" s="287"/>
      <c r="D4" s="278"/>
      <c r="E4" s="239"/>
      <c r="F4" s="288">
        <f>ROUNDDOWN(産業財産権出願・導入費[[#This Row],[助成対象経費
(A)×(B)
（税抜）]]*1.08,0)</f>
        <v>0</v>
      </c>
      <c r="G4" s="289">
        <f>産業財産権出願・導入費[[#This Row],[数量
(A)]]*産業財産権出願・導入費[[#This Row],[単価(B)
（税抜）]]</f>
        <v>0</v>
      </c>
      <c r="H4" s="290"/>
      <c r="I4" s="27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4" s="31"/>
    </row>
    <row r="5" spans="1:26" ht="75" customHeight="1">
      <c r="A5" s="291">
        <f>ROW()-ROW(産業財産権出願・導入費[[#Headers],[番　号]])</f>
        <v>2</v>
      </c>
      <c r="B5" s="257"/>
      <c r="C5" s="292"/>
      <c r="D5" s="281"/>
      <c r="E5" s="261"/>
      <c r="F5" s="293">
        <f>ROUNDDOWN(産業財産権出願・導入費[[#This Row],[助成対象経費
(A)×(B)
（税抜）]]*1.08,0)</f>
        <v>0</v>
      </c>
      <c r="G5" s="294">
        <f>産業財産権出願・導入費[[#This Row],[数量
(A)]]*産業財産権出願・導入費[[#This Row],[単価(B)
（税抜）]]</f>
        <v>0</v>
      </c>
      <c r="H5" s="267"/>
      <c r="I5" s="276"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5" s="31"/>
    </row>
    <row r="6" spans="1:26" s="1" customFormat="1" ht="75" customHeight="1">
      <c r="A6" s="295">
        <f>ROW()-ROW(産業財産権出願・導入費[[#Headers],[番　号]])</f>
        <v>3</v>
      </c>
      <c r="B6" s="240"/>
      <c r="C6" s="241"/>
      <c r="D6" s="284"/>
      <c r="E6" s="245"/>
      <c r="F6" s="186">
        <f>ROUNDDOWN(産業財産権出願・導入費[[#This Row],[助成対象経費
(A)×(B)
（税抜）]]*1.08,0)</f>
        <v>0</v>
      </c>
      <c r="G6" s="186">
        <f>産業財産権出願・導入費[[#This Row],[数量
(A)]]*産業財産権出願・導入費[[#This Row],[単価(B)
（税抜）]]</f>
        <v>0</v>
      </c>
      <c r="H6" s="254"/>
      <c r="I6" s="58" t="str">
        <f>IF(OR(AND(産業財産権出願・導入費[[#This Row],[産業財産権の名称]]="",産業財産権出願・導入費[[#This Row],[内容]]="",産業財産権出願・導入費[[#This Row],[数量
(A)]]="",産業財産権出願・導入費[[#This Row],[単価(B)
（税抜）]]="",産業財産権出願・導入費[[#This Row],[弁理士事務所の名称又は権利所有者の名称]]=""),
          AND(産業財産権出願・導入費[[#This Row],[産業財産権の名称]]&lt;&gt;"",産業財産権出願・導入費[[#This Row],[内容]]&lt;&gt;"",産業財産権出願・導入費[[#This Row],[数量
(A)]]&lt;&gt;"",産業財産権出願・導入費[[#This Row],[単価(B)
（税抜）]]&lt;&gt;"",産業財産権出願・導入費[[#This Row],[弁理士事務所の名称又は権利所有者の名称]]&lt;&gt;"")),
    "",
    "←全ての項目を入力してください。")</f>
        <v/>
      </c>
      <c r="J6" s="9"/>
      <c r="K6" s="4"/>
      <c r="L6" s="4"/>
      <c r="M6" s="4"/>
      <c r="N6" s="4"/>
      <c r="O6" s="4"/>
      <c r="P6" s="4"/>
      <c r="Q6" s="4"/>
      <c r="R6" s="4"/>
      <c r="S6" s="4"/>
      <c r="T6" s="4"/>
      <c r="U6" s="4"/>
      <c r="V6" s="4"/>
      <c r="W6" s="4"/>
      <c r="X6" s="4"/>
      <c r="Y6" s="4"/>
      <c r="Z6" s="4"/>
    </row>
    <row r="7" spans="1:26" s="1" customFormat="1" ht="26.25" customHeight="1">
      <c r="A7" s="139"/>
      <c r="B7" s="140"/>
      <c r="C7" s="140"/>
      <c r="D7" s="140"/>
      <c r="E7" s="141" t="s">
        <v>49</v>
      </c>
      <c r="F7" s="187">
        <f>SUBTOTAL(109,産業財産権出願・導入費[助成事業に
要する経費
（税込）])</f>
        <v>0</v>
      </c>
      <c r="G7" s="187">
        <f>SUBTOTAL(109,産業財産権出願・導入費[助成対象経費
(A)×(B)
（税抜）])</f>
        <v>0</v>
      </c>
      <c r="H7" s="142"/>
      <c r="I7" s="59"/>
    </row>
    <row r="8" spans="1:26" ht="27" customHeight="1"/>
    <row r="9" spans="1:26" ht="27" customHeight="1"/>
    <row r="10" spans="1:26" ht="27" customHeight="1"/>
    <row r="11" spans="1:26" ht="27" customHeight="1"/>
    <row r="12" spans="1:26" ht="27" customHeight="1"/>
    <row r="13" spans="1:26" ht="27" customHeight="1"/>
    <row r="14" spans="1:26" ht="27" customHeight="1"/>
  </sheetData>
  <sheetProtection formatCells="0" formatRows="0" insertRows="0" deleteRows="0" selectLockedCells="1"/>
  <mergeCells count="2">
    <mergeCell ref="A1:G1"/>
    <mergeCell ref="B2:G2"/>
  </mergeCells>
  <phoneticPr fontId="1"/>
  <conditionalFormatting sqref="H4:H6 B4:E6">
    <cfRule type="expression" dxfId="135" priority="1">
      <formula>AND(OR($B4&lt;&gt;"",$C4&lt;&gt;"",#REF!&lt;&gt;"",$D4&lt;&gt;"",#REF!&lt;&gt;"",$E4&lt;&gt;""),B4="")</formula>
    </cfRule>
  </conditionalFormatting>
  <dataValidations xWindow="274" yWindow="457" count="4">
    <dataValidation imeMode="halfAlpha" allowBlank="1" showInputMessage="1" showErrorMessage="1" sqref="E4:E6"/>
    <dataValidation type="custom" allowBlank="1" showInputMessage="1" showErrorMessage="1" sqref="I4:I6">
      <formula1>ISERROR(FIND(CHAR(10),I4))</formula1>
    </dataValidation>
    <dataValidation type="list" allowBlank="1" showInputMessage="1" showErrorMessage="1" promptTitle="対象となる産業財産権を選択してください" prompt="特許権、実用新案権、意匠権、商標権_x000a_" sqref="B4:B6">
      <formula1>"特許権,実用新案権,意匠権,商標権"</formula1>
    </dataValidation>
    <dataValidation type="list" allowBlank="1" showInputMessage="1" showErrorMessage="1" promptTitle="選択してください" prompt="1出願に要する経費_x000a_2他の事業者から譲渡を受ける経費_x000a_3他の事業者から実施許諾（ライセンス料含む）を受ける経費" sqref="C4:C6">
      <formula1>"出願に要する経費,他者から譲渡を受ける経費,他者から実施許諾を受ける経費"</formula1>
    </dataValidation>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
  <sheetViews>
    <sheetView showZeros="0" view="pageBreakPreview" zoomScaleNormal="100" zoomScaleSheetLayoutView="100" workbookViewId="0">
      <selection activeCell="B6" sqref="B6"/>
    </sheetView>
  </sheetViews>
  <sheetFormatPr defaultColWidth="2.125" defaultRowHeight="12"/>
  <cols>
    <col min="1" max="1" width="6.5" style="30" customWidth="1"/>
    <col min="2" max="2" width="15" style="30" customWidth="1"/>
    <col min="3" max="5" width="13.75" style="30" customWidth="1"/>
    <col min="6" max="6" width="8.125" style="30" bestFit="1" customWidth="1"/>
    <col min="7" max="7" width="9.5" style="30" bestFit="1" customWidth="1"/>
    <col min="8" max="9" width="14.75" style="30" bestFit="1" customWidth="1"/>
    <col min="10" max="11" width="2.125" style="30" customWidth="1"/>
    <col min="12" max="12" width="11.25" style="30" customWidth="1"/>
    <col min="13" max="13" width="9.5" style="30" customWidth="1"/>
    <col min="14" max="14" width="6.25" style="30" customWidth="1"/>
    <col min="15" max="213" width="2.125" style="30" customWidth="1"/>
    <col min="214" max="16384" width="2.125" style="30"/>
  </cols>
  <sheetData>
    <row r="1" spans="1:45" ht="17.25">
      <c r="A1" s="112" t="s">
        <v>103</v>
      </c>
      <c r="B1" s="81"/>
      <c r="C1" s="81"/>
      <c r="D1" s="81"/>
      <c r="E1" s="81"/>
      <c r="F1" s="81"/>
      <c r="G1" s="81"/>
      <c r="H1" s="76"/>
      <c r="I1" s="76"/>
    </row>
    <row r="2" spans="1:45" ht="27.75" customHeight="1">
      <c r="A2" s="71"/>
      <c r="B2" s="660" t="s">
        <v>177</v>
      </c>
      <c r="C2" s="660"/>
      <c r="D2" s="660"/>
      <c r="E2" s="660"/>
      <c r="F2" s="660"/>
      <c r="G2" s="660"/>
      <c r="H2" s="660"/>
      <c r="I2" s="80" t="s">
        <v>11</v>
      </c>
    </row>
    <row r="3" spans="1:45" ht="67.5" customHeight="1">
      <c r="A3" s="161" t="s">
        <v>132</v>
      </c>
      <c r="B3" s="162" t="s">
        <v>176</v>
      </c>
      <c r="C3" s="162" t="s">
        <v>178</v>
      </c>
      <c r="D3" s="162" t="s">
        <v>179</v>
      </c>
      <c r="E3" s="162" t="s">
        <v>180</v>
      </c>
      <c r="F3" s="162" t="s">
        <v>181</v>
      </c>
      <c r="G3" s="162" t="s">
        <v>153</v>
      </c>
      <c r="H3" s="162" t="s">
        <v>182</v>
      </c>
      <c r="I3" s="39" t="s">
        <v>183</v>
      </c>
      <c r="J3" s="40" t="s">
        <v>147</v>
      </c>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row>
    <row r="4" spans="1:45" s="1" customFormat="1" ht="75" customHeight="1">
      <c r="A4" s="176">
        <f>ROW()-ROW(直接人件費[[#Headers],[番　号]])</f>
        <v>1</v>
      </c>
      <c r="B4" s="200"/>
      <c r="C4" s="200"/>
      <c r="D4" s="200"/>
      <c r="E4" s="201"/>
      <c r="F4" s="296"/>
      <c r="G4" s="296"/>
      <c r="H4" s="190">
        <f>ROUNDDOWN(直接人件費[[#This Row],[助成対象経費
(A)×(B)
]]*1,0)</f>
        <v>0</v>
      </c>
      <c r="I4" s="195">
        <f>直接人件費[[#This Row],[従事時間
(A)]]*直接人件費[[#This Row],[単価(B)
(税抜)]]</f>
        <v>0</v>
      </c>
      <c r="J4" s="41"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4" s="4"/>
      <c r="L4" s="4"/>
      <c r="M4" s="4"/>
      <c r="N4" s="4"/>
      <c r="O4" s="4"/>
      <c r="P4" s="4"/>
      <c r="Q4" s="4"/>
      <c r="R4" s="4"/>
      <c r="S4" s="4"/>
      <c r="T4" s="4"/>
      <c r="U4" s="4"/>
      <c r="V4" s="4"/>
      <c r="W4" s="4"/>
      <c r="X4" s="4"/>
      <c r="Y4" s="4"/>
      <c r="Z4" s="4"/>
      <c r="AA4" s="4"/>
    </row>
    <row r="5" spans="1:45" s="1" customFormat="1" ht="75" customHeight="1">
      <c r="A5" s="298">
        <f>ROW()-ROW(直接人件費[[#Headers],[番　号]])</f>
        <v>2</v>
      </c>
      <c r="B5" s="227"/>
      <c r="C5" s="227"/>
      <c r="D5" s="227"/>
      <c r="E5" s="228"/>
      <c r="F5" s="299"/>
      <c r="G5" s="299"/>
      <c r="H5" s="300">
        <f>ROUNDDOWN(直接人件費[[#This Row],[助成対象経費
(A)×(B)
]]*1,0)</f>
        <v>0</v>
      </c>
      <c r="I5" s="301">
        <f>直接人件費[[#This Row],[従事時間
(A)]]*直接人件費[[#This Row],[単価(B)
(税抜)]]</f>
        <v>0</v>
      </c>
      <c r="J5" s="255"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5" s="4"/>
      <c r="L5" s="4"/>
      <c r="M5" s="4"/>
      <c r="N5" s="4"/>
      <c r="O5" s="4"/>
      <c r="P5" s="4"/>
      <c r="Q5" s="4"/>
      <c r="R5" s="4"/>
      <c r="S5" s="4"/>
      <c r="T5" s="4"/>
      <c r="U5" s="4"/>
      <c r="V5" s="4"/>
      <c r="W5" s="4"/>
      <c r="X5" s="4"/>
      <c r="Y5" s="4"/>
      <c r="Z5" s="4"/>
      <c r="AA5" s="4"/>
    </row>
    <row r="6" spans="1:45" s="1" customFormat="1" ht="75" customHeight="1">
      <c r="A6" s="298">
        <f>ROW()-ROW(直接人件費[[#Headers],[番　号]])</f>
        <v>3</v>
      </c>
      <c r="B6" s="227"/>
      <c r="C6" s="227"/>
      <c r="D6" s="227"/>
      <c r="E6" s="228"/>
      <c r="F6" s="299"/>
      <c r="G6" s="299"/>
      <c r="H6" s="300">
        <f>ROUNDDOWN(直接人件費[[#This Row],[助成対象経費
(A)×(B)
]]*1,0)</f>
        <v>0</v>
      </c>
      <c r="I6" s="301">
        <f>直接人件費[[#This Row],[従事時間
(A)]]*直接人件費[[#This Row],[単価(B)
(税抜)]]</f>
        <v>0</v>
      </c>
      <c r="J6" s="255"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6" s="4"/>
      <c r="L6" s="4"/>
      <c r="M6" s="4"/>
      <c r="N6" s="4"/>
      <c r="O6" s="4"/>
      <c r="P6" s="4"/>
      <c r="Q6" s="4"/>
      <c r="R6" s="4"/>
      <c r="S6" s="4"/>
      <c r="T6" s="4"/>
      <c r="U6" s="4"/>
      <c r="V6" s="4"/>
      <c r="W6" s="4"/>
      <c r="X6" s="4"/>
      <c r="Y6" s="4"/>
      <c r="Z6" s="4"/>
      <c r="AA6" s="4"/>
    </row>
    <row r="7" spans="1:45" s="1" customFormat="1" ht="75" customHeight="1">
      <c r="A7" s="298">
        <f>ROW()-ROW(直接人件費[[#Headers],[番　号]])</f>
        <v>4</v>
      </c>
      <c r="B7" s="227"/>
      <c r="C7" s="227"/>
      <c r="D7" s="227"/>
      <c r="E7" s="228"/>
      <c r="F7" s="299"/>
      <c r="G7" s="299"/>
      <c r="H7" s="300">
        <f>ROUNDDOWN(直接人件費[[#This Row],[助成対象経費
(A)×(B)
]]*1,0)</f>
        <v>0</v>
      </c>
      <c r="I7" s="301">
        <f>直接人件費[[#This Row],[従事時間
(A)]]*直接人件費[[#This Row],[単価(B)
(税抜)]]</f>
        <v>0</v>
      </c>
      <c r="J7" s="255"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K7" s="4"/>
      <c r="L7" s="4"/>
      <c r="M7" s="4"/>
      <c r="N7" s="4"/>
      <c r="O7" s="4"/>
      <c r="P7" s="4"/>
      <c r="Q7" s="4"/>
      <c r="R7" s="4"/>
      <c r="S7" s="4"/>
      <c r="T7" s="4"/>
      <c r="U7" s="4"/>
      <c r="V7" s="4"/>
      <c r="W7" s="4"/>
      <c r="X7" s="4"/>
      <c r="Y7" s="4"/>
      <c r="Z7" s="4"/>
      <c r="AA7" s="4"/>
    </row>
    <row r="8" spans="1:45" s="1" customFormat="1" ht="75" customHeight="1">
      <c r="A8" s="177">
        <f>ROW()-ROW(直接人件費[[#Headers],[番　号]])</f>
        <v>5</v>
      </c>
      <c r="B8" s="210"/>
      <c r="C8" s="210"/>
      <c r="D8" s="210"/>
      <c r="E8" s="211"/>
      <c r="F8" s="297"/>
      <c r="G8" s="297"/>
      <c r="H8" s="191">
        <f>ROUNDDOWN(直接人件費[[#This Row],[助成対象経費
(A)×(B)
]]*1,0)</f>
        <v>0</v>
      </c>
      <c r="I8" s="196">
        <f>直接人件費[[#This Row],[従事時間
(A)]]*直接人件費[[#This Row],[単価(B)
(税抜)]]</f>
        <v>0</v>
      </c>
      <c r="J8" s="41" t="str">
        <f>IF(OR(AND(直接人件費[[#This Row],[従事者氏名]]="",直接人件費[[#This Row],[所属部門]]="",直接人件費[[#This Row],[従事内容]]="",直接人件費[[#This Row],[従事時間
(A)]]="",直接人件費[[#This Row],[単価(B)
(税抜)]]="",直接人件費[[#This Row],[種別]]=""),
          AND(直接人件費[[#This Row],[従事者氏名]]&lt;&gt;"",直接人件費[[#This Row],[所属部門]]&lt;&gt;"",直接人件費[[#This Row],[従事内容]]&lt;&gt;"",直接人件費[[#This Row],[従事時間
(A)]]&lt;&gt;"",直接人件費[[#This Row],[単価(B)
(税抜)]]&lt;&gt;"",直接人件費[[#This Row],[種別]]&lt;&gt;"")),
    "",
    "←全ての項目を入力してください。")</f>
        <v/>
      </c>
      <c r="L8" s="33"/>
      <c r="M8" s="33"/>
    </row>
    <row r="9" spans="1:45" s="1" customFormat="1" ht="26.25" customHeight="1">
      <c r="A9" s="168"/>
      <c r="B9" s="173"/>
      <c r="C9" s="173"/>
      <c r="D9" s="173"/>
      <c r="E9" s="173"/>
      <c r="F9" s="173"/>
      <c r="G9" s="174" t="s">
        <v>148</v>
      </c>
      <c r="H9" s="192">
        <f>SUBTOTAL(109,直接人件費[助成事業に
要する経費
])</f>
        <v>0</v>
      </c>
      <c r="I9" s="193">
        <f>SUBTOTAL(109,直接人件費[助成対象経費
(A)×(B)
])</f>
        <v>0</v>
      </c>
      <c r="J9" s="34"/>
    </row>
  </sheetData>
  <sheetProtection formatCells="0" formatRows="0" insertRows="0" deleteRows="0" selectLockedCells="1"/>
  <mergeCells count="1">
    <mergeCell ref="B2:H2"/>
  </mergeCells>
  <phoneticPr fontId="1"/>
  <conditionalFormatting sqref="B4:G8">
    <cfRule type="expression" dxfId="113" priority="1">
      <formula>AND(OR($B4&lt;&gt;"",$C4&lt;&gt;"",$D4&lt;&gt;"",$E4&lt;&gt;"",$F4&lt;&gt;"",$G4&lt;&gt;""),B4="")</formula>
    </cfRule>
  </conditionalFormatting>
  <dataValidations xWindow="450" yWindow="504" count="5">
    <dataValidation type="custom" allowBlank="1" showInputMessage="1" showErrorMessage="1" sqref="J4:J8">
      <formula1>ISERROR(FIND(CHAR(10),J4))</formula1>
    </dataValidation>
    <dataValidation allowBlank="1" showInputMessage="1" showErrorMessage="1" promptTitle="対象となるのは役員、正社員の方です" prompt="パート・アルバイト等の方は対象にはなりません" sqref="B4:B8"/>
    <dataValidation type="list" allowBlank="1" showInputMessage="1" showErrorMessage="1" sqref="D4:D8">
      <formula1>"役員,正社員"</formula1>
    </dataValidation>
    <dataValidation allowBlank="1" showInputMessage="1" showErrorMessage="1" promptTitle="製品・サービスの開発・改良に直接従事する内容のみ対象です" prompt="販路開拓に係る業務や、開発・改良に直接関係ない業務に係る内容は計上できません" sqref="E4:E8"/>
    <dataValidation imeMode="halfAlpha" allowBlank="1" showInputMessage="1" showErrorMessage="1" promptTitle="計上できる上限は1人につき1日8時間、年間1800時間です" prompt="助成対象期間に応じて上限が異なります_x000a_最長（2年）の場合、上限は3600時間_x000a_1年6ヶ月の場合、上限は2700時間_x000a_1年の場合、上限は1800時間" sqref="F4:F8"/>
  </dataValidations>
  <pageMargins left="0.31496062992125984" right="0.31496062992125984" top="0.55118110236220474" bottom="0.55118110236220474" header="0.31496062992125984" footer="0.31496062992125984"/>
  <pageSetup paperSize="9" scale="90" fitToWidth="0" fitToHeight="0" orientation="portrait" r:id="rId1"/>
  <headerFooter>
    <oddFooter>&amp;C&amp;A</oddFooter>
  </headerFooter>
  <tableParts count="1">
    <tablePart r:id="rId2"/>
  </tableParts>
  <extLst>
    <ext xmlns:x14="http://schemas.microsoft.com/office/spreadsheetml/2009/9/main" uri="{CCE6A557-97BC-4b89-ADB6-D9C93CAAB3DF}">
      <x14:dataValidations xmlns:xm="http://schemas.microsoft.com/office/excel/2006/main" xWindow="450" yWindow="504" count="1">
        <x14:dataValidation type="list" imeMode="halfAlpha" allowBlank="1" showInputMessage="1" showErrorMessage="1" promptTitle="募集要項「人件費単価一覧表」から単価を算出して選択してください" prompt="報酬月額605千円以上の場合、上限の単価4,860円となります">
          <x14:formula1>
            <xm:f>'人件費単価一覧表(印刷不要）'!$B$2:$B$27</xm:f>
          </x14:formula1>
          <xm:sqref>G4:G8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16"/>
  <sheetViews>
    <sheetView showZeros="0" view="pageBreakPreview" zoomScaleNormal="130" zoomScaleSheetLayoutView="100" zoomScalePageLayoutView="115" workbookViewId="0">
      <selection activeCell="E8" sqref="E8"/>
    </sheetView>
  </sheetViews>
  <sheetFormatPr defaultColWidth="2.125" defaultRowHeight="12"/>
  <cols>
    <col min="1" max="1" width="6.5" style="29" customWidth="1"/>
    <col min="2" max="2" width="13.75" style="29" customWidth="1"/>
    <col min="3" max="3" width="10.625" style="29" customWidth="1"/>
    <col min="4" max="4" width="8.25" style="29" customWidth="1"/>
    <col min="5" max="5" width="5.5" style="29" customWidth="1"/>
    <col min="6" max="6" width="11.875" style="29" customWidth="1"/>
    <col min="7" max="7" width="14.75" style="29" bestFit="1" customWidth="1"/>
    <col min="8" max="8" width="15.125" style="29" customWidth="1"/>
    <col min="9" max="9" width="12.5" style="29" customWidth="1"/>
    <col min="10" max="10" width="2.5" style="30" customWidth="1"/>
    <col min="11" max="11" width="11.25" style="30" customWidth="1"/>
    <col min="12" max="12" width="9.5" style="30" customWidth="1"/>
    <col min="13" max="13" width="6.25" style="30" customWidth="1"/>
    <col min="14" max="212" width="2.125" style="30" customWidth="1"/>
    <col min="213" max="16384" width="2.125" style="30"/>
  </cols>
  <sheetData>
    <row r="1" spans="1:27" ht="15">
      <c r="A1" s="659" t="s">
        <v>184</v>
      </c>
      <c r="B1" s="659"/>
      <c r="C1" s="659"/>
      <c r="D1" s="659"/>
      <c r="E1" s="659"/>
      <c r="F1" s="659"/>
      <c r="G1" s="659"/>
      <c r="H1" s="659"/>
      <c r="I1" s="69"/>
    </row>
    <row r="2" spans="1:27" ht="15" customHeight="1">
      <c r="A2" s="69"/>
      <c r="B2" s="451"/>
      <c r="C2" s="452"/>
      <c r="D2" s="452"/>
      <c r="E2" s="452"/>
      <c r="F2" s="452"/>
      <c r="G2" s="452"/>
      <c r="H2" s="452"/>
      <c r="I2" s="70" t="s">
        <v>11</v>
      </c>
    </row>
    <row r="3" spans="1:27" ht="67.5" customHeight="1">
      <c r="A3" s="134" t="s">
        <v>132</v>
      </c>
      <c r="B3" s="135" t="s">
        <v>185</v>
      </c>
      <c r="C3" s="135" t="s">
        <v>194</v>
      </c>
      <c r="D3" s="135" t="s">
        <v>14</v>
      </c>
      <c r="E3" s="135" t="s">
        <v>45</v>
      </c>
      <c r="F3" s="135" t="s">
        <v>15</v>
      </c>
      <c r="G3" s="135" t="s">
        <v>16</v>
      </c>
      <c r="H3" s="135" t="s">
        <v>134</v>
      </c>
      <c r="I3" s="56" t="s">
        <v>195</v>
      </c>
      <c r="J3" s="57" t="s">
        <v>135</v>
      </c>
      <c r="K3" s="31"/>
    </row>
    <row r="4" spans="1:27" s="1" customFormat="1" ht="75" customHeight="1">
      <c r="A4" s="178">
        <f>ROW()-ROW(広告費[[#Headers],[番　号]])</f>
        <v>1</v>
      </c>
      <c r="B4" s="200"/>
      <c r="C4" s="201"/>
      <c r="D4" s="202"/>
      <c r="E4" s="202"/>
      <c r="F4" s="204"/>
      <c r="G4" s="184">
        <f>ROUNDDOWN(広告費[[#This Row],[助成対象経費
(A)×(B)
（税抜）]]*1.08,0)</f>
        <v>0</v>
      </c>
      <c r="H4" s="184">
        <f>広告費[[#This Row],[数量
(A)]]*広告費[[#This Row],[単価(B)
（税抜）]]</f>
        <v>0</v>
      </c>
      <c r="I4" s="304"/>
      <c r="J4" s="58"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4" s="9"/>
      <c r="L4" s="4"/>
      <c r="M4" s="4"/>
      <c r="N4" s="4"/>
      <c r="O4" s="4"/>
      <c r="P4" s="4"/>
      <c r="Q4" s="4"/>
      <c r="R4" s="4"/>
      <c r="S4" s="4"/>
      <c r="T4" s="4"/>
      <c r="U4" s="4"/>
      <c r="V4" s="4"/>
      <c r="W4" s="4"/>
      <c r="X4" s="4"/>
      <c r="Y4" s="4"/>
      <c r="Z4" s="4"/>
      <c r="AA4" s="4"/>
    </row>
    <row r="5" spans="1:27" s="1" customFormat="1" ht="75" customHeight="1">
      <c r="A5" s="302">
        <f>ROW()-ROW(広告費[[#Headers],[番　号]])</f>
        <v>2</v>
      </c>
      <c r="B5" s="227"/>
      <c r="C5" s="228"/>
      <c r="D5" s="207"/>
      <c r="E5" s="303"/>
      <c r="F5" s="209"/>
      <c r="G5" s="230">
        <f>ROUNDDOWN(広告費[[#This Row],[助成対象経費
(A)×(B)
（税抜）]]*1.08,0)</f>
        <v>0</v>
      </c>
      <c r="H5" s="185">
        <f>広告費[[#This Row],[数量
(A)]]*広告費[[#This Row],[単価(B)
（税抜）]]</f>
        <v>0</v>
      </c>
      <c r="I5" s="305"/>
      <c r="J5" s="27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5" s="9"/>
      <c r="L5" s="4"/>
      <c r="M5" s="4"/>
      <c r="N5" s="4"/>
      <c r="O5" s="4"/>
      <c r="P5" s="4"/>
      <c r="Q5" s="4"/>
      <c r="R5" s="4"/>
      <c r="S5" s="4"/>
      <c r="T5" s="4"/>
      <c r="U5" s="4"/>
      <c r="V5" s="4"/>
      <c r="W5" s="4"/>
      <c r="X5" s="4"/>
      <c r="Y5" s="4"/>
      <c r="Z5" s="4"/>
      <c r="AA5" s="4"/>
    </row>
    <row r="6" spans="1:27" s="1" customFormat="1" ht="75" customHeight="1">
      <c r="A6" s="302">
        <f>ROW()-ROW(広告費[[#Headers],[番　号]])</f>
        <v>3</v>
      </c>
      <c r="B6" s="227"/>
      <c r="C6" s="228"/>
      <c r="D6" s="207"/>
      <c r="E6" s="303"/>
      <c r="F6" s="209"/>
      <c r="G6" s="230">
        <f>ROUNDDOWN(広告費[[#This Row],[助成対象経費
(A)×(B)
（税抜）]]*1.08,0)</f>
        <v>0</v>
      </c>
      <c r="H6" s="185">
        <f>広告費[[#This Row],[数量
(A)]]*広告費[[#This Row],[単価(B)
（税抜）]]</f>
        <v>0</v>
      </c>
      <c r="I6" s="305"/>
      <c r="J6" s="27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6" s="9"/>
      <c r="L6" s="4"/>
      <c r="M6" s="4"/>
      <c r="N6" s="4"/>
      <c r="O6" s="4"/>
      <c r="P6" s="4"/>
      <c r="Q6" s="4"/>
      <c r="R6" s="4"/>
      <c r="S6" s="4"/>
      <c r="T6" s="4"/>
      <c r="U6" s="4"/>
      <c r="V6" s="4"/>
      <c r="W6" s="4"/>
      <c r="X6" s="4"/>
      <c r="Y6" s="4"/>
      <c r="Z6" s="4"/>
      <c r="AA6" s="4"/>
    </row>
    <row r="7" spans="1:27" s="1" customFormat="1" ht="75" customHeight="1">
      <c r="A7" s="302">
        <f>ROW()-ROW(広告費[[#Headers],[番　号]])</f>
        <v>4</v>
      </c>
      <c r="B7" s="227"/>
      <c r="C7" s="228"/>
      <c r="D7" s="207"/>
      <c r="E7" s="303"/>
      <c r="F7" s="209"/>
      <c r="G7" s="230">
        <f>ROUNDDOWN(広告費[[#This Row],[助成対象経費
(A)×(B)
（税抜）]]*1.08,0)</f>
        <v>0</v>
      </c>
      <c r="H7" s="185">
        <f>広告費[[#This Row],[数量
(A)]]*広告費[[#This Row],[単価(B)
（税抜）]]</f>
        <v>0</v>
      </c>
      <c r="I7" s="305"/>
      <c r="J7" s="276"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7" s="9"/>
      <c r="L7" s="4"/>
      <c r="M7" s="4"/>
      <c r="N7" s="4"/>
      <c r="O7" s="4"/>
      <c r="P7" s="4"/>
      <c r="Q7" s="4"/>
      <c r="R7" s="4"/>
      <c r="S7" s="4"/>
      <c r="T7" s="4"/>
      <c r="U7" s="4"/>
      <c r="V7" s="4"/>
      <c r="W7" s="4"/>
      <c r="X7" s="4"/>
      <c r="Y7" s="4"/>
      <c r="Z7" s="4"/>
      <c r="AA7" s="4"/>
    </row>
    <row r="8" spans="1:27" s="1" customFormat="1" ht="75" customHeight="1">
      <c r="A8" s="179">
        <f>ROW()-ROW(広告費[[#Headers],[番　号]])</f>
        <v>5</v>
      </c>
      <c r="B8" s="210"/>
      <c r="C8" s="211"/>
      <c r="D8" s="212"/>
      <c r="E8" s="212"/>
      <c r="F8" s="214"/>
      <c r="G8" s="186">
        <f>ROUNDDOWN(広告費[[#This Row],[助成対象経費
(A)×(B)
（税抜）]]*1.08,0)</f>
        <v>0</v>
      </c>
      <c r="H8" s="186">
        <f>広告費[[#This Row],[数量
(A)]]*広告費[[#This Row],[単価(B)
（税抜）]]</f>
        <v>0</v>
      </c>
      <c r="I8" s="306"/>
      <c r="J8" s="58" t="str">
        <f>IF(OR(AND(広告費[[#This Row],[種　別]]="",広告費[[#This Row],[作成目的・内容]]="",広告費[[#This Row],[数量
(A)]]="",広告費[[#This Row],[単位]]="",広告費[[#This Row],[単価(B)
（税抜）]]="",広告費[[#This Row],[掲載媒体又は支払予定先]]=""),
          AND(広告費[[#This Row],[種　別]]&lt;&gt;"",広告費[[#This Row],[作成目的・内容]]&lt;&gt;"",広告費[[#This Row],[数量
(A)]]&lt;&gt;"",広告費[[#This Row],[単位]]&lt;&gt;"",広告費[[#This Row],[単価(B)
（税抜）]]&lt;&gt;"",広告費[[#This Row],[掲載媒体又は支払予定先]]&lt;&gt;"")),
    "",
    "←全ての項目を入力してください。")</f>
        <v/>
      </c>
      <c r="K8" s="10"/>
      <c r="L8" s="33"/>
      <c r="M8" s="33"/>
    </row>
    <row r="9" spans="1:27" s="1" customFormat="1" ht="26.25" customHeight="1">
      <c r="A9" s="139"/>
      <c r="B9" s="140"/>
      <c r="C9" s="140"/>
      <c r="D9" s="140"/>
      <c r="E9" s="140"/>
      <c r="F9" s="141" t="s">
        <v>49</v>
      </c>
      <c r="G9" s="187">
        <f>SUBTOTAL(109,広告費[助成事業に
要する経費
（税込）])</f>
        <v>0</v>
      </c>
      <c r="H9" s="187">
        <f>SUBTOTAL(109,広告費[助成対象経費
(A)×(B)
（税抜）])</f>
        <v>0</v>
      </c>
      <c r="I9" s="142"/>
      <c r="J9" s="59"/>
    </row>
    <row r="10" spans="1:27" ht="27" customHeight="1"/>
    <row r="11" spans="1:27" ht="27" customHeight="1"/>
    <row r="12" spans="1:27" ht="27" customHeight="1"/>
    <row r="13" spans="1:27" ht="27" customHeight="1"/>
    <row r="14" spans="1:27" ht="27" customHeight="1"/>
    <row r="15" spans="1:27" ht="27" customHeight="1"/>
    <row r="16" spans="1:27" ht="27" customHeight="1"/>
  </sheetData>
  <sheetProtection formatCells="0" formatRows="0" insertRows="0" deleteRows="0" selectLockedCells="1"/>
  <mergeCells count="2">
    <mergeCell ref="A1:H1"/>
    <mergeCell ref="B2:H2"/>
  </mergeCells>
  <phoneticPr fontId="1"/>
  <conditionalFormatting sqref="B4:F8 I4:I8">
    <cfRule type="expression" dxfId="89" priority="13">
      <formula>AND(OR($B4&lt;&gt;"",$C4&lt;&gt;"",$D4&lt;&gt;"",$E4&lt;&gt;"",$F4&lt;&gt;""),B4="")</formula>
    </cfRule>
  </conditionalFormatting>
  <dataValidations count="4">
    <dataValidation type="custom" allowBlank="1" showInputMessage="1" showErrorMessage="1" sqref="J4:J8">
      <formula1>ISERROR(FIND(CHAR(10),J4))</formula1>
    </dataValidation>
    <dataValidation imeMode="halfAlpha" allowBlank="1" showInputMessage="1" showErrorMessage="1" sqref="F4:F8"/>
    <dataValidation type="list" allowBlank="1" showInputMessage="1" showErrorMessage="1" promptTitle="広告種別を選択してください" prompt="_x000a_" sqref="B4:B8">
      <formula1>"パンフレット,チラシ,ホームページ作成,新聞掲載,雑誌掲載,WEB掲載"</formula1>
    </dataValidation>
    <dataValidation allowBlank="1" showInputMessage="1" showErrorMessage="1" promptTitle="具体的に記載してください" prompt="未定等不明確の場合は、 申請時点の候補先を記入してください" sqref="I4:I8"/>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14"/>
  <sheetViews>
    <sheetView showZeros="0" view="pageBreakPreview" zoomScaleNormal="130" zoomScaleSheetLayoutView="100" zoomScalePageLayoutView="115" workbookViewId="0">
      <selection activeCell="G5" sqref="G5"/>
    </sheetView>
  </sheetViews>
  <sheetFormatPr defaultColWidth="2.125" defaultRowHeight="12"/>
  <cols>
    <col min="1" max="1" width="6.5" style="29" customWidth="1"/>
    <col min="2" max="2" width="13.75" style="29" customWidth="1"/>
    <col min="3" max="3" width="10.625" style="29" customWidth="1"/>
    <col min="4" max="4" width="15.875" style="29" customWidth="1"/>
    <col min="5" max="5" width="6.25" style="29" customWidth="1"/>
    <col min="6" max="6" width="4.375" style="29" customWidth="1"/>
    <col min="7" max="7" width="14.25" style="29" customWidth="1"/>
    <col min="8" max="9" width="14.75" style="29" bestFit="1" customWidth="1"/>
    <col min="10" max="10" width="12.5" style="29" customWidth="1"/>
    <col min="11" max="11" width="2.5" style="30" customWidth="1"/>
    <col min="12" max="12" width="11.25" style="30" customWidth="1"/>
    <col min="13" max="13" width="9.5" style="30" customWidth="1"/>
    <col min="14" max="14" width="6.25" style="30" customWidth="1"/>
    <col min="15" max="213" width="2.125" style="30" customWidth="1"/>
    <col min="214" max="16384" width="2.125" style="30"/>
  </cols>
  <sheetData>
    <row r="1" spans="1:28" ht="18.75">
      <c r="A1" s="661" t="s">
        <v>186</v>
      </c>
      <c r="B1" s="661"/>
      <c r="C1" s="661"/>
      <c r="D1" s="661"/>
      <c r="E1" s="661"/>
      <c r="F1" s="661"/>
      <c r="G1" s="661"/>
      <c r="H1" s="661"/>
      <c r="I1" s="661"/>
      <c r="J1" s="69"/>
    </row>
    <row r="2" spans="1:28" ht="15" customHeight="1">
      <c r="A2" s="69"/>
      <c r="B2" s="451"/>
      <c r="C2" s="452"/>
      <c r="D2" s="452"/>
      <c r="E2" s="452"/>
      <c r="F2" s="452"/>
      <c r="G2" s="452"/>
      <c r="H2" s="452"/>
      <c r="I2" s="452"/>
      <c r="J2" s="70" t="s">
        <v>11</v>
      </c>
    </row>
    <row r="3" spans="1:28" ht="67.5" customHeight="1">
      <c r="A3" s="134" t="s">
        <v>132</v>
      </c>
      <c r="B3" s="135" t="s">
        <v>187</v>
      </c>
      <c r="C3" s="135" t="s">
        <v>188</v>
      </c>
      <c r="D3" s="135" t="s">
        <v>189</v>
      </c>
      <c r="E3" s="135" t="s">
        <v>14</v>
      </c>
      <c r="F3" s="135" t="s">
        <v>45</v>
      </c>
      <c r="G3" s="135" t="s">
        <v>15</v>
      </c>
      <c r="H3" s="135" t="s">
        <v>16</v>
      </c>
      <c r="I3" s="135" t="s">
        <v>134</v>
      </c>
      <c r="J3" s="56" t="s">
        <v>105</v>
      </c>
      <c r="K3" s="57" t="s">
        <v>135</v>
      </c>
      <c r="L3" s="31"/>
    </row>
    <row r="4" spans="1:28" ht="75" customHeight="1">
      <c r="A4" s="307">
        <f>ROW()-ROW(展示会等参加費[[#Headers],[番　号]])</f>
        <v>1</v>
      </c>
      <c r="B4" s="218"/>
      <c r="C4" s="219"/>
      <c r="D4" s="219"/>
      <c r="E4" s="220"/>
      <c r="F4" s="308"/>
      <c r="G4" s="221"/>
      <c r="H4" s="224">
        <f>ROUNDDOWN(展示会等参加費[[#This Row],[助成対象経費
(A)×(B)
（税抜）]]*1.08,0)</f>
        <v>0</v>
      </c>
      <c r="I4" s="225">
        <f>展示会等参加費[[#This Row],[数量
(A)]]*展示会等参加費[[#This Row],[単価(B)
（税抜）]]</f>
        <v>0</v>
      </c>
      <c r="J4" s="309"/>
      <c r="K4" s="23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4" s="31"/>
    </row>
    <row r="5" spans="1:28" ht="75" customHeight="1">
      <c r="A5" s="307">
        <f>ROW()-ROW(展示会等参加費[[#Headers],[番　号]])</f>
        <v>2</v>
      </c>
      <c r="B5" s="218"/>
      <c r="C5" s="219"/>
      <c r="D5" s="219"/>
      <c r="E5" s="220"/>
      <c r="F5" s="308"/>
      <c r="G5" s="221"/>
      <c r="H5" s="224">
        <f>ROUNDDOWN(展示会等参加費[[#This Row],[助成対象経費
(A)×(B)
（税抜）]]*1.08,0)</f>
        <v>0</v>
      </c>
      <c r="I5" s="225">
        <f>展示会等参加費[[#This Row],[数量
(A)]]*展示会等参加費[[#This Row],[単価(B)
（税抜）]]</f>
        <v>0</v>
      </c>
      <c r="J5" s="309"/>
      <c r="K5" s="232"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5" s="31"/>
    </row>
    <row r="6" spans="1:28" s="1" customFormat="1" ht="75" customHeight="1">
      <c r="A6" s="160">
        <f>ROW()-ROW(展示会等参加費[[#Headers],[番　号]])</f>
        <v>3</v>
      </c>
      <c r="B6" s="222"/>
      <c r="C6" s="223"/>
      <c r="D6" s="223"/>
      <c r="E6" s="220"/>
      <c r="F6" s="220"/>
      <c r="G6" s="221"/>
      <c r="H6" s="194">
        <f>ROUNDDOWN(展示会等参加費[[#This Row],[助成対象経費
(A)×(B)
（税抜）]]*1.08,0)</f>
        <v>0</v>
      </c>
      <c r="I6" s="194">
        <f>展示会等参加費[[#This Row],[数量
(A)]]*展示会等参加費[[#This Row],[単価(B)
（税抜）]]</f>
        <v>0</v>
      </c>
      <c r="J6" s="310"/>
      <c r="K6" s="58" t="str">
        <f>IF(OR(AND(展示会等参加費[[#This Row],[展示会名称]]="",展示会等参加費[[#This Row],[会　場]]="",展示会等参加費[[#This Row],[開催期間]]="",展示会等参加費[[#This Row],[数量
(A)]]="",展示会等参加費[[#This Row],[単位]]="",展示会等参加費[[#This Row],[単価(B)
（税抜）]]="",展示会等参加費[[#This Row],[支払予定先]]=""),
          AND(展示会等参加費[[#This Row],[展示会名称]]&lt;&gt;"",展示会等参加費[[#This Row],[会　場]]&lt;&gt;"",展示会等参加費[[#This Row],[開催期間]]&lt;&gt;"",展示会等参加費[[#This Row],[数量
(A)]]&lt;&gt;"",展示会等参加費[[#This Row],[単位]]&lt;&gt;"",展示会等参加費[[#This Row],[単価(B)
（税抜）]]&lt;&gt;"",展示会等参加費[[#This Row],[支払予定先]]&lt;&gt;"")),
    "",
    "←全ての項目を入力してください。")</f>
        <v/>
      </c>
      <c r="L6" s="9"/>
      <c r="M6" s="4"/>
      <c r="N6" s="4"/>
      <c r="O6" s="4"/>
      <c r="P6" s="4"/>
      <c r="Q6" s="4"/>
      <c r="R6" s="4"/>
      <c r="S6" s="4"/>
      <c r="T6" s="4"/>
      <c r="U6" s="4"/>
      <c r="V6" s="4"/>
      <c r="W6" s="4"/>
      <c r="X6" s="4"/>
      <c r="Y6" s="4"/>
      <c r="Z6" s="4"/>
      <c r="AA6" s="4"/>
      <c r="AB6" s="4"/>
    </row>
    <row r="7" spans="1:28" s="1" customFormat="1" ht="26.25" customHeight="1">
      <c r="A7" s="139"/>
      <c r="B7" s="140"/>
      <c r="C7" s="140"/>
      <c r="D7" s="140"/>
      <c r="E7" s="140"/>
      <c r="F7" s="140"/>
      <c r="G7" s="141" t="s">
        <v>49</v>
      </c>
      <c r="H7" s="187">
        <f>SUBTOTAL(109,展示会等参加費[助成事業に
要する経費
（税込）])</f>
        <v>0</v>
      </c>
      <c r="I7" s="187">
        <f>SUBTOTAL(109,展示会等参加費[助成対象経費
(A)×(B)
（税抜）])</f>
        <v>0</v>
      </c>
      <c r="J7" s="142"/>
      <c r="K7" s="59"/>
    </row>
    <row r="8" spans="1:28" ht="27" customHeight="1"/>
    <row r="9" spans="1:28" ht="27" customHeight="1"/>
    <row r="10" spans="1:28" ht="27" customHeight="1"/>
    <row r="11" spans="1:28" ht="27" customHeight="1"/>
    <row r="12" spans="1:28" ht="27" customHeight="1"/>
    <row r="13" spans="1:28" ht="27" customHeight="1"/>
    <row r="14" spans="1:28" ht="27" customHeight="1"/>
  </sheetData>
  <sheetProtection formatCells="0" formatRows="0" insertRows="0" deleteRows="0" selectLockedCells="1"/>
  <mergeCells count="2">
    <mergeCell ref="A1:I1"/>
    <mergeCell ref="B2:I2"/>
  </mergeCells>
  <phoneticPr fontId="1"/>
  <conditionalFormatting sqref="J4:J6 B4:G6">
    <cfRule type="expression" dxfId="65" priority="1">
      <formula>AND(OR($B4&lt;&gt;"",$C4&lt;&gt;"",$D4&lt;&gt;"",$E4&lt;&gt;"",$F4&lt;&gt;"",$G4&lt;&gt;""),B4="")</formula>
    </cfRule>
  </conditionalFormatting>
  <dataValidations count="4">
    <dataValidation type="custom" allowBlank="1" showInputMessage="1" showErrorMessage="1" sqref="K4:K6">
      <formula1>ISERROR(FIND(CHAR(10),K4))</formula1>
    </dataValidation>
    <dataValidation imeMode="halfAlpha" allowBlank="1" showInputMessage="1" showErrorMessage="1" sqref="G4:G6"/>
    <dataValidation allowBlank="1" showInputMessage="1" showErrorMessage="1" prompt="例：2019年8月20日～2019年8月23日_x000a_" sqref="D4:D6"/>
    <dataValidation allowBlank="1" showInputMessage="1" showErrorMessage="1" prompt="未定等不明確の場合は、 申請時点の候補先を記入してください_x000a_" sqref="J4:J6"/>
  </dataValidations>
  <printOptions horizontalCentered="1"/>
  <pageMargins left="0.51181102362204722" right="0.51181102362204722" top="0.55118110236220474" bottom="0.55118110236220474" header="0.31496062992125984" footer="0.31496062992125984"/>
  <pageSetup paperSize="9" scale="82" fitToWidth="0" fitToHeight="0" orientation="portrait" r:id="rId1"/>
  <headerFooter>
    <oddFooter>&amp;A</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13"/>
  <sheetViews>
    <sheetView showZeros="0" view="pageBreakPreview" zoomScaleNormal="130" zoomScaleSheetLayoutView="100" zoomScalePageLayoutView="115" workbookViewId="0">
      <selection activeCell="L4" sqref="L4"/>
    </sheetView>
  </sheetViews>
  <sheetFormatPr defaultColWidth="2.125" defaultRowHeight="12"/>
  <cols>
    <col min="1" max="1" width="6.5" style="29" customWidth="1"/>
    <col min="2" max="2" width="13.75" style="29" customWidth="1"/>
    <col min="3" max="3" width="10.625" style="29" customWidth="1"/>
    <col min="4" max="4" width="6.25" style="29" customWidth="1"/>
    <col min="5" max="5" width="4.375" style="29" customWidth="1"/>
    <col min="6" max="6" width="11.875" style="29" customWidth="1"/>
    <col min="7" max="8" width="13.375" style="29" customWidth="1"/>
    <col min="9" max="9" width="12.5" style="29" customWidth="1"/>
    <col min="10" max="10" width="2.5" style="30" customWidth="1"/>
    <col min="11" max="11" width="11.25" style="30" customWidth="1"/>
    <col min="12" max="12" width="9.5" style="30" customWidth="1"/>
    <col min="13" max="13" width="6.25" style="30" customWidth="1"/>
    <col min="14" max="212" width="2.125" style="30" customWidth="1"/>
    <col min="213" max="16384" width="2.125" style="30"/>
  </cols>
  <sheetData>
    <row r="1" spans="1:27" ht="17.25" customHeight="1">
      <c r="A1" s="659" t="s">
        <v>190</v>
      </c>
      <c r="B1" s="659"/>
      <c r="C1" s="659"/>
      <c r="D1" s="659"/>
      <c r="E1" s="659"/>
      <c r="F1" s="659"/>
      <c r="G1" s="659"/>
      <c r="H1" s="659"/>
      <c r="I1" s="69"/>
    </row>
    <row r="2" spans="1:27" ht="15" customHeight="1">
      <c r="A2" s="69"/>
      <c r="B2" s="451"/>
      <c r="C2" s="452"/>
      <c r="D2" s="452"/>
      <c r="E2" s="452"/>
      <c r="F2" s="452"/>
      <c r="G2" s="452"/>
      <c r="H2" s="452"/>
      <c r="I2" s="70" t="s">
        <v>11</v>
      </c>
    </row>
    <row r="3" spans="1:27" ht="67.5" customHeight="1">
      <c r="A3" s="134" t="s">
        <v>132</v>
      </c>
      <c r="B3" s="135" t="s">
        <v>191</v>
      </c>
      <c r="C3" s="135" t="s">
        <v>188</v>
      </c>
      <c r="D3" s="135" t="s">
        <v>14</v>
      </c>
      <c r="E3" s="135" t="s">
        <v>45</v>
      </c>
      <c r="F3" s="135" t="s">
        <v>15</v>
      </c>
      <c r="G3" s="135" t="s">
        <v>16</v>
      </c>
      <c r="H3" s="135" t="s">
        <v>134</v>
      </c>
      <c r="I3" s="56" t="s">
        <v>105</v>
      </c>
      <c r="J3" s="57" t="s">
        <v>135</v>
      </c>
      <c r="K3" s="31"/>
    </row>
    <row r="4" spans="1:27" ht="75" customHeight="1">
      <c r="A4" s="311">
        <f>ROW()-ROW(イベント開催費[[#Headers],[番　号]])</f>
        <v>1</v>
      </c>
      <c r="B4" s="218"/>
      <c r="C4" s="218"/>
      <c r="D4" s="220"/>
      <c r="E4" s="308"/>
      <c r="F4" s="221"/>
      <c r="G4" s="224">
        <f>ROUNDDOWN(イベント開催費[[#This Row],[助成対象経費
(A)×(B)
（税抜）]]*1.08,0)</f>
        <v>0</v>
      </c>
      <c r="H4" s="225">
        <f>イベント開催費[[#This Row],[数量
(A)]]*イベント開催費[[#This Row],[単価(B)
（税抜）]]</f>
        <v>0</v>
      </c>
      <c r="I4" s="309"/>
      <c r="J4" s="27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4" s="31"/>
    </row>
    <row r="5" spans="1:27" ht="75" customHeight="1">
      <c r="A5" s="311">
        <f>ROW()-ROW(イベント開催費[[#Headers],[番　号]])</f>
        <v>2</v>
      </c>
      <c r="B5" s="218"/>
      <c r="C5" s="218"/>
      <c r="D5" s="220"/>
      <c r="E5" s="308"/>
      <c r="F5" s="221"/>
      <c r="G5" s="224">
        <f>ROUNDDOWN(イベント開催費[[#This Row],[助成対象経費
(A)×(B)
（税抜）]]*1.08,0)</f>
        <v>0</v>
      </c>
      <c r="H5" s="225">
        <f>イベント開催費[[#This Row],[数量
(A)]]*イベント開催費[[#This Row],[単価(B)
（税抜）]]</f>
        <v>0</v>
      </c>
      <c r="I5" s="309"/>
      <c r="J5" s="276"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5" s="31"/>
    </row>
    <row r="6" spans="1:27" s="1" customFormat="1" ht="75" customHeight="1">
      <c r="A6" s="159">
        <f>ROW()-ROW(イベント開催費[[#Headers],[番　号]])</f>
        <v>3</v>
      </c>
      <c r="B6" s="222"/>
      <c r="C6" s="222"/>
      <c r="D6" s="220"/>
      <c r="E6" s="220"/>
      <c r="F6" s="221"/>
      <c r="G6" s="194">
        <f>ROUNDDOWN(イベント開催費[[#This Row],[助成対象経費
(A)×(B)
（税抜）]]*1.08,0)</f>
        <v>0</v>
      </c>
      <c r="H6" s="194">
        <f>イベント開催費[[#This Row],[数量
(A)]]*イベント開催費[[#This Row],[単価(B)
（税抜）]]</f>
        <v>0</v>
      </c>
      <c r="I6" s="310"/>
      <c r="J6" s="58" t="str">
        <f>IF(OR(AND(イベント開催費[[#This Row],[イベント名称]]="",イベント開催費[[#This Row],[会　場]]="",イベント開催費[[#This Row],[数量
(A)]]="",イベント開催費[[#This Row],[単位]]="",イベント開催費[[#This Row],[単価(B)
（税抜）]]="",イベント開催費[[#This Row],[支払予定先]]=""),
          AND(イベント開催費[[#This Row],[イベント名称]]&lt;&gt;"",イベント開催費[[#This Row],[会　場]]&lt;&gt;"",イベント開催費[[#This Row],[数量
(A)]]&lt;&gt;"",イベント開催費[[#This Row],[単位]]&lt;&gt;"",イベント開催費[[#This Row],[単価(B)
（税抜）]]&lt;&gt;"",イベント開催費[[#This Row],[支払予定先]]&lt;&gt;"")),
    "",
    "←全ての項目を入力してください。")</f>
        <v/>
      </c>
      <c r="K6" s="9"/>
      <c r="L6" s="4"/>
      <c r="M6" s="4"/>
      <c r="N6" s="4"/>
      <c r="O6" s="4"/>
      <c r="P6" s="4"/>
      <c r="Q6" s="4"/>
      <c r="R6" s="4"/>
      <c r="S6" s="4"/>
      <c r="T6" s="4"/>
      <c r="U6" s="4"/>
      <c r="V6" s="4"/>
      <c r="W6" s="4"/>
      <c r="X6" s="4"/>
      <c r="Y6" s="4"/>
      <c r="Z6" s="4"/>
      <c r="AA6" s="4"/>
    </row>
    <row r="7" spans="1:27" ht="27" customHeight="1">
      <c r="A7" s="139"/>
      <c r="B7" s="140"/>
      <c r="C7" s="140"/>
      <c r="D7" s="140"/>
      <c r="E7" s="140"/>
      <c r="F7" s="141" t="s">
        <v>49</v>
      </c>
      <c r="G7" s="187">
        <f>SUBTOTAL(109,イベント開催費[助成事業に
要する経費
（税込）])</f>
        <v>0</v>
      </c>
      <c r="H7" s="187">
        <f>SUBTOTAL(109,イベント開催費[助成対象経費
(A)×(B)
（税抜）])</f>
        <v>0</v>
      </c>
      <c r="I7" s="142"/>
      <c r="J7" s="59"/>
    </row>
    <row r="8" spans="1:27" ht="27" customHeight="1"/>
    <row r="9" spans="1:27" ht="27" customHeight="1"/>
    <row r="10" spans="1:27" ht="27" customHeight="1"/>
    <row r="11" spans="1:27" ht="27" customHeight="1"/>
    <row r="12" spans="1:27" ht="27" customHeight="1"/>
    <row r="13" spans="1:27" ht="27" customHeight="1"/>
  </sheetData>
  <sheetProtection formatCells="0" formatRows="0" insertRows="0" deleteRows="0" selectLockedCells="1"/>
  <mergeCells count="2">
    <mergeCell ref="A1:H1"/>
    <mergeCell ref="B2:H2"/>
  </mergeCells>
  <phoneticPr fontId="1"/>
  <conditionalFormatting sqref="I4:I6 B4:F6">
    <cfRule type="expression" dxfId="39" priority="14">
      <formula>AND(OR($B4&lt;&gt;"",$C4&lt;&gt;"",#REF!&lt;&gt;"",$D4&lt;&gt;"",$E4&lt;&gt;"",$F4&lt;&gt;""),B4="")</formula>
    </cfRule>
  </conditionalFormatting>
  <dataValidations count="5">
    <dataValidation allowBlank="1" showInputMessage="1" showErrorMessage="1" promptTitle="購入企業名を記載してください" prompt="未定等不明確の場合は、 申請時点の候補先を記入してください_x000a_" sqref="I4:I6"/>
    <dataValidation imeMode="halfAlpha" allowBlank="1" showInputMessage="1" showErrorMessage="1" prompt="「３．技術的課題とその解決方法」の　「（３）　開発する数量」の数量に対応させること_x000a_" sqref="D4:D6"/>
    <dataValidation type="custom" allowBlank="1" showInputMessage="1" showErrorMessage="1" sqref="J4:J6">
      <formula1>ISERROR(FIND(CHAR(10),J4))</formula1>
    </dataValidation>
    <dataValidation allowBlank="1" showInputMessage="1" showErrorMessage="1" promptTitle="すべての実施イベントに対して、それぞれ計画書が必要となります" prompt="　" sqref="B4:B6"/>
    <dataValidation imeMode="halfAlpha" allowBlank="1" showInputMessage="1" showErrorMessage="1" promptTitle="イベント開催1回あたりの対象経費の総額を記入してください" prompt="対象経費は、1会場借上費用、2資材費、3運送費、4通訳費の合計額" sqref="F4:F6"/>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IE58"/>
  <sheetViews>
    <sheetView showZeros="0" view="pageBreakPreview" zoomScaleNormal="100" zoomScaleSheetLayoutView="100" workbookViewId="0">
      <selection sqref="A1:XFD1048576"/>
    </sheetView>
  </sheetViews>
  <sheetFormatPr defaultColWidth="2.125" defaultRowHeight="13.5"/>
  <cols>
    <col min="1" max="21" width="1.875" style="54" customWidth="1"/>
    <col min="22" max="22" width="4.75" style="54" customWidth="1"/>
    <col min="23" max="25" width="1.875" style="54" customWidth="1"/>
    <col min="26" max="26" width="5" style="54" customWidth="1"/>
    <col min="27" max="40" width="1.875" style="54" customWidth="1"/>
    <col min="41" max="41" width="4.25" style="54" customWidth="1"/>
    <col min="42" max="42" width="2" style="54" customWidth="1"/>
    <col min="43" max="50" width="1.875" style="54" customWidth="1"/>
    <col min="51" max="55" width="2.125" style="54"/>
    <col min="56" max="56" width="2.125" style="54" customWidth="1"/>
    <col min="57" max="57" width="2.125" style="54"/>
    <col min="58" max="264" width="2.125" style="55"/>
    <col min="265" max="265" width="2.125" style="55" customWidth="1"/>
    <col min="266" max="282" width="2.125" style="55"/>
    <col min="283" max="285" width="2.125" style="55" customWidth="1"/>
    <col min="286" max="296" width="2.125" style="55"/>
    <col min="297" max="297" width="2.125" style="55" customWidth="1"/>
    <col min="298" max="311" width="2.125" style="55"/>
    <col min="312" max="312" width="2.125" style="55" customWidth="1"/>
    <col min="313" max="520" width="2.125" style="55"/>
    <col min="521" max="521" width="2.125" style="55" customWidth="1"/>
    <col min="522" max="538" width="2.125" style="55"/>
    <col min="539" max="541" width="2.125" style="55" customWidth="1"/>
    <col min="542" max="552" width="2.125" style="55"/>
    <col min="553" max="553" width="2.125" style="55" customWidth="1"/>
    <col min="554" max="567" width="2.125" style="55"/>
    <col min="568" max="568" width="2.125" style="55" customWidth="1"/>
    <col min="569" max="776" width="2.125" style="55"/>
    <col min="777" max="777" width="2.125" style="55" customWidth="1"/>
    <col min="778" max="794" width="2.125" style="55"/>
    <col min="795" max="797" width="2.125" style="55" customWidth="1"/>
    <col min="798" max="808" width="2.125" style="55"/>
    <col min="809" max="809" width="2.125" style="55" customWidth="1"/>
    <col min="810" max="823" width="2.125" style="55"/>
    <col min="824" max="824" width="2.125" style="55" customWidth="1"/>
    <col min="825" max="1032" width="2.125" style="55"/>
    <col min="1033" max="1033" width="2.125" style="55" customWidth="1"/>
    <col min="1034" max="1050" width="2.125" style="55"/>
    <col min="1051" max="1053" width="2.125" style="55" customWidth="1"/>
    <col min="1054" max="1064" width="2.125" style="55"/>
    <col min="1065" max="1065" width="2.125" style="55" customWidth="1"/>
    <col min="1066" max="1079" width="2.125" style="55"/>
    <col min="1080" max="1080" width="2.125" style="55" customWidth="1"/>
    <col min="1081" max="1288" width="2.125" style="55"/>
    <col min="1289" max="1289" width="2.125" style="55" customWidth="1"/>
    <col min="1290" max="1306" width="2.125" style="55"/>
    <col min="1307" max="1309" width="2.125" style="55" customWidth="1"/>
    <col min="1310" max="1320" width="2.125" style="55"/>
    <col min="1321" max="1321" width="2.125" style="55" customWidth="1"/>
    <col min="1322" max="1335" width="2.125" style="55"/>
    <col min="1336" max="1336" width="2.125" style="55" customWidth="1"/>
    <col min="1337" max="1544" width="2.125" style="55"/>
    <col min="1545" max="1545" width="2.125" style="55" customWidth="1"/>
    <col min="1546" max="1562" width="2.125" style="55"/>
    <col min="1563" max="1565" width="2.125" style="55" customWidth="1"/>
    <col min="1566" max="1576" width="2.125" style="55"/>
    <col min="1577" max="1577" width="2.125" style="55" customWidth="1"/>
    <col min="1578" max="1591" width="2.125" style="55"/>
    <col min="1592" max="1592" width="2.125" style="55" customWidth="1"/>
    <col min="1593" max="1800" width="2.125" style="55"/>
    <col min="1801" max="1801" width="2.125" style="55" customWidth="1"/>
    <col min="1802" max="1818" width="2.125" style="55"/>
    <col min="1819" max="1821" width="2.125" style="55" customWidth="1"/>
    <col min="1822" max="1832" width="2.125" style="55"/>
    <col min="1833" max="1833" width="2.125" style="55" customWidth="1"/>
    <col min="1834" max="1847" width="2.125" style="55"/>
    <col min="1848" max="1848" width="2.125" style="55" customWidth="1"/>
    <col min="1849" max="2056" width="2.125" style="55"/>
    <col min="2057" max="2057" width="2.125" style="55" customWidth="1"/>
    <col min="2058" max="2074" width="2.125" style="55"/>
    <col min="2075" max="2077" width="2.125" style="55" customWidth="1"/>
    <col min="2078" max="2088" width="2.125" style="55"/>
    <col min="2089" max="2089" width="2.125" style="55" customWidth="1"/>
    <col min="2090" max="2103" width="2.125" style="55"/>
    <col min="2104" max="2104" width="2.125" style="55" customWidth="1"/>
    <col min="2105" max="2312" width="2.125" style="55"/>
    <col min="2313" max="2313" width="2.125" style="55" customWidth="1"/>
    <col min="2314" max="2330" width="2.125" style="55"/>
    <col min="2331" max="2333" width="2.125" style="55" customWidth="1"/>
    <col min="2334" max="2344" width="2.125" style="55"/>
    <col min="2345" max="2345" width="2.125" style="55" customWidth="1"/>
    <col min="2346" max="2359" width="2.125" style="55"/>
    <col min="2360" max="2360" width="2.125" style="55" customWidth="1"/>
    <col min="2361" max="2568" width="2.125" style="55"/>
    <col min="2569" max="2569" width="2.125" style="55" customWidth="1"/>
    <col min="2570" max="2586" width="2.125" style="55"/>
    <col min="2587" max="2589" width="2.125" style="55" customWidth="1"/>
    <col min="2590" max="2600" width="2.125" style="55"/>
    <col min="2601" max="2601" width="2.125" style="55" customWidth="1"/>
    <col min="2602" max="2615" width="2.125" style="55"/>
    <col min="2616" max="2616" width="2.125" style="55" customWidth="1"/>
    <col min="2617" max="2824" width="2.125" style="55"/>
    <col min="2825" max="2825" width="2.125" style="55" customWidth="1"/>
    <col min="2826" max="2842" width="2.125" style="55"/>
    <col min="2843" max="2845" width="2.125" style="55" customWidth="1"/>
    <col min="2846" max="2856" width="2.125" style="55"/>
    <col min="2857" max="2857" width="2.125" style="55" customWidth="1"/>
    <col min="2858" max="2871" width="2.125" style="55"/>
    <col min="2872" max="2872" width="2.125" style="55" customWidth="1"/>
    <col min="2873" max="3080" width="2.125" style="55"/>
    <col min="3081" max="3081" width="2.125" style="55" customWidth="1"/>
    <col min="3082" max="3098" width="2.125" style="55"/>
    <col min="3099" max="3101" width="2.125" style="55" customWidth="1"/>
    <col min="3102" max="3112" width="2.125" style="55"/>
    <col min="3113" max="3113" width="2.125" style="55" customWidth="1"/>
    <col min="3114" max="3127" width="2.125" style="55"/>
    <col min="3128" max="3128" width="2.125" style="55" customWidth="1"/>
    <col min="3129" max="3336" width="2.125" style="55"/>
    <col min="3337" max="3337" width="2.125" style="55" customWidth="1"/>
    <col min="3338" max="3354" width="2.125" style="55"/>
    <col min="3355" max="3357" width="2.125" style="55" customWidth="1"/>
    <col min="3358" max="3368" width="2.125" style="55"/>
    <col min="3369" max="3369" width="2.125" style="55" customWidth="1"/>
    <col min="3370" max="3383" width="2.125" style="55"/>
    <col min="3384" max="3384" width="2.125" style="55" customWidth="1"/>
    <col min="3385" max="3592" width="2.125" style="55"/>
    <col min="3593" max="3593" width="2.125" style="55" customWidth="1"/>
    <col min="3594" max="3610" width="2.125" style="55"/>
    <col min="3611" max="3613" width="2.125" style="55" customWidth="1"/>
    <col min="3614" max="3624" width="2.125" style="55"/>
    <col min="3625" max="3625" width="2.125" style="55" customWidth="1"/>
    <col min="3626" max="3639" width="2.125" style="55"/>
    <col min="3640" max="3640" width="2.125" style="55" customWidth="1"/>
    <col min="3641" max="3848" width="2.125" style="55"/>
    <col min="3849" max="3849" width="2.125" style="55" customWidth="1"/>
    <col min="3850" max="3866" width="2.125" style="55"/>
    <col min="3867" max="3869" width="2.125" style="55" customWidth="1"/>
    <col min="3870" max="3880" width="2.125" style="55"/>
    <col min="3881" max="3881" width="2.125" style="55" customWidth="1"/>
    <col min="3882" max="3895" width="2.125" style="55"/>
    <col min="3896" max="3896" width="2.125" style="55" customWidth="1"/>
    <col min="3897" max="4104" width="2.125" style="55"/>
    <col min="4105" max="4105" width="2.125" style="55" customWidth="1"/>
    <col min="4106" max="4122" width="2.125" style="55"/>
    <col min="4123" max="4125" width="2.125" style="55" customWidth="1"/>
    <col min="4126" max="4136" width="2.125" style="55"/>
    <col min="4137" max="4137" width="2.125" style="55" customWidth="1"/>
    <col min="4138" max="4151" width="2.125" style="55"/>
    <col min="4152" max="4152" width="2.125" style="55" customWidth="1"/>
    <col min="4153" max="4360" width="2.125" style="55"/>
    <col min="4361" max="4361" width="2.125" style="55" customWidth="1"/>
    <col min="4362" max="4378" width="2.125" style="55"/>
    <col min="4379" max="4381" width="2.125" style="55" customWidth="1"/>
    <col min="4382" max="4392" width="2.125" style="55"/>
    <col min="4393" max="4393" width="2.125" style="55" customWidth="1"/>
    <col min="4394" max="4407" width="2.125" style="55"/>
    <col min="4408" max="4408" width="2.125" style="55" customWidth="1"/>
    <col min="4409" max="4616" width="2.125" style="55"/>
    <col min="4617" max="4617" width="2.125" style="55" customWidth="1"/>
    <col min="4618" max="4634" width="2.125" style="55"/>
    <col min="4635" max="4637" width="2.125" style="55" customWidth="1"/>
    <col min="4638" max="4648" width="2.125" style="55"/>
    <col min="4649" max="4649" width="2.125" style="55" customWidth="1"/>
    <col min="4650" max="4663" width="2.125" style="55"/>
    <col min="4664" max="4664" width="2.125" style="55" customWidth="1"/>
    <col min="4665" max="4872" width="2.125" style="55"/>
    <col min="4873" max="4873" width="2.125" style="55" customWidth="1"/>
    <col min="4874" max="4890" width="2.125" style="55"/>
    <col min="4891" max="4893" width="2.125" style="55" customWidth="1"/>
    <col min="4894" max="4904" width="2.125" style="55"/>
    <col min="4905" max="4905" width="2.125" style="55" customWidth="1"/>
    <col min="4906" max="4919" width="2.125" style="55"/>
    <col min="4920" max="4920" width="2.125" style="55" customWidth="1"/>
    <col min="4921" max="5128" width="2.125" style="55"/>
    <col min="5129" max="5129" width="2.125" style="55" customWidth="1"/>
    <col min="5130" max="5146" width="2.125" style="55"/>
    <col min="5147" max="5149" width="2.125" style="55" customWidth="1"/>
    <col min="5150" max="5160" width="2.125" style="55"/>
    <col min="5161" max="5161" width="2.125" style="55" customWidth="1"/>
    <col min="5162" max="5175" width="2.125" style="55"/>
    <col min="5176" max="5176" width="2.125" style="55" customWidth="1"/>
    <col min="5177" max="5384" width="2.125" style="55"/>
    <col min="5385" max="5385" width="2.125" style="55" customWidth="1"/>
    <col min="5386" max="5402" width="2.125" style="55"/>
    <col min="5403" max="5405" width="2.125" style="55" customWidth="1"/>
    <col min="5406" max="5416" width="2.125" style="55"/>
    <col min="5417" max="5417" width="2.125" style="55" customWidth="1"/>
    <col min="5418" max="5431" width="2.125" style="55"/>
    <col min="5432" max="5432" width="2.125" style="55" customWidth="1"/>
    <col min="5433" max="5640" width="2.125" style="55"/>
    <col min="5641" max="5641" width="2.125" style="55" customWidth="1"/>
    <col min="5642" max="5658" width="2.125" style="55"/>
    <col min="5659" max="5661" width="2.125" style="55" customWidth="1"/>
    <col min="5662" max="5672" width="2.125" style="55"/>
    <col min="5673" max="5673" width="2.125" style="55" customWidth="1"/>
    <col min="5674" max="5687" width="2.125" style="55"/>
    <col min="5688" max="5688" width="2.125" style="55" customWidth="1"/>
    <col min="5689" max="5896" width="2.125" style="55"/>
    <col min="5897" max="5897" width="2.125" style="55" customWidth="1"/>
    <col min="5898" max="5914" width="2.125" style="55"/>
    <col min="5915" max="5917" width="2.125" style="55" customWidth="1"/>
    <col min="5918" max="5928" width="2.125" style="55"/>
    <col min="5929" max="5929" width="2.125" style="55" customWidth="1"/>
    <col min="5930" max="5943" width="2.125" style="55"/>
    <col min="5944" max="5944" width="2.125" style="55" customWidth="1"/>
    <col min="5945" max="6152" width="2.125" style="55"/>
    <col min="6153" max="6153" width="2.125" style="55" customWidth="1"/>
    <col min="6154" max="6170" width="2.125" style="55"/>
    <col min="6171" max="6173" width="2.125" style="55" customWidth="1"/>
    <col min="6174" max="6184" width="2.125" style="55"/>
    <col min="6185" max="6185" width="2.125" style="55" customWidth="1"/>
    <col min="6186" max="6199" width="2.125" style="55"/>
    <col min="6200" max="6200" width="2.125" style="55" customWidth="1"/>
    <col min="6201" max="6408" width="2.125" style="55"/>
    <col min="6409" max="6409" width="2.125" style="55" customWidth="1"/>
    <col min="6410" max="6426" width="2.125" style="55"/>
    <col min="6427" max="6429" width="2.125" style="55" customWidth="1"/>
    <col min="6430" max="6440" width="2.125" style="55"/>
    <col min="6441" max="6441" width="2.125" style="55" customWidth="1"/>
    <col min="6442" max="6455" width="2.125" style="55"/>
    <col min="6456" max="6456" width="2.125" style="55" customWidth="1"/>
    <col min="6457" max="6664" width="2.125" style="55"/>
    <col min="6665" max="6665" width="2.125" style="55" customWidth="1"/>
    <col min="6666" max="6682" width="2.125" style="55"/>
    <col min="6683" max="6685" width="2.125" style="55" customWidth="1"/>
    <col min="6686" max="6696" width="2.125" style="55"/>
    <col min="6697" max="6697" width="2.125" style="55" customWidth="1"/>
    <col min="6698" max="6711" width="2.125" style="55"/>
    <col min="6712" max="6712" width="2.125" style="55" customWidth="1"/>
    <col min="6713" max="6920" width="2.125" style="55"/>
    <col min="6921" max="6921" width="2.125" style="55" customWidth="1"/>
    <col min="6922" max="6938" width="2.125" style="55"/>
    <col min="6939" max="6941" width="2.125" style="55" customWidth="1"/>
    <col min="6942" max="6952" width="2.125" style="55"/>
    <col min="6953" max="6953" width="2.125" style="55" customWidth="1"/>
    <col min="6954" max="6967" width="2.125" style="55"/>
    <col min="6968" max="6968" width="2.125" style="55" customWidth="1"/>
    <col min="6969" max="7176" width="2.125" style="55"/>
    <col min="7177" max="7177" width="2.125" style="55" customWidth="1"/>
    <col min="7178" max="7194" width="2.125" style="55"/>
    <col min="7195" max="7197" width="2.125" style="55" customWidth="1"/>
    <col min="7198" max="7208" width="2.125" style="55"/>
    <col min="7209" max="7209" width="2.125" style="55" customWidth="1"/>
    <col min="7210" max="7223" width="2.125" style="55"/>
    <col min="7224" max="7224" width="2.125" style="55" customWidth="1"/>
    <col min="7225" max="7432" width="2.125" style="55"/>
    <col min="7433" max="7433" width="2.125" style="55" customWidth="1"/>
    <col min="7434" max="7450" width="2.125" style="55"/>
    <col min="7451" max="7453" width="2.125" style="55" customWidth="1"/>
    <col min="7454" max="7464" width="2.125" style="55"/>
    <col min="7465" max="7465" width="2.125" style="55" customWidth="1"/>
    <col min="7466" max="7479" width="2.125" style="55"/>
    <col min="7480" max="7480" width="2.125" style="55" customWidth="1"/>
    <col min="7481" max="7688" width="2.125" style="55"/>
    <col min="7689" max="7689" width="2.125" style="55" customWidth="1"/>
    <col min="7690" max="7706" width="2.125" style="55"/>
    <col min="7707" max="7709" width="2.125" style="55" customWidth="1"/>
    <col min="7710" max="7720" width="2.125" style="55"/>
    <col min="7721" max="7721" width="2.125" style="55" customWidth="1"/>
    <col min="7722" max="7735" width="2.125" style="55"/>
    <col min="7736" max="7736" width="2.125" style="55" customWidth="1"/>
    <col min="7737" max="7944" width="2.125" style="55"/>
    <col min="7945" max="7945" width="2.125" style="55" customWidth="1"/>
    <col min="7946" max="7962" width="2.125" style="55"/>
    <col min="7963" max="7965" width="2.125" style="55" customWidth="1"/>
    <col min="7966" max="7976" width="2.125" style="55"/>
    <col min="7977" max="7977" width="2.125" style="55" customWidth="1"/>
    <col min="7978" max="7991" width="2.125" style="55"/>
    <col min="7992" max="7992" width="2.125" style="55" customWidth="1"/>
    <col min="7993" max="8200" width="2.125" style="55"/>
    <col min="8201" max="8201" width="2.125" style="55" customWidth="1"/>
    <col min="8202" max="8218" width="2.125" style="55"/>
    <col min="8219" max="8221" width="2.125" style="55" customWidth="1"/>
    <col min="8222" max="8232" width="2.125" style="55"/>
    <col min="8233" max="8233" width="2.125" style="55" customWidth="1"/>
    <col min="8234" max="8247" width="2.125" style="55"/>
    <col min="8248" max="8248" width="2.125" style="55" customWidth="1"/>
    <col min="8249" max="8456" width="2.125" style="55"/>
    <col min="8457" max="8457" width="2.125" style="55" customWidth="1"/>
    <col min="8458" max="8474" width="2.125" style="55"/>
    <col min="8475" max="8477" width="2.125" style="55" customWidth="1"/>
    <col min="8478" max="8488" width="2.125" style="55"/>
    <col min="8489" max="8489" width="2.125" style="55" customWidth="1"/>
    <col min="8490" max="8503" width="2.125" style="55"/>
    <col min="8504" max="8504" width="2.125" style="55" customWidth="1"/>
    <col min="8505" max="8712" width="2.125" style="55"/>
    <col min="8713" max="8713" width="2.125" style="55" customWidth="1"/>
    <col min="8714" max="8730" width="2.125" style="55"/>
    <col min="8731" max="8733" width="2.125" style="55" customWidth="1"/>
    <col min="8734" max="8744" width="2.125" style="55"/>
    <col min="8745" max="8745" width="2.125" style="55" customWidth="1"/>
    <col min="8746" max="8759" width="2.125" style="55"/>
    <col min="8760" max="8760" width="2.125" style="55" customWidth="1"/>
    <col min="8761" max="8968" width="2.125" style="55"/>
    <col min="8969" max="8969" width="2.125" style="55" customWidth="1"/>
    <col min="8970" max="8986" width="2.125" style="55"/>
    <col min="8987" max="8989" width="2.125" style="55" customWidth="1"/>
    <col min="8990" max="9000" width="2.125" style="55"/>
    <col min="9001" max="9001" width="2.125" style="55" customWidth="1"/>
    <col min="9002" max="9015" width="2.125" style="55"/>
    <col min="9016" max="9016" width="2.125" style="55" customWidth="1"/>
    <col min="9017" max="9224" width="2.125" style="55"/>
    <col min="9225" max="9225" width="2.125" style="55" customWidth="1"/>
    <col min="9226" max="9242" width="2.125" style="55"/>
    <col min="9243" max="9245" width="2.125" style="55" customWidth="1"/>
    <col min="9246" max="9256" width="2.125" style="55"/>
    <col min="9257" max="9257" width="2.125" style="55" customWidth="1"/>
    <col min="9258" max="9271" width="2.125" style="55"/>
    <col min="9272" max="9272" width="2.125" style="55" customWidth="1"/>
    <col min="9273" max="9480" width="2.125" style="55"/>
    <col min="9481" max="9481" width="2.125" style="55" customWidth="1"/>
    <col min="9482" max="9498" width="2.125" style="55"/>
    <col min="9499" max="9501" width="2.125" style="55" customWidth="1"/>
    <col min="9502" max="9512" width="2.125" style="55"/>
    <col min="9513" max="9513" width="2.125" style="55" customWidth="1"/>
    <col min="9514" max="9527" width="2.125" style="55"/>
    <col min="9528" max="9528" width="2.125" style="55" customWidth="1"/>
    <col min="9529" max="9736" width="2.125" style="55"/>
    <col min="9737" max="9737" width="2.125" style="55" customWidth="1"/>
    <col min="9738" max="9754" width="2.125" style="55"/>
    <col min="9755" max="9757" width="2.125" style="55" customWidth="1"/>
    <col min="9758" max="9768" width="2.125" style="55"/>
    <col min="9769" max="9769" width="2.125" style="55" customWidth="1"/>
    <col min="9770" max="9783" width="2.125" style="55"/>
    <col min="9784" max="9784" width="2.125" style="55" customWidth="1"/>
    <col min="9785" max="9992" width="2.125" style="55"/>
    <col min="9993" max="9993" width="2.125" style="55" customWidth="1"/>
    <col min="9994" max="10010" width="2.125" style="55"/>
    <col min="10011" max="10013" width="2.125" style="55" customWidth="1"/>
    <col min="10014" max="10024" width="2.125" style="55"/>
    <col min="10025" max="10025" width="2.125" style="55" customWidth="1"/>
    <col min="10026" max="10039" width="2.125" style="55"/>
    <col min="10040" max="10040" width="2.125" style="55" customWidth="1"/>
    <col min="10041" max="10248" width="2.125" style="55"/>
    <col min="10249" max="10249" width="2.125" style="55" customWidth="1"/>
    <col min="10250" max="10266" width="2.125" style="55"/>
    <col min="10267" max="10269" width="2.125" style="55" customWidth="1"/>
    <col min="10270" max="10280" width="2.125" style="55"/>
    <col min="10281" max="10281" width="2.125" style="55" customWidth="1"/>
    <col min="10282" max="10295" width="2.125" style="55"/>
    <col min="10296" max="10296" width="2.125" style="55" customWidth="1"/>
    <col min="10297" max="10504" width="2.125" style="55"/>
    <col min="10505" max="10505" width="2.125" style="55" customWidth="1"/>
    <col min="10506" max="10522" width="2.125" style="55"/>
    <col min="10523" max="10525" width="2.125" style="55" customWidth="1"/>
    <col min="10526" max="10536" width="2.125" style="55"/>
    <col min="10537" max="10537" width="2.125" style="55" customWidth="1"/>
    <col min="10538" max="10551" width="2.125" style="55"/>
    <col min="10552" max="10552" width="2.125" style="55" customWidth="1"/>
    <col min="10553" max="10760" width="2.125" style="55"/>
    <col min="10761" max="10761" width="2.125" style="55" customWidth="1"/>
    <col min="10762" max="10778" width="2.125" style="55"/>
    <col min="10779" max="10781" width="2.125" style="55" customWidth="1"/>
    <col min="10782" max="10792" width="2.125" style="55"/>
    <col min="10793" max="10793" width="2.125" style="55" customWidth="1"/>
    <col min="10794" max="10807" width="2.125" style="55"/>
    <col min="10808" max="10808" width="2.125" style="55" customWidth="1"/>
    <col min="10809" max="11016" width="2.125" style="55"/>
    <col min="11017" max="11017" width="2.125" style="55" customWidth="1"/>
    <col min="11018" max="11034" width="2.125" style="55"/>
    <col min="11035" max="11037" width="2.125" style="55" customWidth="1"/>
    <col min="11038" max="11048" width="2.125" style="55"/>
    <col min="11049" max="11049" width="2.125" style="55" customWidth="1"/>
    <col min="11050" max="11063" width="2.125" style="55"/>
    <col min="11064" max="11064" width="2.125" style="55" customWidth="1"/>
    <col min="11065" max="11272" width="2.125" style="55"/>
    <col min="11273" max="11273" width="2.125" style="55" customWidth="1"/>
    <col min="11274" max="11290" width="2.125" style="55"/>
    <col min="11291" max="11293" width="2.125" style="55" customWidth="1"/>
    <col min="11294" max="11304" width="2.125" style="55"/>
    <col min="11305" max="11305" width="2.125" style="55" customWidth="1"/>
    <col min="11306" max="11319" width="2.125" style="55"/>
    <col min="11320" max="11320" width="2.125" style="55" customWidth="1"/>
    <col min="11321" max="11528" width="2.125" style="55"/>
    <col min="11529" max="11529" width="2.125" style="55" customWidth="1"/>
    <col min="11530" max="11546" width="2.125" style="55"/>
    <col min="11547" max="11549" width="2.125" style="55" customWidth="1"/>
    <col min="11550" max="11560" width="2.125" style="55"/>
    <col min="11561" max="11561" width="2.125" style="55" customWidth="1"/>
    <col min="11562" max="11575" width="2.125" style="55"/>
    <col min="11576" max="11576" width="2.125" style="55" customWidth="1"/>
    <col min="11577" max="11784" width="2.125" style="55"/>
    <col min="11785" max="11785" width="2.125" style="55" customWidth="1"/>
    <col min="11786" max="11802" width="2.125" style="55"/>
    <col min="11803" max="11805" width="2.125" style="55" customWidth="1"/>
    <col min="11806" max="11816" width="2.125" style="55"/>
    <col min="11817" max="11817" width="2.125" style="55" customWidth="1"/>
    <col min="11818" max="11831" width="2.125" style="55"/>
    <col min="11832" max="11832" width="2.125" style="55" customWidth="1"/>
    <col min="11833" max="12040" width="2.125" style="55"/>
    <col min="12041" max="12041" width="2.125" style="55" customWidth="1"/>
    <col min="12042" max="12058" width="2.125" style="55"/>
    <col min="12059" max="12061" width="2.125" style="55" customWidth="1"/>
    <col min="12062" max="12072" width="2.125" style="55"/>
    <col min="12073" max="12073" width="2.125" style="55" customWidth="1"/>
    <col min="12074" max="12087" width="2.125" style="55"/>
    <col min="12088" max="12088" width="2.125" style="55" customWidth="1"/>
    <col min="12089" max="12296" width="2.125" style="55"/>
    <col min="12297" max="12297" width="2.125" style="55" customWidth="1"/>
    <col min="12298" max="12314" width="2.125" style="55"/>
    <col min="12315" max="12317" width="2.125" style="55" customWidth="1"/>
    <col min="12318" max="12328" width="2.125" style="55"/>
    <col min="12329" max="12329" width="2.125" style="55" customWidth="1"/>
    <col min="12330" max="12343" width="2.125" style="55"/>
    <col min="12344" max="12344" width="2.125" style="55" customWidth="1"/>
    <col min="12345" max="12552" width="2.125" style="55"/>
    <col min="12553" max="12553" width="2.125" style="55" customWidth="1"/>
    <col min="12554" max="12570" width="2.125" style="55"/>
    <col min="12571" max="12573" width="2.125" style="55" customWidth="1"/>
    <col min="12574" max="12584" width="2.125" style="55"/>
    <col min="12585" max="12585" width="2.125" style="55" customWidth="1"/>
    <col min="12586" max="12599" width="2.125" style="55"/>
    <col min="12600" max="12600" width="2.125" style="55" customWidth="1"/>
    <col min="12601" max="12808" width="2.125" style="55"/>
    <col min="12809" max="12809" width="2.125" style="55" customWidth="1"/>
    <col min="12810" max="12826" width="2.125" style="55"/>
    <col min="12827" max="12829" width="2.125" style="55" customWidth="1"/>
    <col min="12830" max="12840" width="2.125" style="55"/>
    <col min="12841" max="12841" width="2.125" style="55" customWidth="1"/>
    <col min="12842" max="12855" width="2.125" style="55"/>
    <col min="12856" max="12856" width="2.125" style="55" customWidth="1"/>
    <col min="12857" max="13064" width="2.125" style="55"/>
    <col min="13065" max="13065" width="2.125" style="55" customWidth="1"/>
    <col min="13066" max="13082" width="2.125" style="55"/>
    <col min="13083" max="13085" width="2.125" style="55" customWidth="1"/>
    <col min="13086" max="13096" width="2.125" style="55"/>
    <col min="13097" max="13097" width="2.125" style="55" customWidth="1"/>
    <col min="13098" max="13111" width="2.125" style="55"/>
    <col min="13112" max="13112" width="2.125" style="55" customWidth="1"/>
    <col min="13113" max="13320" width="2.125" style="55"/>
    <col min="13321" max="13321" width="2.125" style="55" customWidth="1"/>
    <col min="13322" max="13338" width="2.125" style="55"/>
    <col min="13339" max="13341" width="2.125" style="55" customWidth="1"/>
    <col min="13342" max="13352" width="2.125" style="55"/>
    <col min="13353" max="13353" width="2.125" style="55" customWidth="1"/>
    <col min="13354" max="13367" width="2.125" style="55"/>
    <col min="13368" max="13368" width="2.125" style="55" customWidth="1"/>
    <col min="13369" max="13576" width="2.125" style="55"/>
    <col min="13577" max="13577" width="2.125" style="55" customWidth="1"/>
    <col min="13578" max="13594" width="2.125" style="55"/>
    <col min="13595" max="13597" width="2.125" style="55" customWidth="1"/>
    <col min="13598" max="13608" width="2.125" style="55"/>
    <col min="13609" max="13609" width="2.125" style="55" customWidth="1"/>
    <col min="13610" max="13623" width="2.125" style="55"/>
    <col min="13624" max="13624" width="2.125" style="55" customWidth="1"/>
    <col min="13625" max="13832" width="2.125" style="55"/>
    <col min="13833" max="13833" width="2.125" style="55" customWidth="1"/>
    <col min="13834" max="13850" width="2.125" style="55"/>
    <col min="13851" max="13853" width="2.125" style="55" customWidth="1"/>
    <col min="13854" max="13864" width="2.125" style="55"/>
    <col min="13865" max="13865" width="2.125" style="55" customWidth="1"/>
    <col min="13866" max="13879" width="2.125" style="55"/>
    <col min="13880" max="13880" width="2.125" style="55" customWidth="1"/>
    <col min="13881" max="14088" width="2.125" style="55"/>
    <col min="14089" max="14089" width="2.125" style="55" customWidth="1"/>
    <col min="14090" max="14106" width="2.125" style="55"/>
    <col min="14107" max="14109" width="2.125" style="55" customWidth="1"/>
    <col min="14110" max="14120" width="2.125" style="55"/>
    <col min="14121" max="14121" width="2.125" style="55" customWidth="1"/>
    <col min="14122" max="14135" width="2.125" style="55"/>
    <col min="14136" max="14136" width="2.125" style="55" customWidth="1"/>
    <col min="14137" max="14344" width="2.125" style="55"/>
    <col min="14345" max="14345" width="2.125" style="55" customWidth="1"/>
    <col min="14346" max="14362" width="2.125" style="55"/>
    <col min="14363" max="14365" width="2.125" style="55" customWidth="1"/>
    <col min="14366" max="14376" width="2.125" style="55"/>
    <col min="14377" max="14377" width="2.125" style="55" customWidth="1"/>
    <col min="14378" max="14391" width="2.125" style="55"/>
    <col min="14392" max="14392" width="2.125" style="55" customWidth="1"/>
    <col min="14393" max="14600" width="2.125" style="55"/>
    <col min="14601" max="14601" width="2.125" style="55" customWidth="1"/>
    <col min="14602" max="14618" width="2.125" style="55"/>
    <col min="14619" max="14621" width="2.125" style="55" customWidth="1"/>
    <col min="14622" max="14632" width="2.125" style="55"/>
    <col min="14633" max="14633" width="2.125" style="55" customWidth="1"/>
    <col min="14634" max="14647" width="2.125" style="55"/>
    <col min="14648" max="14648" width="2.125" style="55" customWidth="1"/>
    <col min="14649" max="14856" width="2.125" style="55"/>
    <col min="14857" max="14857" width="2.125" style="55" customWidth="1"/>
    <col min="14858" max="14874" width="2.125" style="55"/>
    <col min="14875" max="14877" width="2.125" style="55" customWidth="1"/>
    <col min="14878" max="14888" width="2.125" style="55"/>
    <col min="14889" max="14889" width="2.125" style="55" customWidth="1"/>
    <col min="14890" max="14903" width="2.125" style="55"/>
    <col min="14904" max="14904" width="2.125" style="55" customWidth="1"/>
    <col min="14905" max="15112" width="2.125" style="55"/>
    <col min="15113" max="15113" width="2.125" style="55" customWidth="1"/>
    <col min="15114" max="15130" width="2.125" style="55"/>
    <col min="15131" max="15133" width="2.125" style="55" customWidth="1"/>
    <col min="15134" max="15144" width="2.125" style="55"/>
    <col min="15145" max="15145" width="2.125" style="55" customWidth="1"/>
    <col min="15146" max="15159" width="2.125" style="55"/>
    <col min="15160" max="15160" width="2.125" style="55" customWidth="1"/>
    <col min="15161" max="15368" width="2.125" style="55"/>
    <col min="15369" max="15369" width="2.125" style="55" customWidth="1"/>
    <col min="15370" max="15386" width="2.125" style="55"/>
    <col min="15387" max="15389" width="2.125" style="55" customWidth="1"/>
    <col min="15390" max="15400" width="2.125" style="55"/>
    <col min="15401" max="15401" width="2.125" style="55" customWidth="1"/>
    <col min="15402" max="15415" width="2.125" style="55"/>
    <col min="15416" max="15416" width="2.125" style="55" customWidth="1"/>
    <col min="15417" max="15624" width="2.125" style="55"/>
    <col min="15625" max="15625" width="2.125" style="55" customWidth="1"/>
    <col min="15626" max="15642" width="2.125" style="55"/>
    <col min="15643" max="15645" width="2.125" style="55" customWidth="1"/>
    <col min="15646" max="15656" width="2.125" style="55"/>
    <col min="15657" max="15657" width="2.125" style="55" customWidth="1"/>
    <col min="15658" max="15671" width="2.125" style="55"/>
    <col min="15672" max="15672" width="2.125" style="55" customWidth="1"/>
    <col min="15673" max="15880" width="2.125" style="55"/>
    <col min="15881" max="15881" width="2.125" style="55" customWidth="1"/>
    <col min="15882" max="15898" width="2.125" style="55"/>
    <col min="15899" max="15901" width="2.125" style="55" customWidth="1"/>
    <col min="15902" max="15912" width="2.125" style="55"/>
    <col min="15913" max="15913" width="2.125" style="55" customWidth="1"/>
    <col min="15914" max="15927" width="2.125" style="55"/>
    <col min="15928" max="15928" width="2.125" style="55" customWidth="1"/>
    <col min="15929" max="16136" width="2.125" style="55"/>
    <col min="16137" max="16137" width="2.125" style="55" customWidth="1"/>
    <col min="16138" max="16154" width="2.125" style="55"/>
    <col min="16155" max="16157" width="2.125" style="55" customWidth="1"/>
    <col min="16158" max="16168" width="2.125" style="55"/>
    <col min="16169" max="16169" width="2.125" style="55" customWidth="1"/>
    <col min="16170" max="16183" width="2.125" style="55"/>
    <col min="16184" max="16184" width="2.125" style="55" customWidth="1"/>
    <col min="16185" max="16384" width="2.125" style="55"/>
  </cols>
  <sheetData>
    <row r="1" spans="1:239" s="53" customFormat="1" ht="17.25">
      <c r="A1" s="183" t="s">
        <v>129</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23"/>
      <c r="AC1" s="123"/>
      <c r="AD1" s="123"/>
      <c r="AE1" s="123"/>
      <c r="AF1" s="123"/>
      <c r="AG1" s="123"/>
      <c r="AH1" s="123"/>
      <c r="AI1" s="123"/>
      <c r="AJ1" s="123"/>
      <c r="AK1" s="123"/>
      <c r="AL1" s="123"/>
      <c r="AM1" s="123"/>
      <c r="AN1" s="123"/>
      <c r="AO1" s="123"/>
      <c r="AP1" s="123"/>
      <c r="AQ1" s="123"/>
      <c r="AR1" s="123"/>
      <c r="AS1" s="123"/>
      <c r="AT1" s="123"/>
      <c r="AU1" s="123"/>
      <c r="AV1" s="123"/>
      <c r="AW1" s="123"/>
      <c r="AX1" s="123"/>
    </row>
    <row r="2" spans="1:239" ht="14.25">
      <c r="A2" s="124" t="s">
        <v>239</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row>
    <row r="3" spans="1:239" s="2" customFormat="1" ht="14.25">
      <c r="A3" s="126"/>
      <c r="B3" s="127"/>
      <c r="C3" s="128" t="s">
        <v>130</v>
      </c>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2"/>
      <c r="AL3" s="122"/>
      <c r="AM3" s="122"/>
      <c r="AN3" s="122"/>
      <c r="AO3" s="122"/>
      <c r="AP3" s="122"/>
      <c r="AQ3" s="122"/>
      <c r="AR3" s="122"/>
      <c r="AS3" s="122"/>
      <c r="AT3" s="122"/>
      <c r="AU3" s="129"/>
      <c r="AV3" s="129"/>
      <c r="AW3" s="129"/>
      <c r="AX3" s="129"/>
    </row>
    <row r="4" spans="1:239" s="2" customFormat="1" ht="20.25" customHeight="1">
      <c r="A4" s="126"/>
      <c r="B4" s="127"/>
      <c r="C4" s="128"/>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2"/>
      <c r="AL4" s="122"/>
      <c r="AM4" s="122"/>
      <c r="AN4" s="122"/>
      <c r="AO4" s="122"/>
      <c r="AP4" s="122"/>
      <c r="AQ4" s="122"/>
      <c r="AR4" s="122"/>
      <c r="AS4" s="122"/>
      <c r="AT4" s="122"/>
      <c r="AU4" s="129"/>
      <c r="AV4" s="129"/>
      <c r="AW4" s="129"/>
      <c r="AX4" s="129"/>
    </row>
    <row r="5" spans="1:239" s="25" customFormat="1" ht="13.5" customHeight="1">
      <c r="A5" s="130"/>
      <c r="B5" s="668" t="s">
        <v>112</v>
      </c>
      <c r="C5" s="669"/>
      <c r="D5" s="669"/>
      <c r="E5" s="669"/>
      <c r="F5" s="669"/>
      <c r="G5" s="669"/>
      <c r="H5" s="669"/>
      <c r="I5" s="669"/>
      <c r="J5" s="669"/>
      <c r="K5" s="669"/>
      <c r="L5" s="669"/>
      <c r="M5" s="669"/>
      <c r="N5" s="670"/>
      <c r="O5" s="674" t="s">
        <v>113</v>
      </c>
      <c r="P5" s="675"/>
      <c r="Q5" s="676"/>
      <c r="R5" s="680" t="s">
        <v>252</v>
      </c>
      <c r="S5" s="681"/>
      <c r="T5" s="681"/>
      <c r="U5" s="684" t="s">
        <v>114</v>
      </c>
      <c r="V5" s="685"/>
      <c r="W5" s="685"/>
      <c r="X5" s="685"/>
      <c r="Y5" s="686"/>
      <c r="Z5" s="690"/>
      <c r="AA5" s="691"/>
      <c r="AB5" s="691"/>
      <c r="AC5" s="691"/>
      <c r="AD5" s="691"/>
      <c r="AE5" s="691"/>
      <c r="AF5" s="691"/>
      <c r="AG5" s="691"/>
      <c r="AH5" s="691"/>
      <c r="AI5" s="691"/>
      <c r="AJ5" s="691"/>
      <c r="AK5" s="691"/>
      <c r="AL5" s="691"/>
      <c r="AM5" s="691"/>
      <c r="AN5" s="691"/>
      <c r="AO5" s="691"/>
      <c r="AP5" s="691"/>
      <c r="AQ5" s="691"/>
      <c r="AR5" s="691"/>
      <c r="AS5" s="691"/>
      <c r="AT5" s="691"/>
      <c r="AU5" s="691"/>
      <c r="AV5" s="691"/>
      <c r="AW5" s="692"/>
      <c r="AX5" s="133"/>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row>
    <row r="6" spans="1:239" s="54" customFormat="1" ht="13.5" customHeight="1">
      <c r="A6" s="131"/>
      <c r="B6" s="671"/>
      <c r="C6" s="672"/>
      <c r="D6" s="672"/>
      <c r="E6" s="672"/>
      <c r="F6" s="672"/>
      <c r="G6" s="672"/>
      <c r="H6" s="672"/>
      <c r="I6" s="672"/>
      <c r="J6" s="672"/>
      <c r="K6" s="672"/>
      <c r="L6" s="672"/>
      <c r="M6" s="672"/>
      <c r="N6" s="673"/>
      <c r="O6" s="677"/>
      <c r="P6" s="678"/>
      <c r="Q6" s="679"/>
      <c r="R6" s="682"/>
      <c r="S6" s="683"/>
      <c r="T6" s="683"/>
      <c r="U6" s="687"/>
      <c r="V6" s="688"/>
      <c r="W6" s="688"/>
      <c r="X6" s="688"/>
      <c r="Y6" s="689"/>
      <c r="Z6" s="693"/>
      <c r="AA6" s="694"/>
      <c r="AB6" s="694"/>
      <c r="AC6" s="694"/>
      <c r="AD6" s="694"/>
      <c r="AE6" s="694"/>
      <c r="AF6" s="694"/>
      <c r="AG6" s="694"/>
      <c r="AH6" s="694"/>
      <c r="AI6" s="694"/>
      <c r="AJ6" s="694"/>
      <c r="AK6" s="694"/>
      <c r="AL6" s="694"/>
      <c r="AM6" s="694"/>
      <c r="AN6" s="694"/>
      <c r="AO6" s="694"/>
      <c r="AP6" s="694"/>
      <c r="AQ6" s="694"/>
      <c r="AR6" s="694"/>
      <c r="AS6" s="694"/>
      <c r="AT6" s="694"/>
      <c r="AU6" s="694"/>
      <c r="AV6" s="694"/>
      <c r="AW6" s="695"/>
      <c r="AX6" s="125"/>
    </row>
    <row r="7" spans="1:239" s="54" customFormat="1" ht="13.5" customHeight="1">
      <c r="A7" s="131"/>
      <c r="B7" s="662" t="s">
        <v>115</v>
      </c>
      <c r="C7" s="663"/>
      <c r="D7" s="663"/>
      <c r="E7" s="663"/>
      <c r="F7" s="663"/>
      <c r="G7" s="663"/>
      <c r="H7" s="663"/>
      <c r="I7" s="663"/>
      <c r="J7" s="663"/>
      <c r="K7" s="663"/>
      <c r="L7" s="663"/>
      <c r="M7" s="663"/>
      <c r="N7" s="664"/>
      <c r="O7" s="665"/>
      <c r="P7" s="666"/>
      <c r="Q7" s="666"/>
      <c r="R7" s="666"/>
      <c r="S7" s="666"/>
      <c r="T7" s="666"/>
      <c r="U7" s="666"/>
      <c r="V7" s="666"/>
      <c r="W7" s="666"/>
      <c r="X7" s="666"/>
      <c r="Y7" s="666"/>
      <c r="Z7" s="666"/>
      <c r="AA7" s="666"/>
      <c r="AB7" s="666"/>
      <c r="AC7" s="666"/>
      <c r="AD7" s="666"/>
      <c r="AE7" s="666"/>
      <c r="AF7" s="666"/>
      <c r="AG7" s="666"/>
      <c r="AH7" s="666"/>
      <c r="AI7" s="666"/>
      <c r="AJ7" s="666"/>
      <c r="AK7" s="666"/>
      <c r="AL7" s="666"/>
      <c r="AM7" s="666"/>
      <c r="AN7" s="666"/>
      <c r="AO7" s="666"/>
      <c r="AP7" s="666"/>
      <c r="AQ7" s="666"/>
      <c r="AR7" s="666"/>
      <c r="AS7" s="666"/>
      <c r="AT7" s="666"/>
      <c r="AU7" s="666"/>
      <c r="AV7" s="666"/>
      <c r="AW7" s="667"/>
      <c r="AX7" s="125"/>
    </row>
    <row r="8" spans="1:239" s="54" customFormat="1" ht="13.5" customHeight="1">
      <c r="A8" s="131"/>
      <c r="B8" s="662"/>
      <c r="C8" s="663"/>
      <c r="D8" s="663"/>
      <c r="E8" s="663"/>
      <c r="F8" s="663"/>
      <c r="G8" s="663"/>
      <c r="H8" s="663"/>
      <c r="I8" s="663"/>
      <c r="J8" s="663"/>
      <c r="K8" s="663"/>
      <c r="L8" s="663"/>
      <c r="M8" s="663"/>
      <c r="N8" s="664"/>
      <c r="O8" s="665"/>
      <c r="P8" s="666"/>
      <c r="Q8" s="666"/>
      <c r="R8" s="666"/>
      <c r="S8" s="666"/>
      <c r="T8" s="666"/>
      <c r="U8" s="666"/>
      <c r="V8" s="666"/>
      <c r="W8" s="666"/>
      <c r="X8" s="666"/>
      <c r="Y8" s="666"/>
      <c r="Z8" s="666"/>
      <c r="AA8" s="666"/>
      <c r="AB8" s="666"/>
      <c r="AC8" s="666"/>
      <c r="AD8" s="666"/>
      <c r="AE8" s="666"/>
      <c r="AF8" s="666"/>
      <c r="AG8" s="666"/>
      <c r="AH8" s="666"/>
      <c r="AI8" s="666"/>
      <c r="AJ8" s="666"/>
      <c r="AK8" s="666"/>
      <c r="AL8" s="666"/>
      <c r="AM8" s="666"/>
      <c r="AN8" s="666"/>
      <c r="AO8" s="666"/>
      <c r="AP8" s="666"/>
      <c r="AQ8" s="666"/>
      <c r="AR8" s="666"/>
      <c r="AS8" s="666"/>
      <c r="AT8" s="666"/>
      <c r="AU8" s="666"/>
      <c r="AV8" s="666"/>
      <c r="AW8" s="667"/>
      <c r="AX8" s="125"/>
    </row>
    <row r="9" spans="1:239" s="54" customFormat="1" ht="13.5" customHeight="1">
      <c r="A9" s="131"/>
      <c r="B9" s="662"/>
      <c r="C9" s="663"/>
      <c r="D9" s="663"/>
      <c r="E9" s="663"/>
      <c r="F9" s="663"/>
      <c r="G9" s="663"/>
      <c r="H9" s="663"/>
      <c r="I9" s="663"/>
      <c r="J9" s="663"/>
      <c r="K9" s="663"/>
      <c r="L9" s="663"/>
      <c r="M9" s="663"/>
      <c r="N9" s="664"/>
      <c r="O9" s="665"/>
      <c r="P9" s="666"/>
      <c r="Q9" s="666"/>
      <c r="R9" s="666"/>
      <c r="S9" s="666"/>
      <c r="T9" s="666"/>
      <c r="U9" s="666"/>
      <c r="V9" s="666"/>
      <c r="W9" s="666"/>
      <c r="X9" s="666"/>
      <c r="Y9" s="666"/>
      <c r="Z9" s="666"/>
      <c r="AA9" s="666"/>
      <c r="AB9" s="666"/>
      <c r="AC9" s="666"/>
      <c r="AD9" s="666"/>
      <c r="AE9" s="666"/>
      <c r="AF9" s="666"/>
      <c r="AG9" s="666"/>
      <c r="AH9" s="666"/>
      <c r="AI9" s="666"/>
      <c r="AJ9" s="666"/>
      <c r="AK9" s="666"/>
      <c r="AL9" s="666"/>
      <c r="AM9" s="666"/>
      <c r="AN9" s="666"/>
      <c r="AO9" s="666"/>
      <c r="AP9" s="666"/>
      <c r="AQ9" s="666"/>
      <c r="AR9" s="666"/>
      <c r="AS9" s="666"/>
      <c r="AT9" s="666"/>
      <c r="AU9" s="666"/>
      <c r="AV9" s="666"/>
      <c r="AW9" s="667"/>
      <c r="AX9" s="125"/>
    </row>
    <row r="10" spans="1:239" s="54" customFormat="1" ht="13.5" customHeight="1">
      <c r="A10" s="131"/>
      <c r="B10" s="662" t="s">
        <v>116</v>
      </c>
      <c r="C10" s="663"/>
      <c r="D10" s="663"/>
      <c r="E10" s="663"/>
      <c r="F10" s="663"/>
      <c r="G10" s="663"/>
      <c r="H10" s="663"/>
      <c r="I10" s="663"/>
      <c r="J10" s="663"/>
      <c r="K10" s="663"/>
      <c r="L10" s="663"/>
      <c r="M10" s="663"/>
      <c r="N10" s="664"/>
      <c r="O10" s="696"/>
      <c r="P10" s="694"/>
      <c r="Q10" s="694"/>
      <c r="R10" s="694"/>
      <c r="S10" s="694"/>
      <c r="T10" s="694"/>
      <c r="U10" s="694"/>
      <c r="V10" s="694"/>
      <c r="W10" s="694"/>
      <c r="X10" s="694"/>
      <c r="Y10" s="694"/>
      <c r="Z10" s="694"/>
      <c r="AA10" s="694"/>
      <c r="AB10" s="694"/>
      <c r="AC10" s="694"/>
      <c r="AD10" s="694"/>
      <c r="AE10" s="694"/>
      <c r="AF10" s="694"/>
      <c r="AG10" s="694"/>
      <c r="AH10" s="694"/>
      <c r="AI10" s="694"/>
      <c r="AJ10" s="694"/>
      <c r="AK10" s="694"/>
      <c r="AL10" s="694"/>
      <c r="AM10" s="694"/>
      <c r="AN10" s="694"/>
      <c r="AO10" s="694"/>
      <c r="AP10" s="694"/>
      <c r="AQ10" s="694"/>
      <c r="AR10" s="694"/>
      <c r="AS10" s="694"/>
      <c r="AT10" s="694"/>
      <c r="AU10" s="694"/>
      <c r="AV10" s="694"/>
      <c r="AW10" s="695"/>
      <c r="AX10" s="125"/>
    </row>
    <row r="11" spans="1:239" s="54" customFormat="1" ht="13.5" customHeight="1">
      <c r="A11" s="131"/>
      <c r="B11" s="662"/>
      <c r="C11" s="663"/>
      <c r="D11" s="663"/>
      <c r="E11" s="663"/>
      <c r="F11" s="663"/>
      <c r="G11" s="663"/>
      <c r="H11" s="663"/>
      <c r="I11" s="663"/>
      <c r="J11" s="663"/>
      <c r="K11" s="663"/>
      <c r="L11" s="663"/>
      <c r="M11" s="663"/>
      <c r="N11" s="664"/>
      <c r="O11" s="696"/>
      <c r="P11" s="694"/>
      <c r="Q11" s="694"/>
      <c r="R11" s="694"/>
      <c r="S11" s="694"/>
      <c r="T11" s="694"/>
      <c r="U11" s="694"/>
      <c r="V11" s="694"/>
      <c r="W11" s="694"/>
      <c r="X11" s="694"/>
      <c r="Y11" s="694"/>
      <c r="Z11" s="694"/>
      <c r="AA11" s="694"/>
      <c r="AB11" s="694"/>
      <c r="AC11" s="694"/>
      <c r="AD11" s="694"/>
      <c r="AE11" s="694"/>
      <c r="AF11" s="694"/>
      <c r="AG11" s="694"/>
      <c r="AH11" s="694"/>
      <c r="AI11" s="694"/>
      <c r="AJ11" s="694"/>
      <c r="AK11" s="694"/>
      <c r="AL11" s="694"/>
      <c r="AM11" s="694"/>
      <c r="AN11" s="694"/>
      <c r="AO11" s="694"/>
      <c r="AP11" s="694"/>
      <c r="AQ11" s="694"/>
      <c r="AR11" s="694"/>
      <c r="AS11" s="694"/>
      <c r="AT11" s="694"/>
      <c r="AU11" s="694"/>
      <c r="AV11" s="694"/>
      <c r="AW11" s="695"/>
      <c r="AX11" s="125"/>
    </row>
    <row r="12" spans="1:239" s="54" customFormat="1" ht="13.5" customHeight="1">
      <c r="A12" s="131"/>
      <c r="B12" s="662" t="s">
        <v>117</v>
      </c>
      <c r="C12" s="663"/>
      <c r="D12" s="663"/>
      <c r="E12" s="663"/>
      <c r="F12" s="663"/>
      <c r="G12" s="663"/>
      <c r="H12" s="663"/>
      <c r="I12" s="663"/>
      <c r="J12" s="663"/>
      <c r="K12" s="663"/>
      <c r="L12" s="663"/>
      <c r="M12" s="663"/>
      <c r="N12" s="664"/>
      <c r="O12" s="662" t="s">
        <v>106</v>
      </c>
      <c r="P12" s="663"/>
      <c r="Q12" s="663"/>
      <c r="R12" s="697"/>
      <c r="S12" s="698"/>
      <c r="T12" s="699"/>
      <c r="U12" s="699"/>
      <c r="V12" s="699"/>
      <c r="W12" s="699"/>
      <c r="X12" s="699"/>
      <c r="Y12" s="699"/>
      <c r="Z12" s="699"/>
      <c r="AA12" s="699"/>
      <c r="AB12" s="699"/>
      <c r="AC12" s="699"/>
      <c r="AD12" s="699"/>
      <c r="AE12" s="699"/>
      <c r="AF12" s="699"/>
      <c r="AG12" s="699"/>
      <c r="AH12" s="699"/>
      <c r="AI12" s="699"/>
      <c r="AJ12" s="699"/>
      <c r="AK12" s="699"/>
      <c r="AL12" s="699"/>
      <c r="AM12" s="699"/>
      <c r="AN12" s="699"/>
      <c r="AO12" s="699"/>
      <c r="AP12" s="699"/>
      <c r="AQ12" s="699"/>
      <c r="AR12" s="699"/>
      <c r="AS12" s="699"/>
      <c r="AT12" s="699"/>
      <c r="AU12" s="699"/>
      <c r="AV12" s="699"/>
      <c r="AW12" s="700"/>
      <c r="AX12" s="125"/>
    </row>
    <row r="13" spans="1:239" s="54" customFormat="1" ht="13.5" customHeight="1">
      <c r="A13" s="131"/>
      <c r="B13" s="662"/>
      <c r="C13" s="663"/>
      <c r="D13" s="663"/>
      <c r="E13" s="663"/>
      <c r="F13" s="663"/>
      <c r="G13" s="663"/>
      <c r="H13" s="663"/>
      <c r="I13" s="663"/>
      <c r="J13" s="663"/>
      <c r="K13" s="663"/>
      <c r="L13" s="663"/>
      <c r="M13" s="663"/>
      <c r="N13" s="664"/>
      <c r="O13" s="662"/>
      <c r="P13" s="663"/>
      <c r="Q13" s="663"/>
      <c r="R13" s="697"/>
      <c r="S13" s="698"/>
      <c r="T13" s="699"/>
      <c r="U13" s="699"/>
      <c r="V13" s="699"/>
      <c r="W13" s="699"/>
      <c r="X13" s="699"/>
      <c r="Y13" s="699"/>
      <c r="Z13" s="699"/>
      <c r="AA13" s="699"/>
      <c r="AB13" s="699"/>
      <c r="AC13" s="699"/>
      <c r="AD13" s="699"/>
      <c r="AE13" s="699"/>
      <c r="AF13" s="699"/>
      <c r="AG13" s="699"/>
      <c r="AH13" s="699"/>
      <c r="AI13" s="699"/>
      <c r="AJ13" s="699"/>
      <c r="AK13" s="699"/>
      <c r="AL13" s="699"/>
      <c r="AM13" s="699"/>
      <c r="AN13" s="699"/>
      <c r="AO13" s="699"/>
      <c r="AP13" s="699"/>
      <c r="AQ13" s="699"/>
      <c r="AR13" s="699"/>
      <c r="AS13" s="699"/>
      <c r="AT13" s="699"/>
      <c r="AU13" s="699"/>
      <c r="AV13" s="699"/>
      <c r="AW13" s="700"/>
      <c r="AX13" s="125"/>
    </row>
    <row r="14" spans="1:239" s="54" customFormat="1" ht="13.5" customHeight="1">
      <c r="A14" s="131"/>
      <c r="B14" s="662"/>
      <c r="C14" s="663"/>
      <c r="D14" s="663"/>
      <c r="E14" s="663"/>
      <c r="F14" s="663"/>
      <c r="G14" s="663"/>
      <c r="H14" s="663"/>
      <c r="I14" s="663"/>
      <c r="J14" s="663"/>
      <c r="K14" s="663"/>
      <c r="L14" s="663"/>
      <c r="M14" s="663"/>
      <c r="N14" s="664"/>
      <c r="O14" s="662" t="s">
        <v>118</v>
      </c>
      <c r="P14" s="663"/>
      <c r="Q14" s="663"/>
      <c r="R14" s="697"/>
      <c r="S14" s="698"/>
      <c r="T14" s="699"/>
      <c r="U14" s="699"/>
      <c r="V14" s="699"/>
      <c r="W14" s="699"/>
      <c r="X14" s="699"/>
      <c r="Y14" s="699"/>
      <c r="Z14" s="699"/>
      <c r="AA14" s="699"/>
      <c r="AB14" s="699"/>
      <c r="AC14" s="699"/>
      <c r="AD14" s="699"/>
      <c r="AE14" s="699"/>
      <c r="AF14" s="699"/>
      <c r="AG14" s="699"/>
      <c r="AH14" s="699"/>
      <c r="AI14" s="699"/>
      <c r="AJ14" s="699"/>
      <c r="AK14" s="699"/>
      <c r="AL14" s="699"/>
      <c r="AM14" s="699"/>
      <c r="AN14" s="699"/>
      <c r="AO14" s="699"/>
      <c r="AP14" s="699"/>
      <c r="AQ14" s="699"/>
      <c r="AR14" s="699"/>
      <c r="AS14" s="699"/>
      <c r="AT14" s="699"/>
      <c r="AU14" s="699"/>
      <c r="AV14" s="699"/>
      <c r="AW14" s="700"/>
      <c r="AX14" s="125"/>
    </row>
    <row r="15" spans="1:239" s="54" customFormat="1" ht="13.5" customHeight="1">
      <c r="A15" s="131"/>
      <c r="B15" s="662"/>
      <c r="C15" s="663"/>
      <c r="D15" s="663"/>
      <c r="E15" s="663"/>
      <c r="F15" s="663"/>
      <c r="G15" s="663"/>
      <c r="H15" s="663"/>
      <c r="I15" s="663"/>
      <c r="J15" s="663"/>
      <c r="K15" s="663"/>
      <c r="L15" s="663"/>
      <c r="M15" s="663"/>
      <c r="N15" s="664"/>
      <c r="O15" s="662"/>
      <c r="P15" s="663"/>
      <c r="Q15" s="663"/>
      <c r="R15" s="697"/>
      <c r="S15" s="698"/>
      <c r="T15" s="699"/>
      <c r="U15" s="699"/>
      <c r="V15" s="699"/>
      <c r="W15" s="699"/>
      <c r="X15" s="699"/>
      <c r="Y15" s="699"/>
      <c r="Z15" s="699"/>
      <c r="AA15" s="699"/>
      <c r="AB15" s="699"/>
      <c r="AC15" s="699"/>
      <c r="AD15" s="699"/>
      <c r="AE15" s="699"/>
      <c r="AF15" s="699"/>
      <c r="AG15" s="699"/>
      <c r="AH15" s="699"/>
      <c r="AI15" s="699"/>
      <c r="AJ15" s="699"/>
      <c r="AK15" s="699"/>
      <c r="AL15" s="699"/>
      <c r="AM15" s="699"/>
      <c r="AN15" s="699"/>
      <c r="AO15" s="699"/>
      <c r="AP15" s="699"/>
      <c r="AQ15" s="699"/>
      <c r="AR15" s="699"/>
      <c r="AS15" s="699"/>
      <c r="AT15" s="699"/>
      <c r="AU15" s="699"/>
      <c r="AV15" s="699"/>
      <c r="AW15" s="700"/>
      <c r="AX15" s="125"/>
    </row>
    <row r="16" spans="1:239" s="54" customFormat="1" ht="13.5" customHeight="1">
      <c r="A16" s="131"/>
      <c r="B16" s="662" t="s">
        <v>119</v>
      </c>
      <c r="C16" s="663"/>
      <c r="D16" s="663"/>
      <c r="E16" s="663"/>
      <c r="F16" s="663"/>
      <c r="G16" s="663"/>
      <c r="H16" s="663"/>
      <c r="I16" s="663"/>
      <c r="J16" s="663"/>
      <c r="K16" s="663"/>
      <c r="L16" s="663"/>
      <c r="M16" s="663"/>
      <c r="N16" s="664"/>
      <c r="O16" s="709"/>
      <c r="P16" s="701"/>
      <c r="Q16" s="701"/>
      <c r="R16" s="701" t="s">
        <v>60</v>
      </c>
      <c r="S16" s="701"/>
      <c r="T16" s="699"/>
      <c r="U16" s="699"/>
      <c r="V16" s="699"/>
      <c r="W16" s="701" t="s">
        <v>30</v>
      </c>
      <c r="X16" s="701"/>
      <c r="Y16" s="699"/>
      <c r="Z16" s="699"/>
      <c r="AA16" s="701" t="s">
        <v>31</v>
      </c>
      <c r="AB16" s="701"/>
      <c r="AC16" s="701" t="s">
        <v>120</v>
      </c>
      <c r="AD16" s="701"/>
      <c r="AE16" s="701"/>
      <c r="AF16" s="701"/>
      <c r="AG16" s="701"/>
      <c r="AH16" s="701"/>
      <c r="AI16" s="701"/>
      <c r="AJ16" s="701"/>
      <c r="AK16" s="701"/>
      <c r="AL16" s="701"/>
      <c r="AM16" s="701"/>
      <c r="AN16" s="701"/>
      <c r="AO16" s="701"/>
      <c r="AP16" s="701"/>
      <c r="AQ16" s="701"/>
      <c r="AR16" s="701"/>
      <c r="AS16" s="701"/>
      <c r="AT16" s="701"/>
      <c r="AU16" s="701"/>
      <c r="AV16" s="701"/>
      <c r="AW16" s="702"/>
      <c r="AX16" s="125"/>
    </row>
    <row r="17" spans="1:50" s="54" customFormat="1" ht="13.5" customHeight="1">
      <c r="A17" s="131"/>
      <c r="B17" s="662"/>
      <c r="C17" s="663"/>
      <c r="D17" s="663"/>
      <c r="E17" s="663"/>
      <c r="F17" s="663"/>
      <c r="G17" s="663"/>
      <c r="H17" s="663"/>
      <c r="I17" s="663"/>
      <c r="J17" s="663"/>
      <c r="K17" s="663"/>
      <c r="L17" s="663"/>
      <c r="M17" s="663"/>
      <c r="N17" s="664"/>
      <c r="O17" s="709"/>
      <c r="P17" s="701"/>
      <c r="Q17" s="701"/>
      <c r="R17" s="701"/>
      <c r="S17" s="701"/>
      <c r="T17" s="699"/>
      <c r="U17" s="699"/>
      <c r="V17" s="699"/>
      <c r="W17" s="701"/>
      <c r="X17" s="701"/>
      <c r="Y17" s="699"/>
      <c r="Z17" s="699"/>
      <c r="AA17" s="701"/>
      <c r="AB17" s="701"/>
      <c r="AC17" s="701"/>
      <c r="AD17" s="701"/>
      <c r="AE17" s="701"/>
      <c r="AF17" s="701"/>
      <c r="AG17" s="701"/>
      <c r="AH17" s="701"/>
      <c r="AI17" s="701"/>
      <c r="AJ17" s="701"/>
      <c r="AK17" s="701"/>
      <c r="AL17" s="701"/>
      <c r="AM17" s="701"/>
      <c r="AN17" s="701"/>
      <c r="AO17" s="701"/>
      <c r="AP17" s="701"/>
      <c r="AQ17" s="701"/>
      <c r="AR17" s="701"/>
      <c r="AS17" s="701"/>
      <c r="AT17" s="701"/>
      <c r="AU17" s="701"/>
      <c r="AV17" s="701"/>
      <c r="AW17" s="702"/>
      <c r="AX17" s="125"/>
    </row>
    <row r="18" spans="1:50" s="54" customFormat="1" ht="13.5" customHeight="1">
      <c r="A18" s="131"/>
      <c r="B18" s="671" t="s">
        <v>121</v>
      </c>
      <c r="C18" s="672"/>
      <c r="D18" s="672"/>
      <c r="E18" s="672"/>
      <c r="F18" s="672"/>
      <c r="G18" s="672"/>
      <c r="H18" s="672"/>
      <c r="I18" s="672"/>
      <c r="J18" s="672"/>
      <c r="K18" s="672"/>
      <c r="L18" s="672"/>
      <c r="M18" s="672"/>
      <c r="N18" s="673"/>
      <c r="O18" s="703" t="s">
        <v>122</v>
      </c>
      <c r="P18" s="704"/>
      <c r="Q18" s="704"/>
      <c r="R18" s="704"/>
      <c r="S18" s="705"/>
      <c r="T18" s="705"/>
      <c r="U18" s="705"/>
      <c r="V18" s="705"/>
      <c r="W18" s="705"/>
      <c r="X18" s="705"/>
      <c r="Y18" s="705"/>
      <c r="Z18" s="705"/>
      <c r="AA18" s="705"/>
      <c r="AB18" s="705"/>
      <c r="AC18" s="705"/>
      <c r="AD18" s="705"/>
      <c r="AE18" s="701" t="s">
        <v>38</v>
      </c>
      <c r="AF18" s="701"/>
      <c r="AG18" s="706" t="s">
        <v>123</v>
      </c>
      <c r="AH18" s="706"/>
      <c r="AI18" s="706"/>
      <c r="AJ18" s="706"/>
      <c r="AK18" s="706"/>
      <c r="AL18" s="706"/>
      <c r="AM18" s="706"/>
      <c r="AN18" s="706"/>
      <c r="AO18" s="706"/>
      <c r="AP18" s="706"/>
      <c r="AQ18" s="706"/>
      <c r="AR18" s="706"/>
      <c r="AS18" s="706"/>
      <c r="AT18" s="706"/>
      <c r="AU18" s="706"/>
      <c r="AV18" s="706"/>
      <c r="AW18" s="707"/>
      <c r="AX18" s="125"/>
    </row>
    <row r="19" spans="1:50" s="54" customFormat="1" ht="13.5" customHeight="1">
      <c r="A19" s="131"/>
      <c r="B19" s="671"/>
      <c r="C19" s="672"/>
      <c r="D19" s="672"/>
      <c r="E19" s="672"/>
      <c r="F19" s="672"/>
      <c r="G19" s="672"/>
      <c r="H19" s="672"/>
      <c r="I19" s="672"/>
      <c r="J19" s="672"/>
      <c r="K19" s="672"/>
      <c r="L19" s="672"/>
      <c r="M19" s="672"/>
      <c r="N19" s="673"/>
      <c r="O19" s="703"/>
      <c r="P19" s="704"/>
      <c r="Q19" s="704"/>
      <c r="R19" s="704"/>
      <c r="S19" s="705"/>
      <c r="T19" s="705"/>
      <c r="U19" s="705"/>
      <c r="V19" s="705"/>
      <c r="W19" s="705"/>
      <c r="X19" s="705"/>
      <c r="Y19" s="705"/>
      <c r="Z19" s="705"/>
      <c r="AA19" s="705"/>
      <c r="AB19" s="705"/>
      <c r="AC19" s="705"/>
      <c r="AD19" s="705"/>
      <c r="AE19" s="701"/>
      <c r="AF19" s="701"/>
      <c r="AG19" s="706"/>
      <c r="AH19" s="706"/>
      <c r="AI19" s="706"/>
      <c r="AJ19" s="706"/>
      <c r="AK19" s="706"/>
      <c r="AL19" s="706"/>
      <c r="AM19" s="706"/>
      <c r="AN19" s="706"/>
      <c r="AO19" s="706"/>
      <c r="AP19" s="706"/>
      <c r="AQ19" s="706"/>
      <c r="AR19" s="706"/>
      <c r="AS19" s="706"/>
      <c r="AT19" s="706"/>
      <c r="AU19" s="706"/>
      <c r="AV19" s="706"/>
      <c r="AW19" s="707"/>
      <c r="AX19" s="125"/>
    </row>
    <row r="20" spans="1:50" s="54" customFormat="1" ht="13.5" customHeight="1">
      <c r="A20" s="131"/>
      <c r="B20" s="671"/>
      <c r="C20" s="672"/>
      <c r="D20" s="672"/>
      <c r="E20" s="672"/>
      <c r="F20" s="672"/>
      <c r="G20" s="672"/>
      <c r="H20" s="672"/>
      <c r="I20" s="672"/>
      <c r="J20" s="672"/>
      <c r="K20" s="672"/>
      <c r="L20" s="672"/>
      <c r="M20" s="672"/>
      <c r="N20" s="673"/>
      <c r="O20" s="144"/>
      <c r="P20" s="145"/>
      <c r="Q20" s="145"/>
      <c r="R20" s="145"/>
      <c r="S20" s="145"/>
      <c r="T20" s="145"/>
      <c r="U20" s="145"/>
      <c r="V20" s="145"/>
      <c r="W20" s="145"/>
      <c r="X20" s="145"/>
      <c r="Y20" s="145"/>
      <c r="Z20" s="146" t="s">
        <v>124</v>
      </c>
      <c r="AA20" s="145"/>
      <c r="AB20" s="145"/>
      <c r="AC20" s="145"/>
      <c r="AD20" s="145"/>
      <c r="AE20" s="147"/>
      <c r="AF20" s="147"/>
      <c r="AG20" s="147"/>
      <c r="AH20" s="147"/>
      <c r="AI20" s="147"/>
      <c r="AJ20" s="147"/>
      <c r="AK20" s="147"/>
      <c r="AL20" s="147"/>
      <c r="AM20" s="147"/>
      <c r="AN20" s="147"/>
      <c r="AO20" s="147"/>
      <c r="AP20" s="147"/>
      <c r="AQ20" s="147"/>
      <c r="AR20" s="147"/>
      <c r="AS20" s="147"/>
      <c r="AT20" s="147"/>
      <c r="AU20" s="147"/>
      <c r="AV20" s="147"/>
      <c r="AW20" s="148"/>
      <c r="AX20" s="125"/>
    </row>
    <row r="21" spans="1:50" s="54" customFormat="1" ht="13.5" customHeight="1">
      <c r="A21" s="131"/>
      <c r="B21" s="671"/>
      <c r="C21" s="672"/>
      <c r="D21" s="672"/>
      <c r="E21" s="672"/>
      <c r="F21" s="672"/>
      <c r="G21" s="672"/>
      <c r="H21" s="672"/>
      <c r="I21" s="672"/>
      <c r="J21" s="672"/>
      <c r="K21" s="672"/>
      <c r="L21" s="672"/>
      <c r="M21" s="672"/>
      <c r="N21" s="673"/>
      <c r="O21" s="144"/>
      <c r="P21" s="145"/>
      <c r="Q21" s="145"/>
      <c r="R21" s="145"/>
      <c r="S21" s="145"/>
      <c r="T21" s="145"/>
      <c r="U21" s="145"/>
      <c r="V21" s="149"/>
      <c r="W21" s="145"/>
      <c r="X21" s="149"/>
      <c r="Y21" s="145"/>
      <c r="Z21" s="145"/>
      <c r="AA21" s="149"/>
      <c r="AB21" s="150" t="s">
        <v>125</v>
      </c>
      <c r="AC21" s="150"/>
      <c r="AD21" s="147"/>
      <c r="AE21" s="147"/>
      <c r="AF21" s="147"/>
      <c r="AG21" s="149"/>
      <c r="AH21" s="149"/>
      <c r="AI21" s="149"/>
      <c r="AJ21" s="147"/>
      <c r="AK21" s="708"/>
      <c r="AL21" s="708"/>
      <c r="AM21" s="708"/>
      <c r="AN21" s="708"/>
      <c r="AO21" s="708"/>
      <c r="AP21" s="147" t="s">
        <v>126</v>
      </c>
      <c r="AQ21" s="151" t="s">
        <v>123</v>
      </c>
      <c r="AR21" s="151"/>
      <c r="AS21" s="151"/>
      <c r="AT21" s="151"/>
      <c r="AU21" s="151"/>
      <c r="AV21" s="149"/>
      <c r="AW21" s="148"/>
      <c r="AX21" s="125"/>
    </row>
    <row r="22" spans="1:50" s="54" customFormat="1" ht="13.5" customHeight="1">
      <c r="A22" s="131"/>
      <c r="B22" s="671"/>
      <c r="C22" s="672"/>
      <c r="D22" s="672"/>
      <c r="E22" s="672"/>
      <c r="F22" s="672"/>
      <c r="G22" s="672"/>
      <c r="H22" s="672"/>
      <c r="I22" s="672"/>
      <c r="J22" s="672"/>
      <c r="K22" s="672"/>
      <c r="L22" s="672"/>
      <c r="M22" s="672"/>
      <c r="N22" s="673"/>
      <c r="O22" s="144"/>
      <c r="P22" s="145"/>
      <c r="Q22" s="145"/>
      <c r="R22" s="145"/>
      <c r="S22" s="145"/>
      <c r="T22" s="145"/>
      <c r="U22" s="145"/>
      <c r="V22" s="145"/>
      <c r="W22" s="145"/>
      <c r="X22" s="145"/>
      <c r="Y22" s="145"/>
      <c r="Z22" s="145"/>
      <c r="AA22" s="145"/>
      <c r="AB22" s="150" t="s">
        <v>127</v>
      </c>
      <c r="AC22" s="150"/>
      <c r="AD22" s="147"/>
      <c r="AE22" s="147"/>
      <c r="AF22" s="147"/>
      <c r="AG22" s="149"/>
      <c r="AH22" s="149"/>
      <c r="AI22" s="149"/>
      <c r="AJ22" s="147"/>
      <c r="AK22" s="708"/>
      <c r="AL22" s="708"/>
      <c r="AM22" s="708"/>
      <c r="AN22" s="708"/>
      <c r="AO22" s="708"/>
      <c r="AP22" s="147" t="s">
        <v>126</v>
      </c>
      <c r="AQ22" s="151" t="s">
        <v>123</v>
      </c>
      <c r="AR22" s="151"/>
      <c r="AS22" s="151"/>
      <c r="AT22" s="151"/>
      <c r="AU22" s="151"/>
      <c r="AV22" s="149"/>
      <c r="AW22" s="148"/>
      <c r="AX22" s="125"/>
    </row>
    <row r="23" spans="1:50" s="54" customFormat="1" ht="13.5" customHeight="1">
      <c r="A23" s="131"/>
      <c r="B23" s="671"/>
      <c r="C23" s="672"/>
      <c r="D23" s="672"/>
      <c r="E23" s="672"/>
      <c r="F23" s="672"/>
      <c r="G23" s="672"/>
      <c r="H23" s="672"/>
      <c r="I23" s="672"/>
      <c r="J23" s="672"/>
      <c r="K23" s="672"/>
      <c r="L23" s="672"/>
      <c r="M23" s="672"/>
      <c r="N23" s="673"/>
      <c r="O23" s="144"/>
      <c r="P23" s="145"/>
      <c r="Q23" s="145"/>
      <c r="R23" s="145"/>
      <c r="S23" s="145"/>
      <c r="T23" s="145"/>
      <c r="U23" s="145"/>
      <c r="V23" s="145"/>
      <c r="W23" s="145"/>
      <c r="X23" s="145"/>
      <c r="Y23" s="145"/>
      <c r="Z23" s="145"/>
      <c r="AA23" s="145"/>
      <c r="AB23" s="150" t="s">
        <v>169</v>
      </c>
      <c r="AC23" s="150"/>
      <c r="AD23" s="147"/>
      <c r="AE23" s="147"/>
      <c r="AF23" s="147"/>
      <c r="AG23" s="149"/>
      <c r="AH23" s="149"/>
      <c r="AI23" s="149"/>
      <c r="AJ23" s="147"/>
      <c r="AK23" s="708"/>
      <c r="AL23" s="708"/>
      <c r="AM23" s="708"/>
      <c r="AN23" s="708"/>
      <c r="AO23" s="708"/>
      <c r="AP23" s="147" t="s">
        <v>126</v>
      </c>
      <c r="AQ23" s="151" t="s">
        <v>123</v>
      </c>
      <c r="AR23" s="151"/>
      <c r="AS23" s="151"/>
      <c r="AT23" s="151"/>
      <c r="AU23" s="151"/>
      <c r="AV23" s="149"/>
      <c r="AW23" s="148"/>
      <c r="AX23" s="125"/>
    </row>
    <row r="24" spans="1:50" s="54" customFormat="1" ht="13.5" customHeight="1">
      <c r="A24" s="131"/>
      <c r="B24" s="671"/>
      <c r="C24" s="672"/>
      <c r="D24" s="672"/>
      <c r="E24" s="672"/>
      <c r="F24" s="672"/>
      <c r="G24" s="672"/>
      <c r="H24" s="672"/>
      <c r="I24" s="672"/>
      <c r="J24" s="672"/>
      <c r="K24" s="672"/>
      <c r="L24" s="672"/>
      <c r="M24" s="672"/>
      <c r="N24" s="673"/>
      <c r="O24" s="144"/>
      <c r="P24" s="145"/>
      <c r="Q24" s="145"/>
      <c r="R24" s="145"/>
      <c r="S24" s="145"/>
      <c r="T24" s="145"/>
      <c r="U24" s="145"/>
      <c r="V24" s="145"/>
      <c r="W24" s="145"/>
      <c r="X24" s="145"/>
      <c r="Y24" s="145"/>
      <c r="Z24" s="145"/>
      <c r="AA24" s="145"/>
      <c r="AB24" s="150" t="s">
        <v>170</v>
      </c>
      <c r="AC24" s="150"/>
      <c r="AD24" s="147"/>
      <c r="AE24" s="147"/>
      <c r="AF24" s="147"/>
      <c r="AG24" s="149"/>
      <c r="AH24" s="149"/>
      <c r="AI24" s="149"/>
      <c r="AJ24" s="147"/>
      <c r="AK24" s="708"/>
      <c r="AL24" s="708"/>
      <c r="AM24" s="708"/>
      <c r="AN24" s="708"/>
      <c r="AO24" s="708"/>
      <c r="AP24" s="147" t="s">
        <v>126</v>
      </c>
      <c r="AQ24" s="151" t="s">
        <v>123</v>
      </c>
      <c r="AR24" s="151"/>
      <c r="AS24" s="151"/>
      <c r="AT24" s="151"/>
      <c r="AU24" s="151"/>
      <c r="AV24" s="149"/>
      <c r="AW24" s="148"/>
      <c r="AX24" s="125"/>
    </row>
    <row r="25" spans="1:50" s="54" customFormat="1" ht="13.5" customHeight="1">
      <c r="A25" s="131"/>
      <c r="B25" s="671"/>
      <c r="C25" s="672"/>
      <c r="D25" s="672"/>
      <c r="E25" s="672"/>
      <c r="F25" s="672"/>
      <c r="G25" s="672"/>
      <c r="H25" s="672"/>
      <c r="I25" s="672"/>
      <c r="J25" s="672"/>
      <c r="K25" s="672"/>
      <c r="L25" s="672"/>
      <c r="M25" s="672"/>
      <c r="N25" s="673"/>
      <c r="O25" s="144"/>
      <c r="P25" s="145"/>
      <c r="Q25" s="145"/>
      <c r="R25" s="145"/>
      <c r="S25" s="145"/>
      <c r="T25" s="145"/>
      <c r="U25" s="145"/>
      <c r="V25" s="145"/>
      <c r="W25" s="145"/>
      <c r="X25" s="145"/>
      <c r="Y25" s="145"/>
      <c r="Z25" s="145"/>
      <c r="AA25" s="145"/>
      <c r="AB25" s="145"/>
      <c r="AC25" s="145"/>
      <c r="AD25" s="145"/>
      <c r="AE25" s="149"/>
      <c r="AF25" s="149"/>
      <c r="AG25" s="149"/>
      <c r="AH25" s="149"/>
      <c r="AI25" s="149"/>
      <c r="AJ25" s="149"/>
      <c r="AK25" s="728"/>
      <c r="AL25" s="728"/>
      <c r="AM25" s="728"/>
      <c r="AN25" s="728"/>
      <c r="AO25" s="728"/>
      <c r="AP25" s="147"/>
      <c r="AQ25" s="151"/>
      <c r="AR25" s="151"/>
      <c r="AS25" s="151"/>
      <c r="AT25" s="151"/>
      <c r="AU25" s="151"/>
      <c r="AV25" s="147"/>
      <c r="AW25" s="148"/>
      <c r="AX25" s="125"/>
    </row>
    <row r="26" spans="1:50" s="54" customFormat="1" ht="13.5" customHeight="1">
      <c r="A26" s="131"/>
      <c r="B26" s="671" t="s">
        <v>128</v>
      </c>
      <c r="C26" s="672"/>
      <c r="D26" s="672"/>
      <c r="E26" s="672"/>
      <c r="F26" s="672"/>
      <c r="G26" s="672"/>
      <c r="H26" s="672"/>
      <c r="I26" s="672"/>
      <c r="J26" s="672"/>
      <c r="K26" s="672"/>
      <c r="L26" s="672"/>
      <c r="M26" s="672"/>
      <c r="N26" s="673"/>
      <c r="O26" s="732"/>
      <c r="P26" s="733"/>
      <c r="Q26" s="733"/>
      <c r="R26" s="733"/>
      <c r="S26" s="733"/>
      <c r="T26" s="733"/>
      <c r="U26" s="733"/>
      <c r="V26" s="733"/>
      <c r="W26" s="733"/>
      <c r="X26" s="733"/>
      <c r="Y26" s="733"/>
      <c r="Z26" s="733"/>
      <c r="AA26" s="733"/>
      <c r="AB26" s="733"/>
      <c r="AC26" s="733"/>
      <c r="AD26" s="733"/>
      <c r="AE26" s="733"/>
      <c r="AF26" s="733"/>
      <c r="AG26" s="733"/>
      <c r="AH26" s="733"/>
      <c r="AI26" s="733"/>
      <c r="AJ26" s="733"/>
      <c r="AK26" s="733"/>
      <c r="AL26" s="733"/>
      <c r="AM26" s="733"/>
      <c r="AN26" s="733"/>
      <c r="AO26" s="733"/>
      <c r="AP26" s="733"/>
      <c r="AQ26" s="733"/>
      <c r="AR26" s="733"/>
      <c r="AS26" s="733"/>
      <c r="AT26" s="733"/>
      <c r="AU26" s="733"/>
      <c r="AV26" s="733"/>
      <c r="AW26" s="734"/>
      <c r="AX26" s="125"/>
    </row>
    <row r="27" spans="1:50" s="54" customFormat="1" ht="13.5" customHeight="1">
      <c r="A27" s="131"/>
      <c r="B27" s="671"/>
      <c r="C27" s="672"/>
      <c r="D27" s="672"/>
      <c r="E27" s="672"/>
      <c r="F27" s="672"/>
      <c r="G27" s="672"/>
      <c r="H27" s="672"/>
      <c r="I27" s="672"/>
      <c r="J27" s="672"/>
      <c r="K27" s="672"/>
      <c r="L27" s="672"/>
      <c r="M27" s="672"/>
      <c r="N27" s="673"/>
      <c r="O27" s="732"/>
      <c r="P27" s="733"/>
      <c r="Q27" s="733"/>
      <c r="R27" s="733"/>
      <c r="S27" s="733"/>
      <c r="T27" s="733"/>
      <c r="U27" s="733"/>
      <c r="V27" s="733"/>
      <c r="W27" s="733"/>
      <c r="X27" s="733"/>
      <c r="Y27" s="733"/>
      <c r="Z27" s="733"/>
      <c r="AA27" s="733"/>
      <c r="AB27" s="733"/>
      <c r="AC27" s="733"/>
      <c r="AD27" s="733"/>
      <c r="AE27" s="733"/>
      <c r="AF27" s="733"/>
      <c r="AG27" s="733"/>
      <c r="AH27" s="733"/>
      <c r="AI27" s="733"/>
      <c r="AJ27" s="733"/>
      <c r="AK27" s="733"/>
      <c r="AL27" s="733"/>
      <c r="AM27" s="733"/>
      <c r="AN27" s="733"/>
      <c r="AO27" s="733"/>
      <c r="AP27" s="733"/>
      <c r="AQ27" s="733"/>
      <c r="AR27" s="733"/>
      <c r="AS27" s="733"/>
      <c r="AT27" s="733"/>
      <c r="AU27" s="733"/>
      <c r="AV27" s="733"/>
      <c r="AW27" s="734"/>
      <c r="AX27" s="125"/>
    </row>
    <row r="28" spans="1:50" s="54" customFormat="1" ht="13.5" customHeight="1">
      <c r="A28" s="131"/>
      <c r="B28" s="729"/>
      <c r="C28" s="730"/>
      <c r="D28" s="730"/>
      <c r="E28" s="730"/>
      <c r="F28" s="730"/>
      <c r="G28" s="730"/>
      <c r="H28" s="730"/>
      <c r="I28" s="730"/>
      <c r="J28" s="730"/>
      <c r="K28" s="730"/>
      <c r="L28" s="730"/>
      <c r="M28" s="730"/>
      <c r="N28" s="731"/>
      <c r="O28" s="735"/>
      <c r="P28" s="736"/>
      <c r="Q28" s="736"/>
      <c r="R28" s="736"/>
      <c r="S28" s="736"/>
      <c r="T28" s="736"/>
      <c r="U28" s="736"/>
      <c r="V28" s="736"/>
      <c r="W28" s="736"/>
      <c r="X28" s="736"/>
      <c r="Y28" s="736"/>
      <c r="Z28" s="736"/>
      <c r="AA28" s="736"/>
      <c r="AB28" s="736"/>
      <c r="AC28" s="736"/>
      <c r="AD28" s="736"/>
      <c r="AE28" s="736"/>
      <c r="AF28" s="736"/>
      <c r="AG28" s="736"/>
      <c r="AH28" s="736"/>
      <c r="AI28" s="736"/>
      <c r="AJ28" s="736"/>
      <c r="AK28" s="736"/>
      <c r="AL28" s="736"/>
      <c r="AM28" s="736"/>
      <c r="AN28" s="736"/>
      <c r="AO28" s="736"/>
      <c r="AP28" s="736"/>
      <c r="AQ28" s="736"/>
      <c r="AR28" s="736"/>
      <c r="AS28" s="736"/>
      <c r="AT28" s="736"/>
      <c r="AU28" s="736"/>
      <c r="AV28" s="736"/>
      <c r="AW28" s="737"/>
      <c r="AX28" s="125"/>
    </row>
    <row r="29" spans="1:50">
      <c r="A29" s="125"/>
      <c r="B29" s="132"/>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132"/>
      <c r="AD29" s="132"/>
      <c r="AE29" s="132"/>
      <c r="AF29" s="132"/>
      <c r="AG29" s="132"/>
      <c r="AH29" s="132"/>
      <c r="AI29" s="132"/>
      <c r="AJ29" s="132"/>
      <c r="AK29" s="132"/>
      <c r="AL29" s="132"/>
      <c r="AM29" s="132"/>
      <c r="AN29" s="132"/>
      <c r="AO29" s="132"/>
      <c r="AP29" s="132"/>
      <c r="AQ29" s="132"/>
      <c r="AR29" s="132"/>
      <c r="AS29" s="132"/>
      <c r="AT29" s="132"/>
      <c r="AU29" s="132"/>
      <c r="AV29" s="132"/>
      <c r="AW29" s="132"/>
      <c r="AX29" s="125"/>
    </row>
    <row r="30" spans="1:50">
      <c r="B30" s="738" t="s">
        <v>112</v>
      </c>
      <c r="C30" s="739"/>
      <c r="D30" s="739"/>
      <c r="E30" s="739"/>
      <c r="F30" s="739"/>
      <c r="G30" s="739"/>
      <c r="H30" s="739"/>
      <c r="I30" s="739"/>
      <c r="J30" s="739"/>
      <c r="K30" s="739"/>
      <c r="L30" s="739"/>
      <c r="M30" s="739"/>
      <c r="N30" s="740"/>
      <c r="O30" s="744" t="s">
        <v>113</v>
      </c>
      <c r="P30" s="745"/>
      <c r="Q30" s="746"/>
      <c r="R30" s="750" t="s">
        <v>171</v>
      </c>
      <c r="S30" s="751"/>
      <c r="T30" s="751"/>
      <c r="U30" s="754" t="s">
        <v>114</v>
      </c>
      <c r="V30" s="755"/>
      <c r="W30" s="755"/>
      <c r="X30" s="755"/>
      <c r="Y30" s="756"/>
      <c r="Z30" s="720"/>
      <c r="AA30" s="720"/>
      <c r="AB30" s="720"/>
      <c r="AC30" s="720"/>
      <c r="AD30" s="720"/>
      <c r="AE30" s="720"/>
      <c r="AF30" s="720"/>
      <c r="AG30" s="720"/>
      <c r="AH30" s="720"/>
      <c r="AI30" s="720"/>
      <c r="AJ30" s="720"/>
      <c r="AK30" s="720"/>
      <c r="AL30" s="720"/>
      <c r="AM30" s="720"/>
      <c r="AN30" s="720"/>
      <c r="AO30" s="720"/>
      <c r="AP30" s="720"/>
      <c r="AQ30" s="720"/>
      <c r="AR30" s="720"/>
      <c r="AS30" s="720"/>
      <c r="AT30" s="720"/>
      <c r="AU30" s="720"/>
      <c r="AV30" s="720"/>
      <c r="AW30" s="760"/>
    </row>
    <row r="31" spans="1:50">
      <c r="B31" s="741"/>
      <c r="C31" s="742"/>
      <c r="D31" s="742"/>
      <c r="E31" s="742"/>
      <c r="F31" s="742"/>
      <c r="G31" s="742"/>
      <c r="H31" s="742"/>
      <c r="I31" s="742"/>
      <c r="J31" s="742"/>
      <c r="K31" s="742"/>
      <c r="L31" s="742"/>
      <c r="M31" s="742"/>
      <c r="N31" s="743"/>
      <c r="O31" s="747"/>
      <c r="P31" s="748"/>
      <c r="Q31" s="749"/>
      <c r="R31" s="752"/>
      <c r="S31" s="753"/>
      <c r="T31" s="753"/>
      <c r="U31" s="757"/>
      <c r="V31" s="758"/>
      <c r="W31" s="758"/>
      <c r="X31" s="758"/>
      <c r="Y31" s="759"/>
      <c r="Z31" s="726"/>
      <c r="AA31" s="726"/>
      <c r="AB31" s="726"/>
      <c r="AC31" s="726"/>
      <c r="AD31" s="726"/>
      <c r="AE31" s="726"/>
      <c r="AF31" s="726"/>
      <c r="AG31" s="726"/>
      <c r="AH31" s="726"/>
      <c r="AI31" s="726"/>
      <c r="AJ31" s="726"/>
      <c r="AK31" s="726"/>
      <c r="AL31" s="726"/>
      <c r="AM31" s="726"/>
      <c r="AN31" s="726"/>
      <c r="AO31" s="726"/>
      <c r="AP31" s="726"/>
      <c r="AQ31" s="726"/>
      <c r="AR31" s="726"/>
      <c r="AS31" s="726"/>
      <c r="AT31" s="726"/>
      <c r="AU31" s="726"/>
      <c r="AV31" s="726"/>
      <c r="AW31" s="761"/>
    </row>
    <row r="32" spans="1:50">
      <c r="B32" s="710" t="s">
        <v>115</v>
      </c>
      <c r="C32" s="711"/>
      <c r="D32" s="711"/>
      <c r="E32" s="711"/>
      <c r="F32" s="711"/>
      <c r="G32" s="711"/>
      <c r="H32" s="711"/>
      <c r="I32" s="711"/>
      <c r="J32" s="711"/>
      <c r="K32" s="711"/>
      <c r="L32" s="711"/>
      <c r="M32" s="711"/>
      <c r="N32" s="712"/>
      <c r="O32" s="719"/>
      <c r="P32" s="720"/>
      <c r="Q32" s="720"/>
      <c r="R32" s="720"/>
      <c r="S32" s="720"/>
      <c r="T32" s="720"/>
      <c r="U32" s="720"/>
      <c r="V32" s="720"/>
      <c r="W32" s="720"/>
      <c r="X32" s="720"/>
      <c r="Y32" s="720"/>
      <c r="Z32" s="720"/>
      <c r="AA32" s="720"/>
      <c r="AB32" s="720"/>
      <c r="AC32" s="720"/>
      <c r="AD32" s="720"/>
      <c r="AE32" s="720"/>
      <c r="AF32" s="720"/>
      <c r="AG32" s="720"/>
      <c r="AH32" s="720"/>
      <c r="AI32" s="720"/>
      <c r="AJ32" s="720"/>
      <c r="AK32" s="720"/>
      <c r="AL32" s="720"/>
      <c r="AM32" s="720"/>
      <c r="AN32" s="720"/>
      <c r="AO32" s="720"/>
      <c r="AP32" s="720"/>
      <c r="AQ32" s="720"/>
      <c r="AR32" s="720"/>
      <c r="AS32" s="720"/>
      <c r="AT32" s="720"/>
      <c r="AU32" s="720"/>
      <c r="AV32" s="720"/>
      <c r="AW32" s="721"/>
    </row>
    <row r="33" spans="2:49">
      <c r="B33" s="713"/>
      <c r="C33" s="714"/>
      <c r="D33" s="714"/>
      <c r="E33" s="714"/>
      <c r="F33" s="714"/>
      <c r="G33" s="714"/>
      <c r="H33" s="714"/>
      <c r="I33" s="714"/>
      <c r="J33" s="714"/>
      <c r="K33" s="714"/>
      <c r="L33" s="714"/>
      <c r="M33" s="714"/>
      <c r="N33" s="715"/>
      <c r="O33" s="722"/>
      <c r="P33" s="723"/>
      <c r="Q33" s="723"/>
      <c r="R33" s="723"/>
      <c r="S33" s="723"/>
      <c r="T33" s="723"/>
      <c r="U33" s="723"/>
      <c r="V33" s="723"/>
      <c r="W33" s="723"/>
      <c r="X33" s="723"/>
      <c r="Y33" s="723"/>
      <c r="Z33" s="723"/>
      <c r="AA33" s="723"/>
      <c r="AB33" s="723"/>
      <c r="AC33" s="723"/>
      <c r="AD33" s="723"/>
      <c r="AE33" s="723"/>
      <c r="AF33" s="723"/>
      <c r="AG33" s="723"/>
      <c r="AH33" s="723"/>
      <c r="AI33" s="723"/>
      <c r="AJ33" s="723"/>
      <c r="AK33" s="723"/>
      <c r="AL33" s="723"/>
      <c r="AM33" s="723"/>
      <c r="AN33" s="723"/>
      <c r="AO33" s="723"/>
      <c r="AP33" s="723"/>
      <c r="AQ33" s="723"/>
      <c r="AR33" s="723"/>
      <c r="AS33" s="723"/>
      <c r="AT33" s="723"/>
      <c r="AU33" s="723"/>
      <c r="AV33" s="723"/>
      <c r="AW33" s="724"/>
    </row>
    <row r="34" spans="2:49">
      <c r="B34" s="713"/>
      <c r="C34" s="714"/>
      <c r="D34" s="714"/>
      <c r="E34" s="714"/>
      <c r="F34" s="714"/>
      <c r="G34" s="714"/>
      <c r="H34" s="714"/>
      <c r="I34" s="714"/>
      <c r="J34" s="714"/>
      <c r="K34" s="714"/>
      <c r="L34" s="714"/>
      <c r="M34" s="714"/>
      <c r="N34" s="715"/>
      <c r="O34" s="722"/>
      <c r="P34" s="723"/>
      <c r="Q34" s="723"/>
      <c r="R34" s="723"/>
      <c r="S34" s="723"/>
      <c r="T34" s="723"/>
      <c r="U34" s="723"/>
      <c r="V34" s="723"/>
      <c r="W34" s="723"/>
      <c r="X34" s="723"/>
      <c r="Y34" s="723"/>
      <c r="Z34" s="723"/>
      <c r="AA34" s="723"/>
      <c r="AB34" s="723"/>
      <c r="AC34" s="723"/>
      <c r="AD34" s="723"/>
      <c r="AE34" s="723"/>
      <c r="AF34" s="723"/>
      <c r="AG34" s="723"/>
      <c r="AH34" s="723"/>
      <c r="AI34" s="723"/>
      <c r="AJ34" s="723"/>
      <c r="AK34" s="723"/>
      <c r="AL34" s="723"/>
      <c r="AM34" s="723"/>
      <c r="AN34" s="723"/>
      <c r="AO34" s="723"/>
      <c r="AP34" s="723"/>
      <c r="AQ34" s="723"/>
      <c r="AR34" s="723"/>
      <c r="AS34" s="723"/>
      <c r="AT34" s="723"/>
      <c r="AU34" s="723"/>
      <c r="AV34" s="723"/>
      <c r="AW34" s="724"/>
    </row>
    <row r="35" spans="2:49">
      <c r="B35" s="713"/>
      <c r="C35" s="714"/>
      <c r="D35" s="714"/>
      <c r="E35" s="714"/>
      <c r="F35" s="714"/>
      <c r="G35" s="714"/>
      <c r="H35" s="714"/>
      <c r="I35" s="714"/>
      <c r="J35" s="714"/>
      <c r="K35" s="714"/>
      <c r="L35" s="714"/>
      <c r="M35" s="714"/>
      <c r="N35" s="715"/>
      <c r="O35" s="722"/>
      <c r="P35" s="723"/>
      <c r="Q35" s="723"/>
      <c r="R35" s="723"/>
      <c r="S35" s="723"/>
      <c r="T35" s="723"/>
      <c r="U35" s="723"/>
      <c r="V35" s="723"/>
      <c r="W35" s="723"/>
      <c r="X35" s="723"/>
      <c r="Y35" s="723"/>
      <c r="Z35" s="723"/>
      <c r="AA35" s="723"/>
      <c r="AB35" s="723"/>
      <c r="AC35" s="723"/>
      <c r="AD35" s="723"/>
      <c r="AE35" s="723"/>
      <c r="AF35" s="723"/>
      <c r="AG35" s="723"/>
      <c r="AH35" s="723"/>
      <c r="AI35" s="723"/>
      <c r="AJ35" s="723"/>
      <c r="AK35" s="723"/>
      <c r="AL35" s="723"/>
      <c r="AM35" s="723"/>
      <c r="AN35" s="723"/>
      <c r="AO35" s="723"/>
      <c r="AP35" s="723"/>
      <c r="AQ35" s="723"/>
      <c r="AR35" s="723"/>
      <c r="AS35" s="723"/>
      <c r="AT35" s="723"/>
      <c r="AU35" s="723"/>
      <c r="AV35" s="723"/>
      <c r="AW35" s="724"/>
    </row>
    <row r="36" spans="2:49">
      <c r="B36" s="716"/>
      <c r="C36" s="717"/>
      <c r="D36" s="717"/>
      <c r="E36" s="717"/>
      <c r="F36" s="717"/>
      <c r="G36" s="717"/>
      <c r="H36" s="717"/>
      <c r="I36" s="717"/>
      <c r="J36" s="717"/>
      <c r="K36" s="717"/>
      <c r="L36" s="717"/>
      <c r="M36" s="717"/>
      <c r="N36" s="718"/>
      <c r="O36" s="725"/>
      <c r="P36" s="726"/>
      <c r="Q36" s="726"/>
      <c r="R36" s="726"/>
      <c r="S36" s="726"/>
      <c r="T36" s="726"/>
      <c r="U36" s="726"/>
      <c r="V36" s="726"/>
      <c r="W36" s="726"/>
      <c r="X36" s="726"/>
      <c r="Y36" s="726"/>
      <c r="Z36" s="726"/>
      <c r="AA36" s="726"/>
      <c r="AB36" s="726"/>
      <c r="AC36" s="726"/>
      <c r="AD36" s="726"/>
      <c r="AE36" s="726"/>
      <c r="AF36" s="726"/>
      <c r="AG36" s="726"/>
      <c r="AH36" s="726"/>
      <c r="AI36" s="726"/>
      <c r="AJ36" s="726"/>
      <c r="AK36" s="726"/>
      <c r="AL36" s="726"/>
      <c r="AM36" s="726"/>
      <c r="AN36" s="726"/>
      <c r="AO36" s="726"/>
      <c r="AP36" s="726"/>
      <c r="AQ36" s="726"/>
      <c r="AR36" s="726"/>
      <c r="AS36" s="726"/>
      <c r="AT36" s="726"/>
      <c r="AU36" s="726"/>
      <c r="AV36" s="726"/>
      <c r="AW36" s="727"/>
    </row>
    <row r="37" spans="2:49">
      <c r="B37" s="710" t="s">
        <v>116</v>
      </c>
      <c r="C37" s="711"/>
      <c r="D37" s="711"/>
      <c r="E37" s="711"/>
      <c r="F37" s="711"/>
      <c r="G37" s="711"/>
      <c r="H37" s="711"/>
      <c r="I37" s="711"/>
      <c r="J37" s="711"/>
      <c r="K37" s="711"/>
      <c r="L37" s="711"/>
      <c r="M37" s="711"/>
      <c r="N37" s="712"/>
      <c r="O37" s="719"/>
      <c r="P37" s="720"/>
      <c r="Q37" s="720"/>
      <c r="R37" s="720"/>
      <c r="S37" s="720"/>
      <c r="T37" s="720"/>
      <c r="U37" s="720"/>
      <c r="V37" s="720"/>
      <c r="W37" s="720"/>
      <c r="X37" s="720"/>
      <c r="Y37" s="720"/>
      <c r="Z37" s="720"/>
      <c r="AA37" s="720"/>
      <c r="AB37" s="720"/>
      <c r="AC37" s="720"/>
      <c r="AD37" s="720"/>
      <c r="AE37" s="720"/>
      <c r="AF37" s="720"/>
      <c r="AG37" s="720"/>
      <c r="AH37" s="720"/>
      <c r="AI37" s="720"/>
      <c r="AJ37" s="720"/>
      <c r="AK37" s="720"/>
      <c r="AL37" s="720"/>
      <c r="AM37" s="720"/>
      <c r="AN37" s="720"/>
      <c r="AO37" s="720"/>
      <c r="AP37" s="720"/>
      <c r="AQ37" s="720"/>
      <c r="AR37" s="720"/>
      <c r="AS37" s="720"/>
      <c r="AT37" s="720"/>
      <c r="AU37" s="720"/>
      <c r="AV37" s="720"/>
      <c r="AW37" s="721"/>
    </row>
    <row r="38" spans="2:49">
      <c r="B38" s="716"/>
      <c r="C38" s="717"/>
      <c r="D38" s="717"/>
      <c r="E38" s="717"/>
      <c r="F38" s="717"/>
      <c r="G38" s="717"/>
      <c r="H38" s="717"/>
      <c r="I38" s="717"/>
      <c r="J38" s="717"/>
      <c r="K38" s="717"/>
      <c r="L38" s="717"/>
      <c r="M38" s="717"/>
      <c r="N38" s="718"/>
      <c r="O38" s="725"/>
      <c r="P38" s="726"/>
      <c r="Q38" s="726"/>
      <c r="R38" s="726"/>
      <c r="S38" s="726"/>
      <c r="T38" s="726"/>
      <c r="U38" s="726"/>
      <c r="V38" s="726"/>
      <c r="W38" s="726"/>
      <c r="X38" s="726"/>
      <c r="Y38" s="726"/>
      <c r="Z38" s="726"/>
      <c r="AA38" s="726"/>
      <c r="AB38" s="726"/>
      <c r="AC38" s="726"/>
      <c r="AD38" s="726"/>
      <c r="AE38" s="726"/>
      <c r="AF38" s="726"/>
      <c r="AG38" s="726"/>
      <c r="AH38" s="726"/>
      <c r="AI38" s="726"/>
      <c r="AJ38" s="726"/>
      <c r="AK38" s="726"/>
      <c r="AL38" s="726"/>
      <c r="AM38" s="726"/>
      <c r="AN38" s="726"/>
      <c r="AO38" s="726"/>
      <c r="AP38" s="726"/>
      <c r="AQ38" s="726"/>
      <c r="AR38" s="726"/>
      <c r="AS38" s="726"/>
      <c r="AT38" s="726"/>
      <c r="AU38" s="726"/>
      <c r="AV38" s="726"/>
      <c r="AW38" s="727"/>
    </row>
    <row r="39" spans="2:49">
      <c r="B39" s="710" t="s">
        <v>117</v>
      </c>
      <c r="C39" s="711"/>
      <c r="D39" s="711"/>
      <c r="E39" s="711"/>
      <c r="F39" s="711"/>
      <c r="G39" s="711"/>
      <c r="H39" s="711"/>
      <c r="I39" s="711"/>
      <c r="J39" s="711"/>
      <c r="K39" s="711"/>
      <c r="L39" s="711"/>
      <c r="M39" s="711"/>
      <c r="N39" s="712"/>
      <c r="O39" s="710" t="s">
        <v>106</v>
      </c>
      <c r="P39" s="711"/>
      <c r="Q39" s="711"/>
      <c r="R39" s="762"/>
      <c r="S39" s="766"/>
      <c r="T39" s="767"/>
      <c r="U39" s="767"/>
      <c r="V39" s="767"/>
      <c r="W39" s="767"/>
      <c r="X39" s="767"/>
      <c r="Y39" s="767"/>
      <c r="Z39" s="767"/>
      <c r="AA39" s="767"/>
      <c r="AB39" s="767"/>
      <c r="AC39" s="767"/>
      <c r="AD39" s="767"/>
      <c r="AE39" s="767"/>
      <c r="AF39" s="767"/>
      <c r="AG39" s="767"/>
      <c r="AH39" s="767"/>
      <c r="AI39" s="767"/>
      <c r="AJ39" s="767"/>
      <c r="AK39" s="767"/>
      <c r="AL39" s="767"/>
      <c r="AM39" s="767"/>
      <c r="AN39" s="767"/>
      <c r="AO39" s="767"/>
      <c r="AP39" s="767"/>
      <c r="AQ39" s="767"/>
      <c r="AR39" s="767"/>
      <c r="AS39" s="767"/>
      <c r="AT39" s="767"/>
      <c r="AU39" s="767"/>
      <c r="AV39" s="767"/>
      <c r="AW39" s="768"/>
    </row>
    <row r="40" spans="2:49">
      <c r="B40" s="713"/>
      <c r="C40" s="714"/>
      <c r="D40" s="714"/>
      <c r="E40" s="714"/>
      <c r="F40" s="714"/>
      <c r="G40" s="714"/>
      <c r="H40" s="714"/>
      <c r="I40" s="714"/>
      <c r="J40" s="714"/>
      <c r="K40" s="714"/>
      <c r="L40" s="714"/>
      <c r="M40" s="714"/>
      <c r="N40" s="715"/>
      <c r="O40" s="763"/>
      <c r="P40" s="764"/>
      <c r="Q40" s="764"/>
      <c r="R40" s="765"/>
      <c r="S40" s="769"/>
      <c r="T40" s="770"/>
      <c r="U40" s="770"/>
      <c r="V40" s="770"/>
      <c r="W40" s="770"/>
      <c r="X40" s="770"/>
      <c r="Y40" s="770"/>
      <c r="Z40" s="770"/>
      <c r="AA40" s="770"/>
      <c r="AB40" s="770"/>
      <c r="AC40" s="770"/>
      <c r="AD40" s="770"/>
      <c r="AE40" s="770"/>
      <c r="AF40" s="770"/>
      <c r="AG40" s="770"/>
      <c r="AH40" s="770"/>
      <c r="AI40" s="770"/>
      <c r="AJ40" s="770"/>
      <c r="AK40" s="770"/>
      <c r="AL40" s="770"/>
      <c r="AM40" s="770"/>
      <c r="AN40" s="770"/>
      <c r="AO40" s="770"/>
      <c r="AP40" s="770"/>
      <c r="AQ40" s="770"/>
      <c r="AR40" s="770"/>
      <c r="AS40" s="770"/>
      <c r="AT40" s="770"/>
      <c r="AU40" s="770"/>
      <c r="AV40" s="770"/>
      <c r="AW40" s="771"/>
    </row>
    <row r="41" spans="2:49">
      <c r="B41" s="713"/>
      <c r="C41" s="714"/>
      <c r="D41" s="714"/>
      <c r="E41" s="714"/>
      <c r="F41" s="714"/>
      <c r="G41" s="714"/>
      <c r="H41" s="714"/>
      <c r="I41" s="714"/>
      <c r="J41" s="714"/>
      <c r="K41" s="714"/>
      <c r="L41" s="714"/>
      <c r="M41" s="714"/>
      <c r="N41" s="715"/>
      <c r="O41" s="710" t="s">
        <v>118</v>
      </c>
      <c r="P41" s="711"/>
      <c r="Q41" s="711"/>
      <c r="R41" s="762"/>
      <c r="S41" s="766"/>
      <c r="T41" s="767"/>
      <c r="U41" s="767"/>
      <c r="V41" s="767"/>
      <c r="W41" s="767"/>
      <c r="X41" s="767"/>
      <c r="Y41" s="767"/>
      <c r="Z41" s="767"/>
      <c r="AA41" s="767"/>
      <c r="AB41" s="767"/>
      <c r="AC41" s="767"/>
      <c r="AD41" s="767"/>
      <c r="AE41" s="767"/>
      <c r="AF41" s="767"/>
      <c r="AG41" s="767"/>
      <c r="AH41" s="767"/>
      <c r="AI41" s="767"/>
      <c r="AJ41" s="767"/>
      <c r="AK41" s="767"/>
      <c r="AL41" s="767"/>
      <c r="AM41" s="767"/>
      <c r="AN41" s="767"/>
      <c r="AO41" s="767"/>
      <c r="AP41" s="767"/>
      <c r="AQ41" s="767"/>
      <c r="AR41" s="767"/>
      <c r="AS41" s="767"/>
      <c r="AT41" s="767"/>
      <c r="AU41" s="767"/>
      <c r="AV41" s="767"/>
      <c r="AW41" s="768"/>
    </row>
    <row r="42" spans="2:49">
      <c r="B42" s="716"/>
      <c r="C42" s="717"/>
      <c r="D42" s="717"/>
      <c r="E42" s="717"/>
      <c r="F42" s="717"/>
      <c r="G42" s="717"/>
      <c r="H42" s="717"/>
      <c r="I42" s="717"/>
      <c r="J42" s="717"/>
      <c r="K42" s="717"/>
      <c r="L42" s="717"/>
      <c r="M42" s="717"/>
      <c r="N42" s="718"/>
      <c r="O42" s="763"/>
      <c r="P42" s="764"/>
      <c r="Q42" s="764"/>
      <c r="R42" s="765"/>
      <c r="S42" s="769"/>
      <c r="T42" s="770"/>
      <c r="U42" s="770"/>
      <c r="V42" s="770"/>
      <c r="W42" s="770"/>
      <c r="X42" s="770"/>
      <c r="Y42" s="770"/>
      <c r="Z42" s="770"/>
      <c r="AA42" s="770"/>
      <c r="AB42" s="770"/>
      <c r="AC42" s="770"/>
      <c r="AD42" s="770"/>
      <c r="AE42" s="770"/>
      <c r="AF42" s="770"/>
      <c r="AG42" s="770"/>
      <c r="AH42" s="770"/>
      <c r="AI42" s="770"/>
      <c r="AJ42" s="770"/>
      <c r="AK42" s="770"/>
      <c r="AL42" s="770"/>
      <c r="AM42" s="770"/>
      <c r="AN42" s="770"/>
      <c r="AO42" s="770"/>
      <c r="AP42" s="770"/>
      <c r="AQ42" s="770"/>
      <c r="AR42" s="770"/>
      <c r="AS42" s="770"/>
      <c r="AT42" s="770"/>
      <c r="AU42" s="770"/>
      <c r="AV42" s="770"/>
      <c r="AW42" s="771"/>
    </row>
    <row r="43" spans="2:49">
      <c r="B43" s="710" t="s">
        <v>119</v>
      </c>
      <c r="C43" s="711"/>
      <c r="D43" s="711"/>
      <c r="E43" s="711"/>
      <c r="F43" s="711"/>
      <c r="G43" s="711"/>
      <c r="H43" s="711"/>
      <c r="I43" s="711"/>
      <c r="J43" s="711"/>
      <c r="K43" s="711"/>
      <c r="L43" s="711"/>
      <c r="M43" s="711"/>
      <c r="N43" s="712"/>
      <c r="O43" s="790"/>
      <c r="P43" s="772"/>
      <c r="Q43" s="772"/>
      <c r="R43" s="772" t="s">
        <v>60</v>
      </c>
      <c r="S43" s="772"/>
      <c r="T43" s="792"/>
      <c r="U43" s="792"/>
      <c r="V43" s="792"/>
      <c r="W43" s="772" t="s">
        <v>30</v>
      </c>
      <c r="X43" s="772"/>
      <c r="Y43" s="792"/>
      <c r="Z43" s="792"/>
      <c r="AA43" s="772" t="s">
        <v>31</v>
      </c>
      <c r="AB43" s="772"/>
      <c r="AC43" s="772" t="s">
        <v>120</v>
      </c>
      <c r="AD43" s="772"/>
      <c r="AE43" s="772"/>
      <c r="AF43" s="772"/>
      <c r="AG43" s="772"/>
      <c r="AH43" s="772"/>
      <c r="AI43" s="772"/>
      <c r="AJ43" s="772"/>
      <c r="AK43" s="772"/>
      <c r="AL43" s="772"/>
      <c r="AM43" s="772"/>
      <c r="AN43" s="772"/>
      <c r="AO43" s="772"/>
      <c r="AP43" s="772"/>
      <c r="AQ43" s="772"/>
      <c r="AR43" s="772"/>
      <c r="AS43" s="772"/>
      <c r="AT43" s="772"/>
      <c r="AU43" s="772"/>
      <c r="AV43" s="772"/>
      <c r="AW43" s="774"/>
    </row>
    <row r="44" spans="2:49">
      <c r="B44" s="716"/>
      <c r="C44" s="717"/>
      <c r="D44" s="717"/>
      <c r="E44" s="717"/>
      <c r="F44" s="717"/>
      <c r="G44" s="717"/>
      <c r="H44" s="717"/>
      <c r="I44" s="717"/>
      <c r="J44" s="717"/>
      <c r="K44" s="717"/>
      <c r="L44" s="717"/>
      <c r="M44" s="717"/>
      <c r="N44" s="718"/>
      <c r="O44" s="791"/>
      <c r="P44" s="773"/>
      <c r="Q44" s="773"/>
      <c r="R44" s="773"/>
      <c r="S44" s="773"/>
      <c r="T44" s="793"/>
      <c r="U44" s="793"/>
      <c r="V44" s="793"/>
      <c r="W44" s="773"/>
      <c r="X44" s="773"/>
      <c r="Y44" s="793"/>
      <c r="Z44" s="793"/>
      <c r="AA44" s="773"/>
      <c r="AB44" s="773"/>
      <c r="AC44" s="773"/>
      <c r="AD44" s="773"/>
      <c r="AE44" s="773"/>
      <c r="AF44" s="773"/>
      <c r="AG44" s="773"/>
      <c r="AH44" s="773"/>
      <c r="AI44" s="773"/>
      <c r="AJ44" s="773"/>
      <c r="AK44" s="773"/>
      <c r="AL44" s="773"/>
      <c r="AM44" s="773"/>
      <c r="AN44" s="773"/>
      <c r="AO44" s="773"/>
      <c r="AP44" s="773"/>
      <c r="AQ44" s="773"/>
      <c r="AR44" s="773"/>
      <c r="AS44" s="773"/>
      <c r="AT44" s="773"/>
      <c r="AU44" s="773"/>
      <c r="AV44" s="773"/>
      <c r="AW44" s="775"/>
    </row>
    <row r="45" spans="2:49">
      <c r="B45" s="738" t="s">
        <v>121</v>
      </c>
      <c r="C45" s="739"/>
      <c r="D45" s="739"/>
      <c r="E45" s="739"/>
      <c r="F45" s="739"/>
      <c r="G45" s="739"/>
      <c r="H45" s="739"/>
      <c r="I45" s="739"/>
      <c r="J45" s="739"/>
      <c r="K45" s="739"/>
      <c r="L45" s="739"/>
      <c r="M45" s="739"/>
      <c r="N45" s="740"/>
      <c r="O45" s="779" t="s">
        <v>122</v>
      </c>
      <c r="P45" s="780"/>
      <c r="Q45" s="780"/>
      <c r="R45" s="780"/>
      <c r="S45" s="783"/>
      <c r="T45" s="783"/>
      <c r="U45" s="783"/>
      <c r="V45" s="783"/>
      <c r="W45" s="783"/>
      <c r="X45" s="783"/>
      <c r="Y45" s="783"/>
      <c r="Z45" s="783"/>
      <c r="AA45" s="783"/>
      <c r="AB45" s="783"/>
      <c r="AC45" s="783"/>
      <c r="AD45" s="783"/>
      <c r="AE45" s="772" t="s">
        <v>38</v>
      </c>
      <c r="AF45" s="772"/>
      <c r="AG45" s="785" t="s">
        <v>123</v>
      </c>
      <c r="AH45" s="785"/>
      <c r="AI45" s="785"/>
      <c r="AJ45" s="785"/>
      <c r="AK45" s="785"/>
      <c r="AL45" s="785"/>
      <c r="AM45" s="785"/>
      <c r="AN45" s="785"/>
      <c r="AO45" s="785"/>
      <c r="AP45" s="785"/>
      <c r="AQ45" s="785"/>
      <c r="AR45" s="785"/>
      <c r="AS45" s="785"/>
      <c r="AT45" s="785"/>
      <c r="AU45" s="785"/>
      <c r="AV45" s="785"/>
      <c r="AW45" s="786"/>
    </row>
    <row r="46" spans="2:49">
      <c r="B46" s="776"/>
      <c r="C46" s="777"/>
      <c r="D46" s="777"/>
      <c r="E46" s="777"/>
      <c r="F46" s="777"/>
      <c r="G46" s="777"/>
      <c r="H46" s="777"/>
      <c r="I46" s="777"/>
      <c r="J46" s="777"/>
      <c r="K46" s="777"/>
      <c r="L46" s="777"/>
      <c r="M46" s="777"/>
      <c r="N46" s="778"/>
      <c r="O46" s="781"/>
      <c r="P46" s="782"/>
      <c r="Q46" s="782"/>
      <c r="R46" s="782"/>
      <c r="S46" s="784"/>
      <c r="T46" s="784"/>
      <c r="U46" s="784"/>
      <c r="V46" s="784"/>
      <c r="W46" s="784"/>
      <c r="X46" s="784"/>
      <c r="Y46" s="784"/>
      <c r="Z46" s="784"/>
      <c r="AA46" s="784"/>
      <c r="AB46" s="784"/>
      <c r="AC46" s="784"/>
      <c r="AD46" s="784"/>
      <c r="AE46" s="773"/>
      <c r="AF46" s="773"/>
      <c r="AG46" s="787"/>
      <c r="AH46" s="787"/>
      <c r="AI46" s="787"/>
      <c r="AJ46" s="787"/>
      <c r="AK46" s="787"/>
      <c r="AL46" s="787"/>
      <c r="AM46" s="787"/>
      <c r="AN46" s="787"/>
      <c r="AO46" s="787"/>
      <c r="AP46" s="787"/>
      <c r="AQ46" s="787"/>
      <c r="AR46" s="787"/>
      <c r="AS46" s="787"/>
      <c r="AT46" s="787"/>
      <c r="AU46" s="787"/>
      <c r="AV46" s="787"/>
      <c r="AW46" s="788"/>
    </row>
    <row r="47" spans="2:49">
      <c r="B47" s="776"/>
      <c r="C47" s="777"/>
      <c r="D47" s="777"/>
      <c r="E47" s="777"/>
      <c r="F47" s="777"/>
      <c r="G47" s="777"/>
      <c r="H47" s="777"/>
      <c r="I47" s="777"/>
      <c r="J47" s="777"/>
      <c r="K47" s="777"/>
      <c r="L47" s="777"/>
      <c r="M47" s="777"/>
      <c r="N47" s="778"/>
      <c r="O47" s="20"/>
      <c r="P47" s="21"/>
      <c r="Q47" s="21"/>
      <c r="R47" s="21"/>
      <c r="S47" s="21"/>
      <c r="T47" s="21"/>
      <c r="U47" s="21"/>
      <c r="V47" s="21"/>
      <c r="W47" s="21"/>
      <c r="X47" s="21"/>
      <c r="Y47" s="21"/>
      <c r="Z47" s="22" t="s">
        <v>124</v>
      </c>
      <c r="AA47" s="21"/>
      <c r="AB47" s="21"/>
      <c r="AC47" s="21"/>
      <c r="AD47" s="21"/>
      <c r="AE47" s="23"/>
      <c r="AF47" s="23"/>
      <c r="AG47" s="23"/>
      <c r="AH47" s="23"/>
      <c r="AI47" s="23"/>
      <c r="AJ47" s="23"/>
      <c r="AK47" s="23"/>
      <c r="AL47" s="23"/>
      <c r="AM47" s="23"/>
      <c r="AN47" s="23"/>
      <c r="AO47" s="23"/>
      <c r="AP47" s="23"/>
      <c r="AQ47" s="23"/>
      <c r="AR47" s="23"/>
      <c r="AS47" s="23"/>
      <c r="AT47" s="23"/>
      <c r="AU47" s="23"/>
      <c r="AV47" s="23"/>
      <c r="AW47" s="24"/>
    </row>
    <row r="48" spans="2:49">
      <c r="B48" s="776"/>
      <c r="C48" s="777"/>
      <c r="D48" s="777"/>
      <c r="E48" s="777"/>
      <c r="F48" s="777"/>
      <c r="G48" s="777"/>
      <c r="H48" s="777"/>
      <c r="I48" s="777"/>
      <c r="J48" s="777"/>
      <c r="K48" s="777"/>
      <c r="L48" s="777"/>
      <c r="M48" s="777"/>
      <c r="N48" s="778"/>
      <c r="O48" s="20"/>
      <c r="P48" s="21"/>
      <c r="Q48" s="21"/>
      <c r="R48" s="21"/>
      <c r="S48" s="21"/>
      <c r="T48" s="21"/>
      <c r="U48" s="21"/>
      <c r="V48" s="25"/>
      <c r="W48" s="21"/>
      <c r="X48" s="25"/>
      <c r="Y48" s="21"/>
      <c r="Z48" s="21"/>
      <c r="AA48" s="25"/>
      <c r="AB48" s="26" t="s">
        <v>125</v>
      </c>
      <c r="AC48" s="26"/>
      <c r="AD48" s="23"/>
      <c r="AE48" s="23"/>
      <c r="AF48" s="23"/>
      <c r="AG48" s="25"/>
      <c r="AH48" s="25"/>
      <c r="AI48" s="25"/>
      <c r="AJ48" s="23"/>
      <c r="AK48" s="789"/>
      <c r="AL48" s="789"/>
      <c r="AM48" s="789"/>
      <c r="AN48" s="789"/>
      <c r="AO48" s="789"/>
      <c r="AP48" s="23" t="s">
        <v>126</v>
      </c>
      <c r="AQ48" s="27" t="s">
        <v>123</v>
      </c>
      <c r="AR48" s="27"/>
      <c r="AS48" s="27"/>
      <c r="AT48" s="27"/>
      <c r="AU48" s="27"/>
      <c r="AV48" s="25"/>
      <c r="AW48" s="24"/>
    </row>
    <row r="49" spans="2:49">
      <c r="B49" s="776"/>
      <c r="C49" s="777"/>
      <c r="D49" s="777"/>
      <c r="E49" s="777"/>
      <c r="F49" s="777"/>
      <c r="G49" s="777"/>
      <c r="H49" s="777"/>
      <c r="I49" s="777"/>
      <c r="J49" s="777"/>
      <c r="K49" s="777"/>
      <c r="L49" s="777"/>
      <c r="M49" s="777"/>
      <c r="N49" s="778"/>
      <c r="O49" s="20"/>
      <c r="P49" s="21"/>
      <c r="Q49" s="21"/>
      <c r="R49" s="21"/>
      <c r="S49" s="21"/>
      <c r="T49" s="21"/>
      <c r="U49" s="21"/>
      <c r="V49" s="21"/>
      <c r="W49" s="21"/>
      <c r="X49" s="21"/>
      <c r="Y49" s="21"/>
      <c r="Z49" s="21"/>
      <c r="AA49" s="21"/>
      <c r="AB49" s="26" t="s">
        <v>127</v>
      </c>
      <c r="AC49" s="26"/>
      <c r="AD49" s="23"/>
      <c r="AE49" s="23"/>
      <c r="AF49" s="23"/>
      <c r="AG49" s="25"/>
      <c r="AH49" s="25"/>
      <c r="AI49" s="25"/>
      <c r="AJ49" s="23"/>
      <c r="AK49" s="789"/>
      <c r="AL49" s="789"/>
      <c r="AM49" s="789"/>
      <c r="AN49" s="789"/>
      <c r="AO49" s="789"/>
      <c r="AP49" s="23" t="s">
        <v>126</v>
      </c>
      <c r="AQ49" s="27" t="s">
        <v>123</v>
      </c>
      <c r="AR49" s="27"/>
      <c r="AS49" s="27"/>
      <c r="AT49" s="27"/>
      <c r="AU49" s="27"/>
      <c r="AV49" s="25"/>
      <c r="AW49" s="24"/>
    </row>
    <row r="50" spans="2:49">
      <c r="B50" s="776"/>
      <c r="C50" s="777"/>
      <c r="D50" s="777"/>
      <c r="E50" s="777"/>
      <c r="F50" s="777"/>
      <c r="G50" s="777"/>
      <c r="H50" s="777"/>
      <c r="I50" s="777"/>
      <c r="J50" s="777"/>
      <c r="K50" s="777"/>
      <c r="L50" s="777"/>
      <c r="M50" s="777"/>
      <c r="N50" s="778"/>
      <c r="O50" s="20"/>
      <c r="P50" s="21"/>
      <c r="Q50" s="21"/>
      <c r="R50" s="21"/>
      <c r="S50" s="21"/>
      <c r="T50" s="21"/>
      <c r="U50" s="21"/>
      <c r="V50" s="21"/>
      <c r="W50" s="21"/>
      <c r="X50" s="21"/>
      <c r="Y50" s="21"/>
      <c r="Z50" s="21"/>
      <c r="AA50" s="21"/>
      <c r="AB50" s="26" t="s">
        <v>169</v>
      </c>
      <c r="AC50" s="26"/>
      <c r="AD50" s="23"/>
      <c r="AE50" s="23"/>
      <c r="AF50" s="23"/>
      <c r="AG50" s="25"/>
      <c r="AH50" s="25"/>
      <c r="AI50" s="25"/>
      <c r="AJ50" s="23"/>
      <c r="AK50" s="789"/>
      <c r="AL50" s="789"/>
      <c r="AM50" s="789"/>
      <c r="AN50" s="789"/>
      <c r="AO50" s="789"/>
      <c r="AP50" s="23" t="s">
        <v>126</v>
      </c>
      <c r="AQ50" s="27" t="s">
        <v>123</v>
      </c>
      <c r="AR50" s="27"/>
      <c r="AS50" s="27"/>
      <c r="AT50" s="27"/>
      <c r="AU50" s="27"/>
      <c r="AV50" s="25"/>
      <c r="AW50" s="24"/>
    </row>
    <row r="51" spans="2:49">
      <c r="B51" s="776"/>
      <c r="C51" s="777"/>
      <c r="D51" s="777"/>
      <c r="E51" s="777"/>
      <c r="F51" s="777"/>
      <c r="G51" s="777"/>
      <c r="H51" s="777"/>
      <c r="I51" s="777"/>
      <c r="J51" s="777"/>
      <c r="K51" s="777"/>
      <c r="L51" s="777"/>
      <c r="M51" s="777"/>
      <c r="N51" s="778"/>
      <c r="O51" s="20"/>
      <c r="P51" s="21"/>
      <c r="Q51" s="21"/>
      <c r="R51" s="21"/>
      <c r="S51" s="21"/>
      <c r="T51" s="21"/>
      <c r="U51" s="21"/>
      <c r="V51" s="21"/>
      <c r="W51" s="21"/>
      <c r="X51" s="21"/>
      <c r="Y51" s="21"/>
      <c r="Z51" s="21"/>
      <c r="AA51" s="21"/>
      <c r="AB51" s="26" t="s">
        <v>170</v>
      </c>
      <c r="AC51" s="26"/>
      <c r="AD51" s="23"/>
      <c r="AE51" s="23"/>
      <c r="AF51" s="23"/>
      <c r="AG51" s="25"/>
      <c r="AH51" s="25"/>
      <c r="AI51" s="25"/>
      <c r="AJ51" s="23"/>
      <c r="AK51" s="789"/>
      <c r="AL51" s="789"/>
      <c r="AM51" s="789"/>
      <c r="AN51" s="789"/>
      <c r="AO51" s="789"/>
      <c r="AP51" s="23" t="s">
        <v>126</v>
      </c>
      <c r="AQ51" s="27" t="s">
        <v>123</v>
      </c>
      <c r="AR51" s="27"/>
      <c r="AS51" s="27"/>
      <c r="AT51" s="27"/>
      <c r="AU51" s="27"/>
      <c r="AV51" s="25"/>
      <c r="AW51" s="24"/>
    </row>
    <row r="52" spans="2:49">
      <c r="B52" s="776"/>
      <c r="C52" s="777"/>
      <c r="D52" s="777"/>
      <c r="E52" s="777"/>
      <c r="F52" s="777"/>
      <c r="G52" s="777"/>
      <c r="H52" s="777"/>
      <c r="I52" s="777"/>
      <c r="J52" s="777"/>
      <c r="K52" s="777"/>
      <c r="L52" s="777"/>
      <c r="M52" s="777"/>
      <c r="N52" s="778"/>
      <c r="O52" s="20"/>
      <c r="P52" s="21"/>
      <c r="Q52" s="21"/>
      <c r="R52" s="21"/>
      <c r="S52" s="21"/>
      <c r="T52" s="21"/>
      <c r="U52" s="21"/>
      <c r="V52" s="21"/>
      <c r="W52" s="21"/>
      <c r="X52" s="21"/>
      <c r="Y52" s="21"/>
      <c r="Z52" s="21"/>
      <c r="AA52" s="21"/>
      <c r="AB52" s="26"/>
      <c r="AC52" s="26"/>
      <c r="AD52" s="23"/>
      <c r="AE52" s="23"/>
      <c r="AF52" s="23"/>
      <c r="AG52" s="25"/>
      <c r="AH52" s="25"/>
      <c r="AI52" s="25"/>
      <c r="AJ52" s="23"/>
      <c r="AK52" s="794"/>
      <c r="AL52" s="794"/>
      <c r="AM52" s="794"/>
      <c r="AN52" s="794"/>
      <c r="AO52" s="794"/>
      <c r="AP52" s="23"/>
      <c r="AQ52" s="27"/>
      <c r="AR52" s="27"/>
      <c r="AS52" s="27"/>
      <c r="AT52" s="27"/>
      <c r="AU52" s="27"/>
      <c r="AV52" s="25"/>
      <c r="AW52" s="24"/>
    </row>
    <row r="53" spans="2:49">
      <c r="B53" s="741"/>
      <c r="C53" s="742"/>
      <c r="D53" s="742"/>
      <c r="E53" s="742"/>
      <c r="F53" s="742"/>
      <c r="G53" s="742"/>
      <c r="H53" s="742"/>
      <c r="I53" s="742"/>
      <c r="J53" s="742"/>
      <c r="K53" s="742"/>
      <c r="L53" s="742"/>
      <c r="M53" s="742"/>
      <c r="N53" s="743"/>
      <c r="O53" s="20"/>
      <c r="P53" s="21"/>
      <c r="Q53" s="21"/>
      <c r="R53" s="21"/>
      <c r="S53" s="21"/>
      <c r="T53" s="21"/>
      <c r="U53" s="21"/>
      <c r="V53" s="21"/>
      <c r="W53" s="21"/>
      <c r="X53" s="21"/>
      <c r="Y53" s="21"/>
      <c r="Z53" s="21"/>
      <c r="AA53" s="21"/>
      <c r="AB53" s="21"/>
      <c r="AC53" s="21"/>
      <c r="AD53" s="21"/>
      <c r="AE53" s="25"/>
      <c r="AF53" s="25"/>
      <c r="AG53" s="25"/>
      <c r="AH53" s="25"/>
      <c r="AI53" s="25"/>
      <c r="AJ53" s="25"/>
      <c r="AK53" s="794"/>
      <c r="AL53" s="794"/>
      <c r="AM53" s="794"/>
      <c r="AN53" s="794"/>
      <c r="AO53" s="794"/>
      <c r="AP53" s="23"/>
      <c r="AQ53" s="27"/>
      <c r="AR53" s="28"/>
      <c r="AS53" s="28"/>
      <c r="AT53" s="28"/>
      <c r="AU53" s="28"/>
      <c r="AV53" s="23"/>
      <c r="AW53" s="24"/>
    </row>
    <row r="54" spans="2:49">
      <c r="B54" s="738" t="s">
        <v>128</v>
      </c>
      <c r="C54" s="739"/>
      <c r="D54" s="739"/>
      <c r="E54" s="739"/>
      <c r="F54" s="739"/>
      <c r="G54" s="739"/>
      <c r="H54" s="739"/>
      <c r="I54" s="739"/>
      <c r="J54" s="739"/>
      <c r="K54" s="739"/>
      <c r="L54" s="739"/>
      <c r="M54" s="739"/>
      <c r="N54" s="740"/>
      <c r="O54" s="795"/>
      <c r="P54" s="796"/>
      <c r="Q54" s="796"/>
      <c r="R54" s="796"/>
      <c r="S54" s="796"/>
      <c r="T54" s="796"/>
      <c r="U54" s="796"/>
      <c r="V54" s="796"/>
      <c r="W54" s="796"/>
      <c r="X54" s="796"/>
      <c r="Y54" s="796"/>
      <c r="Z54" s="796"/>
      <c r="AA54" s="796"/>
      <c r="AB54" s="796"/>
      <c r="AC54" s="796"/>
      <c r="AD54" s="796"/>
      <c r="AE54" s="796"/>
      <c r="AF54" s="796"/>
      <c r="AG54" s="796"/>
      <c r="AH54" s="796"/>
      <c r="AI54" s="796"/>
      <c r="AJ54" s="796"/>
      <c r="AK54" s="796"/>
      <c r="AL54" s="796"/>
      <c r="AM54" s="796"/>
      <c r="AN54" s="796"/>
      <c r="AO54" s="796"/>
      <c r="AP54" s="796"/>
      <c r="AQ54" s="796"/>
      <c r="AR54" s="796"/>
      <c r="AS54" s="796"/>
      <c r="AT54" s="796"/>
      <c r="AU54" s="796"/>
      <c r="AV54" s="796"/>
      <c r="AW54" s="797"/>
    </row>
    <row r="55" spans="2:49">
      <c r="B55" s="776"/>
      <c r="C55" s="777"/>
      <c r="D55" s="777"/>
      <c r="E55" s="777"/>
      <c r="F55" s="777"/>
      <c r="G55" s="777"/>
      <c r="H55" s="777"/>
      <c r="I55" s="777"/>
      <c r="J55" s="777"/>
      <c r="K55" s="777"/>
      <c r="L55" s="777"/>
      <c r="M55" s="777"/>
      <c r="N55" s="778"/>
      <c r="O55" s="798"/>
      <c r="P55" s="799"/>
      <c r="Q55" s="799"/>
      <c r="R55" s="799"/>
      <c r="S55" s="799"/>
      <c r="T55" s="799"/>
      <c r="U55" s="799"/>
      <c r="V55" s="799"/>
      <c r="W55" s="799"/>
      <c r="X55" s="799"/>
      <c r="Y55" s="799"/>
      <c r="Z55" s="799"/>
      <c r="AA55" s="799"/>
      <c r="AB55" s="799"/>
      <c r="AC55" s="799"/>
      <c r="AD55" s="799"/>
      <c r="AE55" s="799"/>
      <c r="AF55" s="799"/>
      <c r="AG55" s="799"/>
      <c r="AH55" s="799"/>
      <c r="AI55" s="799"/>
      <c r="AJ55" s="799"/>
      <c r="AK55" s="799"/>
      <c r="AL55" s="799"/>
      <c r="AM55" s="799"/>
      <c r="AN55" s="799"/>
      <c r="AO55" s="799"/>
      <c r="AP55" s="799"/>
      <c r="AQ55" s="799"/>
      <c r="AR55" s="799"/>
      <c r="AS55" s="799"/>
      <c r="AT55" s="799"/>
      <c r="AU55" s="799"/>
      <c r="AV55" s="799"/>
      <c r="AW55" s="800"/>
    </row>
    <row r="56" spans="2:49">
      <c r="B56" s="776"/>
      <c r="C56" s="777"/>
      <c r="D56" s="777"/>
      <c r="E56" s="777"/>
      <c r="F56" s="777"/>
      <c r="G56" s="777"/>
      <c r="H56" s="777"/>
      <c r="I56" s="777"/>
      <c r="J56" s="777"/>
      <c r="K56" s="777"/>
      <c r="L56" s="777"/>
      <c r="M56" s="777"/>
      <c r="N56" s="778"/>
      <c r="O56" s="798"/>
      <c r="P56" s="799"/>
      <c r="Q56" s="799"/>
      <c r="R56" s="799"/>
      <c r="S56" s="799"/>
      <c r="T56" s="799"/>
      <c r="U56" s="799"/>
      <c r="V56" s="799"/>
      <c r="W56" s="799"/>
      <c r="X56" s="799"/>
      <c r="Y56" s="799"/>
      <c r="Z56" s="799"/>
      <c r="AA56" s="799"/>
      <c r="AB56" s="799"/>
      <c r="AC56" s="799"/>
      <c r="AD56" s="799"/>
      <c r="AE56" s="799"/>
      <c r="AF56" s="799"/>
      <c r="AG56" s="799"/>
      <c r="AH56" s="799"/>
      <c r="AI56" s="799"/>
      <c r="AJ56" s="799"/>
      <c r="AK56" s="799"/>
      <c r="AL56" s="799"/>
      <c r="AM56" s="799"/>
      <c r="AN56" s="799"/>
      <c r="AO56" s="799"/>
      <c r="AP56" s="799"/>
      <c r="AQ56" s="799"/>
      <c r="AR56" s="799"/>
      <c r="AS56" s="799"/>
      <c r="AT56" s="799"/>
      <c r="AU56" s="799"/>
      <c r="AV56" s="799"/>
      <c r="AW56" s="800"/>
    </row>
    <row r="57" spans="2:49">
      <c r="B57" s="776"/>
      <c r="C57" s="777"/>
      <c r="D57" s="777"/>
      <c r="E57" s="777"/>
      <c r="F57" s="777"/>
      <c r="G57" s="777"/>
      <c r="H57" s="777"/>
      <c r="I57" s="777"/>
      <c r="J57" s="777"/>
      <c r="K57" s="777"/>
      <c r="L57" s="777"/>
      <c r="M57" s="777"/>
      <c r="N57" s="778"/>
      <c r="O57" s="798"/>
      <c r="P57" s="799"/>
      <c r="Q57" s="799"/>
      <c r="R57" s="799"/>
      <c r="S57" s="799"/>
      <c r="T57" s="799"/>
      <c r="U57" s="799"/>
      <c r="V57" s="799"/>
      <c r="W57" s="799"/>
      <c r="X57" s="799"/>
      <c r="Y57" s="799"/>
      <c r="Z57" s="799"/>
      <c r="AA57" s="799"/>
      <c r="AB57" s="799"/>
      <c r="AC57" s="799"/>
      <c r="AD57" s="799"/>
      <c r="AE57" s="799"/>
      <c r="AF57" s="799"/>
      <c r="AG57" s="799"/>
      <c r="AH57" s="799"/>
      <c r="AI57" s="799"/>
      <c r="AJ57" s="799"/>
      <c r="AK57" s="799"/>
      <c r="AL57" s="799"/>
      <c r="AM57" s="799"/>
      <c r="AN57" s="799"/>
      <c r="AO57" s="799"/>
      <c r="AP57" s="799"/>
      <c r="AQ57" s="799"/>
      <c r="AR57" s="799"/>
      <c r="AS57" s="799"/>
      <c r="AT57" s="799"/>
      <c r="AU57" s="799"/>
      <c r="AV57" s="799"/>
      <c r="AW57" s="800"/>
    </row>
    <row r="58" spans="2:49">
      <c r="B58" s="741"/>
      <c r="C58" s="742"/>
      <c r="D58" s="742"/>
      <c r="E58" s="742"/>
      <c r="F58" s="742"/>
      <c r="G58" s="742"/>
      <c r="H58" s="742"/>
      <c r="I58" s="742"/>
      <c r="J58" s="742"/>
      <c r="K58" s="742"/>
      <c r="L58" s="742"/>
      <c r="M58" s="742"/>
      <c r="N58" s="743"/>
      <c r="O58" s="801"/>
      <c r="P58" s="802"/>
      <c r="Q58" s="802"/>
      <c r="R58" s="802"/>
      <c r="S58" s="802"/>
      <c r="T58" s="802"/>
      <c r="U58" s="802"/>
      <c r="V58" s="802"/>
      <c r="W58" s="802"/>
      <c r="X58" s="802"/>
      <c r="Y58" s="802"/>
      <c r="Z58" s="802"/>
      <c r="AA58" s="802"/>
      <c r="AB58" s="802"/>
      <c r="AC58" s="802"/>
      <c r="AD58" s="802"/>
      <c r="AE58" s="802"/>
      <c r="AF58" s="802"/>
      <c r="AG58" s="802"/>
      <c r="AH58" s="802"/>
      <c r="AI58" s="802"/>
      <c r="AJ58" s="802"/>
      <c r="AK58" s="802"/>
      <c r="AL58" s="802"/>
      <c r="AM58" s="802"/>
      <c r="AN58" s="802"/>
      <c r="AO58" s="802"/>
      <c r="AP58" s="802"/>
      <c r="AQ58" s="802"/>
      <c r="AR58" s="802"/>
      <c r="AS58" s="802"/>
      <c r="AT58" s="802"/>
      <c r="AU58" s="802"/>
      <c r="AV58" s="802"/>
      <c r="AW58" s="803"/>
    </row>
  </sheetData>
  <mergeCells count="71">
    <mergeCell ref="AK50:AO50"/>
    <mergeCell ref="AK51:AO51"/>
    <mergeCell ref="AK52:AO52"/>
    <mergeCell ref="AK53:AO53"/>
    <mergeCell ref="B54:N58"/>
    <mergeCell ref="O54:AW58"/>
    <mergeCell ref="AA43:AB44"/>
    <mergeCell ref="AC43:AD44"/>
    <mergeCell ref="AE43:AW44"/>
    <mergeCell ref="B45:N53"/>
    <mergeCell ref="O45:R46"/>
    <mergeCell ref="S45:AD46"/>
    <mergeCell ref="AE45:AF46"/>
    <mergeCell ref="AG45:AW46"/>
    <mergeCell ref="AK48:AO48"/>
    <mergeCell ref="AK49:AO49"/>
    <mergeCell ref="B43:N44"/>
    <mergeCell ref="O43:Q44"/>
    <mergeCell ref="R43:S44"/>
    <mergeCell ref="T43:V44"/>
    <mergeCell ref="W43:X44"/>
    <mergeCell ref="Y43:Z44"/>
    <mergeCell ref="B37:N38"/>
    <mergeCell ref="O37:AW38"/>
    <mergeCell ref="B39:N42"/>
    <mergeCell ref="O39:R40"/>
    <mergeCell ref="S39:AW40"/>
    <mergeCell ref="O41:R42"/>
    <mergeCell ref="S41:AW42"/>
    <mergeCell ref="B32:N36"/>
    <mergeCell ref="O32:AW36"/>
    <mergeCell ref="AK23:AO23"/>
    <mergeCell ref="AK24:AO24"/>
    <mergeCell ref="AK25:AO25"/>
    <mergeCell ref="B26:N28"/>
    <mergeCell ref="O26:AW28"/>
    <mergeCell ref="B30:N31"/>
    <mergeCell ref="O30:Q31"/>
    <mergeCell ref="R30:T31"/>
    <mergeCell ref="U30:Y31"/>
    <mergeCell ref="Z30:AW31"/>
    <mergeCell ref="AA16:AB17"/>
    <mergeCell ref="AC16:AD17"/>
    <mergeCell ref="AE16:AW17"/>
    <mergeCell ref="B18:N25"/>
    <mergeCell ref="O18:R19"/>
    <mergeCell ref="S18:AD19"/>
    <mergeCell ref="AE18:AF19"/>
    <mergeCell ref="AG18:AW19"/>
    <mergeCell ref="AK21:AO21"/>
    <mergeCell ref="AK22:AO22"/>
    <mergeCell ref="B16:N17"/>
    <mergeCell ref="O16:Q17"/>
    <mergeCell ref="R16:S17"/>
    <mergeCell ref="T16:V17"/>
    <mergeCell ref="W16:X17"/>
    <mergeCell ref="Y16:Z17"/>
    <mergeCell ref="B10:N11"/>
    <mergeCell ref="O10:AW11"/>
    <mergeCell ref="B12:N15"/>
    <mergeCell ref="O12:R13"/>
    <mergeCell ref="S12:AW13"/>
    <mergeCell ref="O14:R15"/>
    <mergeCell ref="S14:AW15"/>
    <mergeCell ref="B7:N9"/>
    <mergeCell ref="O7:AW9"/>
    <mergeCell ref="B5:N6"/>
    <mergeCell ref="O5:Q6"/>
    <mergeCell ref="R5:T6"/>
    <mergeCell ref="U5:Y6"/>
    <mergeCell ref="Z5:AW6"/>
  </mergeCells>
  <phoneticPr fontId="1"/>
  <dataValidations count="1">
    <dataValidation allowBlank="1" showInputMessage="1" showErrorMessage="1" prompt="自社内で開催する場合、小間代は対象になりません" sqref="AK21:AO21"/>
  </dataValidations>
  <pageMargins left="0.51181102362204722" right="0.31496062992125984" top="0.43307086614173229" bottom="0.31496062992125984" header="0.23622047244094491" footer="0.23622047244094491"/>
  <pageSetup paperSize="9" scale="94" orientation="portrait" r:id="rId1"/>
  <headerFooter>
    <oddFooter>&amp;C&amp;A</oddFooter>
  </headerFooter>
  <drawing r:id="rId2"/>
  <extLst>
    <ext xmlns:x14="http://schemas.microsoft.com/office/spreadsheetml/2009/9/main" uri="{CCE6A557-97BC-4b89-ADB6-D9C93CAAB3DF}">
      <x14:dataValidations xmlns:xm="http://schemas.microsoft.com/office/excel/2006/main" count="1">
        <x14:dataValidation imeMode="on" allowBlank="1" showInputMessage="1" showErrorMessage="1">
          <xm:sqref>Q65453:S65453 JS65458 TO65458 ADK65458 ANG65458 AXC65458 BGY65458 BQU65458 CAQ65458 CKM65458 CUI65458 DEE65458 DOA65458 DXW65458 EHS65458 ERO65458 FBK65458 FLG65458 FVC65458 GEY65458 GOU65458 GYQ65458 HIM65458 HSI65458 ICE65458 IMA65458 IVW65458 JFS65458 JPO65458 JZK65458 KJG65458 KTC65458 LCY65458 LMU65458 LWQ65458 MGM65458 MQI65458 NAE65458 NKA65458 NTW65458 ODS65458 ONO65458 OXK65458 PHG65458 PRC65458 QAY65458 QKU65458 QUQ65458 REM65458 ROI65458 RYE65458 SIA65458 SRW65458 TBS65458 TLO65458 TVK65458 UFG65458 UPC65458 UYY65458 VIU65458 VSQ65458 WCM65458 WMI65458 WWE65458 Q130989:S130989 JS130994 TO130994 ADK130994 ANG130994 AXC130994 BGY130994 BQU130994 CAQ130994 CKM130994 CUI130994 DEE130994 DOA130994 DXW130994 EHS130994 ERO130994 FBK130994 FLG130994 FVC130994 GEY130994 GOU130994 GYQ130994 HIM130994 HSI130994 ICE130994 IMA130994 IVW130994 JFS130994 JPO130994 JZK130994 KJG130994 KTC130994 LCY130994 LMU130994 LWQ130994 MGM130994 MQI130994 NAE130994 NKA130994 NTW130994 ODS130994 ONO130994 OXK130994 PHG130994 PRC130994 QAY130994 QKU130994 QUQ130994 REM130994 ROI130994 RYE130994 SIA130994 SRW130994 TBS130994 TLO130994 TVK130994 UFG130994 UPC130994 UYY130994 VIU130994 VSQ130994 WCM130994 WMI130994 WWE130994 Q196525:S196525 JS196530 TO196530 ADK196530 ANG196530 AXC196530 BGY196530 BQU196530 CAQ196530 CKM196530 CUI196530 DEE196530 DOA196530 DXW196530 EHS196530 ERO196530 FBK196530 FLG196530 FVC196530 GEY196530 GOU196530 GYQ196530 HIM196530 HSI196530 ICE196530 IMA196530 IVW196530 JFS196530 JPO196530 JZK196530 KJG196530 KTC196530 LCY196530 LMU196530 LWQ196530 MGM196530 MQI196530 NAE196530 NKA196530 NTW196530 ODS196530 ONO196530 OXK196530 PHG196530 PRC196530 QAY196530 QKU196530 QUQ196530 REM196530 ROI196530 RYE196530 SIA196530 SRW196530 TBS196530 TLO196530 TVK196530 UFG196530 UPC196530 UYY196530 VIU196530 VSQ196530 WCM196530 WMI196530 WWE196530 Q262061:S262061 JS262066 TO262066 ADK262066 ANG262066 AXC262066 BGY262066 BQU262066 CAQ262066 CKM262066 CUI262066 DEE262066 DOA262066 DXW262066 EHS262066 ERO262066 FBK262066 FLG262066 FVC262066 GEY262066 GOU262066 GYQ262066 HIM262066 HSI262066 ICE262066 IMA262066 IVW262066 JFS262066 JPO262066 JZK262066 KJG262066 KTC262066 LCY262066 LMU262066 LWQ262066 MGM262066 MQI262066 NAE262066 NKA262066 NTW262066 ODS262066 ONO262066 OXK262066 PHG262066 PRC262066 QAY262066 QKU262066 QUQ262066 REM262066 ROI262066 RYE262066 SIA262066 SRW262066 TBS262066 TLO262066 TVK262066 UFG262066 UPC262066 UYY262066 VIU262066 VSQ262066 WCM262066 WMI262066 WWE262066 Q327597:S327597 JS327602 TO327602 ADK327602 ANG327602 AXC327602 BGY327602 BQU327602 CAQ327602 CKM327602 CUI327602 DEE327602 DOA327602 DXW327602 EHS327602 ERO327602 FBK327602 FLG327602 FVC327602 GEY327602 GOU327602 GYQ327602 HIM327602 HSI327602 ICE327602 IMA327602 IVW327602 JFS327602 JPO327602 JZK327602 KJG327602 KTC327602 LCY327602 LMU327602 LWQ327602 MGM327602 MQI327602 NAE327602 NKA327602 NTW327602 ODS327602 ONO327602 OXK327602 PHG327602 PRC327602 QAY327602 QKU327602 QUQ327602 REM327602 ROI327602 RYE327602 SIA327602 SRW327602 TBS327602 TLO327602 TVK327602 UFG327602 UPC327602 UYY327602 VIU327602 VSQ327602 WCM327602 WMI327602 WWE327602 Q393133:S393133 JS393138 TO393138 ADK393138 ANG393138 AXC393138 BGY393138 BQU393138 CAQ393138 CKM393138 CUI393138 DEE393138 DOA393138 DXW393138 EHS393138 ERO393138 FBK393138 FLG393138 FVC393138 GEY393138 GOU393138 GYQ393138 HIM393138 HSI393138 ICE393138 IMA393138 IVW393138 JFS393138 JPO393138 JZK393138 KJG393138 KTC393138 LCY393138 LMU393138 LWQ393138 MGM393138 MQI393138 NAE393138 NKA393138 NTW393138 ODS393138 ONO393138 OXK393138 PHG393138 PRC393138 QAY393138 QKU393138 QUQ393138 REM393138 ROI393138 RYE393138 SIA393138 SRW393138 TBS393138 TLO393138 TVK393138 UFG393138 UPC393138 UYY393138 VIU393138 VSQ393138 WCM393138 WMI393138 WWE393138 Q458669:S458669 JS458674 TO458674 ADK458674 ANG458674 AXC458674 BGY458674 BQU458674 CAQ458674 CKM458674 CUI458674 DEE458674 DOA458674 DXW458674 EHS458674 ERO458674 FBK458674 FLG458674 FVC458674 GEY458674 GOU458674 GYQ458674 HIM458674 HSI458674 ICE458674 IMA458674 IVW458674 JFS458674 JPO458674 JZK458674 KJG458674 KTC458674 LCY458674 LMU458674 LWQ458674 MGM458674 MQI458674 NAE458674 NKA458674 NTW458674 ODS458674 ONO458674 OXK458674 PHG458674 PRC458674 QAY458674 QKU458674 QUQ458674 REM458674 ROI458674 RYE458674 SIA458674 SRW458674 TBS458674 TLO458674 TVK458674 UFG458674 UPC458674 UYY458674 VIU458674 VSQ458674 WCM458674 WMI458674 WWE458674 Q524205:S524205 JS524210 TO524210 ADK524210 ANG524210 AXC524210 BGY524210 BQU524210 CAQ524210 CKM524210 CUI524210 DEE524210 DOA524210 DXW524210 EHS524210 ERO524210 FBK524210 FLG524210 FVC524210 GEY524210 GOU524210 GYQ524210 HIM524210 HSI524210 ICE524210 IMA524210 IVW524210 JFS524210 JPO524210 JZK524210 KJG524210 KTC524210 LCY524210 LMU524210 LWQ524210 MGM524210 MQI524210 NAE524210 NKA524210 NTW524210 ODS524210 ONO524210 OXK524210 PHG524210 PRC524210 QAY524210 QKU524210 QUQ524210 REM524210 ROI524210 RYE524210 SIA524210 SRW524210 TBS524210 TLO524210 TVK524210 UFG524210 UPC524210 UYY524210 VIU524210 VSQ524210 WCM524210 WMI524210 WWE524210 Q589741:S589741 JS589746 TO589746 ADK589746 ANG589746 AXC589746 BGY589746 BQU589746 CAQ589746 CKM589746 CUI589746 DEE589746 DOA589746 DXW589746 EHS589746 ERO589746 FBK589746 FLG589746 FVC589746 GEY589746 GOU589746 GYQ589746 HIM589746 HSI589746 ICE589746 IMA589746 IVW589746 JFS589746 JPO589746 JZK589746 KJG589746 KTC589746 LCY589746 LMU589746 LWQ589746 MGM589746 MQI589746 NAE589746 NKA589746 NTW589746 ODS589746 ONO589746 OXK589746 PHG589746 PRC589746 QAY589746 QKU589746 QUQ589746 REM589746 ROI589746 RYE589746 SIA589746 SRW589746 TBS589746 TLO589746 TVK589746 UFG589746 UPC589746 UYY589746 VIU589746 VSQ589746 WCM589746 WMI589746 WWE589746 Q655277:S655277 JS655282 TO655282 ADK655282 ANG655282 AXC655282 BGY655282 BQU655282 CAQ655282 CKM655282 CUI655282 DEE655282 DOA655282 DXW655282 EHS655282 ERO655282 FBK655282 FLG655282 FVC655282 GEY655282 GOU655282 GYQ655282 HIM655282 HSI655282 ICE655282 IMA655282 IVW655282 JFS655282 JPO655282 JZK655282 KJG655282 KTC655282 LCY655282 LMU655282 LWQ655282 MGM655282 MQI655282 NAE655282 NKA655282 NTW655282 ODS655282 ONO655282 OXK655282 PHG655282 PRC655282 QAY655282 QKU655282 QUQ655282 REM655282 ROI655282 RYE655282 SIA655282 SRW655282 TBS655282 TLO655282 TVK655282 UFG655282 UPC655282 UYY655282 VIU655282 VSQ655282 WCM655282 WMI655282 WWE655282 Q720813:S720813 JS720818 TO720818 ADK720818 ANG720818 AXC720818 BGY720818 BQU720818 CAQ720818 CKM720818 CUI720818 DEE720818 DOA720818 DXW720818 EHS720818 ERO720818 FBK720818 FLG720818 FVC720818 GEY720818 GOU720818 GYQ720818 HIM720818 HSI720818 ICE720818 IMA720818 IVW720818 JFS720818 JPO720818 JZK720818 KJG720818 KTC720818 LCY720818 LMU720818 LWQ720818 MGM720818 MQI720818 NAE720818 NKA720818 NTW720818 ODS720818 ONO720818 OXK720818 PHG720818 PRC720818 QAY720818 QKU720818 QUQ720818 REM720818 ROI720818 RYE720818 SIA720818 SRW720818 TBS720818 TLO720818 TVK720818 UFG720818 UPC720818 UYY720818 VIU720818 VSQ720818 WCM720818 WMI720818 WWE720818 Q786349:S786349 JS786354 TO786354 ADK786354 ANG786354 AXC786354 BGY786354 BQU786354 CAQ786354 CKM786354 CUI786354 DEE786354 DOA786354 DXW786354 EHS786354 ERO786354 FBK786354 FLG786354 FVC786354 GEY786354 GOU786354 GYQ786354 HIM786354 HSI786354 ICE786354 IMA786354 IVW786354 JFS786354 JPO786354 JZK786354 KJG786354 KTC786354 LCY786354 LMU786354 LWQ786354 MGM786354 MQI786354 NAE786354 NKA786354 NTW786354 ODS786354 ONO786354 OXK786354 PHG786354 PRC786354 QAY786354 QKU786354 QUQ786354 REM786354 ROI786354 RYE786354 SIA786354 SRW786354 TBS786354 TLO786354 TVK786354 UFG786354 UPC786354 UYY786354 VIU786354 VSQ786354 WCM786354 WMI786354 WWE786354 Q851885:S851885 JS851890 TO851890 ADK851890 ANG851890 AXC851890 BGY851890 BQU851890 CAQ851890 CKM851890 CUI851890 DEE851890 DOA851890 DXW851890 EHS851890 ERO851890 FBK851890 FLG851890 FVC851890 GEY851890 GOU851890 GYQ851890 HIM851890 HSI851890 ICE851890 IMA851890 IVW851890 JFS851890 JPO851890 JZK851890 KJG851890 KTC851890 LCY851890 LMU851890 LWQ851890 MGM851890 MQI851890 NAE851890 NKA851890 NTW851890 ODS851890 ONO851890 OXK851890 PHG851890 PRC851890 QAY851890 QKU851890 QUQ851890 REM851890 ROI851890 RYE851890 SIA851890 SRW851890 TBS851890 TLO851890 TVK851890 UFG851890 UPC851890 UYY851890 VIU851890 VSQ851890 WCM851890 WMI851890 WWE851890 Q917421:S917421 JS917426 TO917426 ADK917426 ANG917426 AXC917426 BGY917426 BQU917426 CAQ917426 CKM917426 CUI917426 DEE917426 DOA917426 DXW917426 EHS917426 ERO917426 FBK917426 FLG917426 FVC917426 GEY917426 GOU917426 GYQ917426 HIM917426 HSI917426 ICE917426 IMA917426 IVW917426 JFS917426 JPO917426 JZK917426 KJG917426 KTC917426 LCY917426 LMU917426 LWQ917426 MGM917426 MQI917426 NAE917426 NKA917426 NTW917426 ODS917426 ONO917426 OXK917426 PHG917426 PRC917426 QAY917426 QKU917426 QUQ917426 REM917426 ROI917426 RYE917426 SIA917426 SRW917426 TBS917426 TLO917426 TVK917426 UFG917426 UPC917426 UYY917426 VIU917426 VSQ917426 WCM917426 WMI917426 WWE917426 Q982957:S982957 JS982962 TO982962 ADK982962 ANG982962 AXC982962 BGY982962 BQU982962 CAQ982962 CKM982962 CUI982962 DEE982962 DOA982962 DXW982962 EHS982962 ERO982962 FBK982962 FLG982962 FVC982962 GEY982962 GOU982962 GYQ982962 HIM982962 HSI982962 ICE982962 IMA982962 IVW982962 JFS982962 JPO982962 JZK982962 KJG982962 KTC982962 LCY982962 LMU982962 LWQ982962 MGM982962 MQI982962 NAE982962 NKA982962 NTW982962 ODS982962 ONO982962 OXK982962 PHG982962 PRC982962 QAY982962 QKU982962 QUQ982962 REM982962 ROI982962 RYE982962 SIA982962 SRW982962 TBS982962 TLO982962 TVK982962 UFG982962 UPC982962 UYY982962 VIU982962 VSQ982962 WCM982962 WMI982962 WWE982962 V65453 JV65458 TR65458 ADN65458 ANJ65458 AXF65458 BHB65458 BQX65458 CAT65458 CKP65458 CUL65458 DEH65458 DOD65458 DXZ65458 EHV65458 ERR65458 FBN65458 FLJ65458 FVF65458 GFB65458 GOX65458 GYT65458 HIP65458 HSL65458 ICH65458 IMD65458 IVZ65458 JFV65458 JPR65458 JZN65458 KJJ65458 KTF65458 LDB65458 LMX65458 LWT65458 MGP65458 MQL65458 NAH65458 NKD65458 NTZ65458 ODV65458 ONR65458 OXN65458 PHJ65458 PRF65458 QBB65458 QKX65458 QUT65458 REP65458 ROL65458 RYH65458 SID65458 SRZ65458 TBV65458 TLR65458 TVN65458 UFJ65458 UPF65458 UZB65458 VIX65458 VST65458 WCP65458 WML65458 WWH65458 V130989 JV130994 TR130994 ADN130994 ANJ130994 AXF130994 BHB130994 BQX130994 CAT130994 CKP130994 CUL130994 DEH130994 DOD130994 DXZ130994 EHV130994 ERR130994 FBN130994 FLJ130994 FVF130994 GFB130994 GOX130994 GYT130994 HIP130994 HSL130994 ICH130994 IMD130994 IVZ130994 JFV130994 JPR130994 JZN130994 KJJ130994 KTF130994 LDB130994 LMX130994 LWT130994 MGP130994 MQL130994 NAH130994 NKD130994 NTZ130994 ODV130994 ONR130994 OXN130994 PHJ130994 PRF130994 QBB130994 QKX130994 QUT130994 REP130994 ROL130994 RYH130994 SID130994 SRZ130994 TBV130994 TLR130994 TVN130994 UFJ130994 UPF130994 UZB130994 VIX130994 VST130994 WCP130994 WML130994 WWH130994 V196525 JV196530 TR196530 ADN196530 ANJ196530 AXF196530 BHB196530 BQX196530 CAT196530 CKP196530 CUL196530 DEH196530 DOD196530 DXZ196530 EHV196530 ERR196530 FBN196530 FLJ196530 FVF196530 GFB196530 GOX196530 GYT196530 HIP196530 HSL196530 ICH196530 IMD196530 IVZ196530 JFV196530 JPR196530 JZN196530 KJJ196530 KTF196530 LDB196530 LMX196530 LWT196530 MGP196530 MQL196530 NAH196530 NKD196530 NTZ196530 ODV196530 ONR196530 OXN196530 PHJ196530 PRF196530 QBB196530 QKX196530 QUT196530 REP196530 ROL196530 RYH196530 SID196530 SRZ196530 TBV196530 TLR196530 TVN196530 UFJ196530 UPF196530 UZB196530 VIX196530 VST196530 WCP196530 WML196530 WWH196530 V262061 JV262066 TR262066 ADN262066 ANJ262066 AXF262066 BHB262066 BQX262066 CAT262066 CKP262066 CUL262066 DEH262066 DOD262066 DXZ262066 EHV262066 ERR262066 FBN262066 FLJ262066 FVF262066 GFB262066 GOX262066 GYT262066 HIP262066 HSL262066 ICH262066 IMD262066 IVZ262066 JFV262066 JPR262066 JZN262066 KJJ262066 KTF262066 LDB262066 LMX262066 LWT262066 MGP262066 MQL262066 NAH262066 NKD262066 NTZ262066 ODV262066 ONR262066 OXN262066 PHJ262066 PRF262066 QBB262066 QKX262066 QUT262066 REP262066 ROL262066 RYH262066 SID262066 SRZ262066 TBV262066 TLR262066 TVN262066 UFJ262066 UPF262066 UZB262066 VIX262066 VST262066 WCP262066 WML262066 WWH262066 V327597 JV327602 TR327602 ADN327602 ANJ327602 AXF327602 BHB327602 BQX327602 CAT327602 CKP327602 CUL327602 DEH327602 DOD327602 DXZ327602 EHV327602 ERR327602 FBN327602 FLJ327602 FVF327602 GFB327602 GOX327602 GYT327602 HIP327602 HSL327602 ICH327602 IMD327602 IVZ327602 JFV327602 JPR327602 JZN327602 KJJ327602 KTF327602 LDB327602 LMX327602 LWT327602 MGP327602 MQL327602 NAH327602 NKD327602 NTZ327602 ODV327602 ONR327602 OXN327602 PHJ327602 PRF327602 QBB327602 QKX327602 QUT327602 REP327602 ROL327602 RYH327602 SID327602 SRZ327602 TBV327602 TLR327602 TVN327602 UFJ327602 UPF327602 UZB327602 VIX327602 VST327602 WCP327602 WML327602 WWH327602 V393133 JV393138 TR393138 ADN393138 ANJ393138 AXF393138 BHB393138 BQX393138 CAT393138 CKP393138 CUL393138 DEH393138 DOD393138 DXZ393138 EHV393138 ERR393138 FBN393138 FLJ393138 FVF393138 GFB393138 GOX393138 GYT393138 HIP393138 HSL393138 ICH393138 IMD393138 IVZ393138 JFV393138 JPR393138 JZN393138 KJJ393138 KTF393138 LDB393138 LMX393138 LWT393138 MGP393138 MQL393138 NAH393138 NKD393138 NTZ393138 ODV393138 ONR393138 OXN393138 PHJ393138 PRF393138 QBB393138 QKX393138 QUT393138 REP393138 ROL393138 RYH393138 SID393138 SRZ393138 TBV393138 TLR393138 TVN393138 UFJ393138 UPF393138 UZB393138 VIX393138 VST393138 WCP393138 WML393138 WWH393138 V458669 JV458674 TR458674 ADN458674 ANJ458674 AXF458674 BHB458674 BQX458674 CAT458674 CKP458674 CUL458674 DEH458674 DOD458674 DXZ458674 EHV458674 ERR458674 FBN458674 FLJ458674 FVF458674 GFB458674 GOX458674 GYT458674 HIP458674 HSL458674 ICH458674 IMD458674 IVZ458674 JFV458674 JPR458674 JZN458674 KJJ458674 KTF458674 LDB458674 LMX458674 LWT458674 MGP458674 MQL458674 NAH458674 NKD458674 NTZ458674 ODV458674 ONR458674 OXN458674 PHJ458674 PRF458674 QBB458674 QKX458674 QUT458674 REP458674 ROL458674 RYH458674 SID458674 SRZ458674 TBV458674 TLR458674 TVN458674 UFJ458674 UPF458674 UZB458674 VIX458674 VST458674 WCP458674 WML458674 WWH458674 V524205 JV524210 TR524210 ADN524210 ANJ524210 AXF524210 BHB524210 BQX524210 CAT524210 CKP524210 CUL524210 DEH524210 DOD524210 DXZ524210 EHV524210 ERR524210 FBN524210 FLJ524210 FVF524210 GFB524210 GOX524210 GYT524210 HIP524210 HSL524210 ICH524210 IMD524210 IVZ524210 JFV524210 JPR524210 JZN524210 KJJ524210 KTF524210 LDB524210 LMX524210 LWT524210 MGP524210 MQL524210 NAH524210 NKD524210 NTZ524210 ODV524210 ONR524210 OXN524210 PHJ524210 PRF524210 QBB524210 QKX524210 QUT524210 REP524210 ROL524210 RYH524210 SID524210 SRZ524210 TBV524210 TLR524210 TVN524210 UFJ524210 UPF524210 UZB524210 VIX524210 VST524210 WCP524210 WML524210 WWH524210 V589741 JV589746 TR589746 ADN589746 ANJ589746 AXF589746 BHB589746 BQX589746 CAT589746 CKP589746 CUL589746 DEH589746 DOD589746 DXZ589746 EHV589746 ERR589746 FBN589746 FLJ589746 FVF589746 GFB589746 GOX589746 GYT589746 HIP589746 HSL589746 ICH589746 IMD589746 IVZ589746 JFV589746 JPR589746 JZN589746 KJJ589746 KTF589746 LDB589746 LMX589746 LWT589746 MGP589746 MQL589746 NAH589746 NKD589746 NTZ589746 ODV589746 ONR589746 OXN589746 PHJ589746 PRF589746 QBB589746 QKX589746 QUT589746 REP589746 ROL589746 RYH589746 SID589746 SRZ589746 TBV589746 TLR589746 TVN589746 UFJ589746 UPF589746 UZB589746 VIX589746 VST589746 WCP589746 WML589746 WWH589746 V655277 JV655282 TR655282 ADN655282 ANJ655282 AXF655282 BHB655282 BQX655282 CAT655282 CKP655282 CUL655282 DEH655282 DOD655282 DXZ655282 EHV655282 ERR655282 FBN655282 FLJ655282 FVF655282 GFB655282 GOX655282 GYT655282 HIP655282 HSL655282 ICH655282 IMD655282 IVZ655282 JFV655282 JPR655282 JZN655282 KJJ655282 KTF655282 LDB655282 LMX655282 LWT655282 MGP655282 MQL655282 NAH655282 NKD655282 NTZ655282 ODV655282 ONR655282 OXN655282 PHJ655282 PRF655282 QBB655282 QKX655282 QUT655282 REP655282 ROL655282 RYH655282 SID655282 SRZ655282 TBV655282 TLR655282 TVN655282 UFJ655282 UPF655282 UZB655282 VIX655282 VST655282 WCP655282 WML655282 WWH655282 V720813 JV720818 TR720818 ADN720818 ANJ720818 AXF720818 BHB720818 BQX720818 CAT720818 CKP720818 CUL720818 DEH720818 DOD720818 DXZ720818 EHV720818 ERR720818 FBN720818 FLJ720818 FVF720818 GFB720818 GOX720818 GYT720818 HIP720818 HSL720818 ICH720818 IMD720818 IVZ720818 JFV720818 JPR720818 JZN720818 KJJ720818 KTF720818 LDB720818 LMX720818 LWT720818 MGP720818 MQL720818 NAH720818 NKD720818 NTZ720818 ODV720818 ONR720818 OXN720818 PHJ720818 PRF720818 QBB720818 QKX720818 QUT720818 REP720818 ROL720818 RYH720818 SID720818 SRZ720818 TBV720818 TLR720818 TVN720818 UFJ720818 UPF720818 UZB720818 VIX720818 VST720818 WCP720818 WML720818 WWH720818 V786349 JV786354 TR786354 ADN786354 ANJ786354 AXF786354 BHB786354 BQX786354 CAT786354 CKP786354 CUL786354 DEH786354 DOD786354 DXZ786354 EHV786354 ERR786354 FBN786354 FLJ786354 FVF786354 GFB786354 GOX786354 GYT786354 HIP786354 HSL786354 ICH786354 IMD786354 IVZ786354 JFV786354 JPR786354 JZN786354 KJJ786354 KTF786354 LDB786354 LMX786354 LWT786354 MGP786354 MQL786354 NAH786354 NKD786354 NTZ786354 ODV786354 ONR786354 OXN786354 PHJ786354 PRF786354 QBB786354 QKX786354 QUT786354 REP786354 ROL786354 RYH786354 SID786354 SRZ786354 TBV786354 TLR786354 TVN786354 UFJ786354 UPF786354 UZB786354 VIX786354 VST786354 WCP786354 WML786354 WWH786354 V851885 JV851890 TR851890 ADN851890 ANJ851890 AXF851890 BHB851890 BQX851890 CAT851890 CKP851890 CUL851890 DEH851890 DOD851890 DXZ851890 EHV851890 ERR851890 FBN851890 FLJ851890 FVF851890 GFB851890 GOX851890 GYT851890 HIP851890 HSL851890 ICH851890 IMD851890 IVZ851890 JFV851890 JPR851890 JZN851890 KJJ851890 KTF851890 LDB851890 LMX851890 LWT851890 MGP851890 MQL851890 NAH851890 NKD851890 NTZ851890 ODV851890 ONR851890 OXN851890 PHJ851890 PRF851890 QBB851890 QKX851890 QUT851890 REP851890 ROL851890 RYH851890 SID851890 SRZ851890 TBV851890 TLR851890 TVN851890 UFJ851890 UPF851890 UZB851890 VIX851890 VST851890 WCP851890 WML851890 WWH851890 V917421 JV917426 TR917426 ADN917426 ANJ917426 AXF917426 BHB917426 BQX917426 CAT917426 CKP917426 CUL917426 DEH917426 DOD917426 DXZ917426 EHV917426 ERR917426 FBN917426 FLJ917426 FVF917426 GFB917426 GOX917426 GYT917426 HIP917426 HSL917426 ICH917426 IMD917426 IVZ917426 JFV917426 JPR917426 JZN917426 KJJ917426 KTF917426 LDB917426 LMX917426 LWT917426 MGP917426 MQL917426 NAH917426 NKD917426 NTZ917426 ODV917426 ONR917426 OXN917426 PHJ917426 PRF917426 QBB917426 QKX917426 QUT917426 REP917426 ROL917426 RYH917426 SID917426 SRZ917426 TBV917426 TLR917426 TVN917426 UFJ917426 UPF917426 UZB917426 VIX917426 VST917426 WCP917426 WML917426 WWH917426 V982957 JV982962 TR982962 ADN982962 ANJ982962 AXF982962 BHB982962 BQX982962 CAT982962 CKP982962 CUL982962 DEH982962 DOD982962 DXZ982962 EHV982962 ERR982962 FBN982962 FLJ982962 FVF982962 GFB982962 GOX982962 GYT982962 HIP982962 HSL982962 ICH982962 IMD982962 IVZ982962 JFV982962 JPR982962 JZN982962 KJJ982962 KTF982962 LDB982962 LMX982962 LWT982962 MGP982962 MQL982962 NAH982962 NKD982962 NTZ982962 ODV982962 ONR982962 OXN982962 PHJ982962 PRF982962 QBB982962 QKX982962 QUT982962 REP982962 ROL982962 RYH982962 SID982962 SRZ982962 TBV982962 TLR982962 TVN982962 UFJ982962 UPF982962 UZB982962 VIX982962 VST982962 WCP982962 WML982962 WWH982962 JS65473:LA65478 TO65473:UW65478 ADK65473:AES65478 ANG65473:AOO65478 AXC65473:AYK65478 BGY65473:BIG65478 BQU65473:BSC65478 CAQ65473:CBY65478 CKM65473:CLU65478 CUI65473:CVQ65478 DEE65473:DFM65478 DOA65473:DPI65478 DXW65473:DZE65478 EHS65473:EJA65478 ERO65473:ESW65478 FBK65473:FCS65478 FLG65473:FMO65478 FVC65473:FWK65478 GEY65473:GGG65478 GOU65473:GQC65478 GYQ65473:GZY65478 HIM65473:HJU65478 HSI65473:HTQ65478 ICE65473:IDM65478 IMA65473:INI65478 IVW65473:IXE65478 JFS65473:JHA65478 JPO65473:JQW65478 JZK65473:KAS65478 KJG65473:KKO65478 KTC65473:KUK65478 LCY65473:LEG65478 LMU65473:LOC65478 LWQ65473:LXY65478 MGM65473:MHU65478 MQI65473:MRQ65478 NAE65473:NBM65478 NKA65473:NLI65478 NTW65473:NVE65478 ODS65473:OFA65478 ONO65473:OOW65478 OXK65473:OYS65478 PHG65473:PIO65478 PRC65473:PSK65478 QAY65473:QCG65478 QKU65473:QMC65478 QUQ65473:QVY65478 REM65473:RFU65478 ROI65473:RPQ65478 RYE65473:RZM65478 SIA65473:SJI65478 SRW65473:STE65478 TBS65473:TDA65478 TLO65473:TMW65478 TVK65473:TWS65478 UFG65473:UGO65478 UPC65473:UQK65478 UYY65473:VAG65478 VIU65473:VKC65478 VSQ65473:VTY65478 WCM65473:WDU65478 WMI65473:WNQ65478 WWE65473:WXM65478 JS131009:LA131014 TO131009:UW131014 ADK131009:AES131014 ANG131009:AOO131014 AXC131009:AYK131014 BGY131009:BIG131014 BQU131009:BSC131014 CAQ131009:CBY131014 CKM131009:CLU131014 CUI131009:CVQ131014 DEE131009:DFM131014 DOA131009:DPI131014 DXW131009:DZE131014 EHS131009:EJA131014 ERO131009:ESW131014 FBK131009:FCS131014 FLG131009:FMO131014 FVC131009:FWK131014 GEY131009:GGG131014 GOU131009:GQC131014 GYQ131009:GZY131014 HIM131009:HJU131014 HSI131009:HTQ131014 ICE131009:IDM131014 IMA131009:INI131014 IVW131009:IXE131014 JFS131009:JHA131014 JPO131009:JQW131014 JZK131009:KAS131014 KJG131009:KKO131014 KTC131009:KUK131014 LCY131009:LEG131014 LMU131009:LOC131014 LWQ131009:LXY131014 MGM131009:MHU131014 MQI131009:MRQ131014 NAE131009:NBM131014 NKA131009:NLI131014 NTW131009:NVE131014 ODS131009:OFA131014 ONO131009:OOW131014 OXK131009:OYS131014 PHG131009:PIO131014 PRC131009:PSK131014 QAY131009:QCG131014 QKU131009:QMC131014 QUQ131009:QVY131014 REM131009:RFU131014 ROI131009:RPQ131014 RYE131009:RZM131014 SIA131009:SJI131014 SRW131009:STE131014 TBS131009:TDA131014 TLO131009:TMW131014 TVK131009:TWS131014 UFG131009:UGO131014 UPC131009:UQK131014 UYY131009:VAG131014 VIU131009:VKC131014 VSQ131009:VTY131014 WCM131009:WDU131014 WMI131009:WNQ131014 WWE131009:WXM131014 JS196545:LA196550 TO196545:UW196550 ADK196545:AES196550 ANG196545:AOO196550 AXC196545:AYK196550 BGY196545:BIG196550 BQU196545:BSC196550 CAQ196545:CBY196550 CKM196545:CLU196550 CUI196545:CVQ196550 DEE196545:DFM196550 DOA196545:DPI196550 DXW196545:DZE196550 EHS196545:EJA196550 ERO196545:ESW196550 FBK196545:FCS196550 FLG196545:FMO196550 FVC196545:FWK196550 GEY196545:GGG196550 GOU196545:GQC196550 GYQ196545:GZY196550 HIM196545:HJU196550 HSI196545:HTQ196550 ICE196545:IDM196550 IMA196545:INI196550 IVW196545:IXE196550 JFS196545:JHA196550 JPO196545:JQW196550 JZK196545:KAS196550 KJG196545:KKO196550 KTC196545:KUK196550 LCY196545:LEG196550 LMU196545:LOC196550 LWQ196545:LXY196550 MGM196545:MHU196550 MQI196545:MRQ196550 NAE196545:NBM196550 NKA196545:NLI196550 NTW196545:NVE196550 ODS196545:OFA196550 ONO196545:OOW196550 OXK196545:OYS196550 PHG196545:PIO196550 PRC196545:PSK196550 QAY196545:QCG196550 QKU196545:QMC196550 QUQ196545:QVY196550 REM196545:RFU196550 ROI196545:RPQ196550 RYE196545:RZM196550 SIA196545:SJI196550 SRW196545:STE196550 TBS196545:TDA196550 TLO196545:TMW196550 TVK196545:TWS196550 UFG196545:UGO196550 UPC196545:UQK196550 UYY196545:VAG196550 VIU196545:VKC196550 VSQ196545:VTY196550 WCM196545:WDU196550 WMI196545:WNQ196550 WWE196545:WXM196550 JS262081:LA262086 TO262081:UW262086 ADK262081:AES262086 ANG262081:AOO262086 AXC262081:AYK262086 BGY262081:BIG262086 BQU262081:BSC262086 CAQ262081:CBY262086 CKM262081:CLU262086 CUI262081:CVQ262086 DEE262081:DFM262086 DOA262081:DPI262086 DXW262081:DZE262086 EHS262081:EJA262086 ERO262081:ESW262086 FBK262081:FCS262086 FLG262081:FMO262086 FVC262081:FWK262086 GEY262081:GGG262086 GOU262081:GQC262086 GYQ262081:GZY262086 HIM262081:HJU262086 HSI262081:HTQ262086 ICE262081:IDM262086 IMA262081:INI262086 IVW262081:IXE262086 JFS262081:JHA262086 JPO262081:JQW262086 JZK262081:KAS262086 KJG262081:KKO262086 KTC262081:KUK262086 LCY262081:LEG262086 LMU262081:LOC262086 LWQ262081:LXY262086 MGM262081:MHU262086 MQI262081:MRQ262086 NAE262081:NBM262086 NKA262081:NLI262086 NTW262081:NVE262086 ODS262081:OFA262086 ONO262081:OOW262086 OXK262081:OYS262086 PHG262081:PIO262086 PRC262081:PSK262086 QAY262081:QCG262086 QKU262081:QMC262086 QUQ262081:QVY262086 REM262081:RFU262086 ROI262081:RPQ262086 RYE262081:RZM262086 SIA262081:SJI262086 SRW262081:STE262086 TBS262081:TDA262086 TLO262081:TMW262086 TVK262081:TWS262086 UFG262081:UGO262086 UPC262081:UQK262086 UYY262081:VAG262086 VIU262081:VKC262086 VSQ262081:VTY262086 WCM262081:WDU262086 WMI262081:WNQ262086 WWE262081:WXM262086 JS327617:LA327622 TO327617:UW327622 ADK327617:AES327622 ANG327617:AOO327622 AXC327617:AYK327622 BGY327617:BIG327622 BQU327617:BSC327622 CAQ327617:CBY327622 CKM327617:CLU327622 CUI327617:CVQ327622 DEE327617:DFM327622 DOA327617:DPI327622 DXW327617:DZE327622 EHS327617:EJA327622 ERO327617:ESW327622 FBK327617:FCS327622 FLG327617:FMO327622 FVC327617:FWK327622 GEY327617:GGG327622 GOU327617:GQC327622 GYQ327617:GZY327622 HIM327617:HJU327622 HSI327617:HTQ327622 ICE327617:IDM327622 IMA327617:INI327622 IVW327617:IXE327622 JFS327617:JHA327622 JPO327617:JQW327622 JZK327617:KAS327622 KJG327617:KKO327622 KTC327617:KUK327622 LCY327617:LEG327622 LMU327617:LOC327622 LWQ327617:LXY327622 MGM327617:MHU327622 MQI327617:MRQ327622 NAE327617:NBM327622 NKA327617:NLI327622 NTW327617:NVE327622 ODS327617:OFA327622 ONO327617:OOW327622 OXK327617:OYS327622 PHG327617:PIO327622 PRC327617:PSK327622 QAY327617:QCG327622 QKU327617:QMC327622 QUQ327617:QVY327622 REM327617:RFU327622 ROI327617:RPQ327622 RYE327617:RZM327622 SIA327617:SJI327622 SRW327617:STE327622 TBS327617:TDA327622 TLO327617:TMW327622 TVK327617:TWS327622 UFG327617:UGO327622 UPC327617:UQK327622 UYY327617:VAG327622 VIU327617:VKC327622 VSQ327617:VTY327622 WCM327617:WDU327622 WMI327617:WNQ327622 WWE327617:WXM327622 JS393153:LA393158 TO393153:UW393158 ADK393153:AES393158 ANG393153:AOO393158 AXC393153:AYK393158 BGY393153:BIG393158 BQU393153:BSC393158 CAQ393153:CBY393158 CKM393153:CLU393158 CUI393153:CVQ393158 DEE393153:DFM393158 DOA393153:DPI393158 DXW393153:DZE393158 EHS393153:EJA393158 ERO393153:ESW393158 FBK393153:FCS393158 FLG393153:FMO393158 FVC393153:FWK393158 GEY393153:GGG393158 GOU393153:GQC393158 GYQ393153:GZY393158 HIM393153:HJU393158 HSI393153:HTQ393158 ICE393153:IDM393158 IMA393153:INI393158 IVW393153:IXE393158 JFS393153:JHA393158 JPO393153:JQW393158 JZK393153:KAS393158 KJG393153:KKO393158 KTC393153:KUK393158 LCY393153:LEG393158 LMU393153:LOC393158 LWQ393153:LXY393158 MGM393153:MHU393158 MQI393153:MRQ393158 NAE393153:NBM393158 NKA393153:NLI393158 NTW393153:NVE393158 ODS393153:OFA393158 ONO393153:OOW393158 OXK393153:OYS393158 PHG393153:PIO393158 PRC393153:PSK393158 QAY393153:QCG393158 QKU393153:QMC393158 QUQ393153:QVY393158 REM393153:RFU393158 ROI393153:RPQ393158 RYE393153:RZM393158 SIA393153:SJI393158 SRW393153:STE393158 TBS393153:TDA393158 TLO393153:TMW393158 TVK393153:TWS393158 UFG393153:UGO393158 UPC393153:UQK393158 UYY393153:VAG393158 VIU393153:VKC393158 VSQ393153:VTY393158 WCM393153:WDU393158 WMI393153:WNQ393158 WWE393153:WXM393158 JS458689:LA458694 TO458689:UW458694 ADK458689:AES458694 ANG458689:AOO458694 AXC458689:AYK458694 BGY458689:BIG458694 BQU458689:BSC458694 CAQ458689:CBY458694 CKM458689:CLU458694 CUI458689:CVQ458694 DEE458689:DFM458694 DOA458689:DPI458694 DXW458689:DZE458694 EHS458689:EJA458694 ERO458689:ESW458694 FBK458689:FCS458694 FLG458689:FMO458694 FVC458689:FWK458694 GEY458689:GGG458694 GOU458689:GQC458694 GYQ458689:GZY458694 HIM458689:HJU458694 HSI458689:HTQ458694 ICE458689:IDM458694 IMA458689:INI458694 IVW458689:IXE458694 JFS458689:JHA458694 JPO458689:JQW458694 JZK458689:KAS458694 KJG458689:KKO458694 KTC458689:KUK458694 LCY458689:LEG458694 LMU458689:LOC458694 LWQ458689:LXY458694 MGM458689:MHU458694 MQI458689:MRQ458694 NAE458689:NBM458694 NKA458689:NLI458694 NTW458689:NVE458694 ODS458689:OFA458694 ONO458689:OOW458694 OXK458689:OYS458694 PHG458689:PIO458694 PRC458689:PSK458694 QAY458689:QCG458694 QKU458689:QMC458694 QUQ458689:QVY458694 REM458689:RFU458694 ROI458689:RPQ458694 RYE458689:RZM458694 SIA458689:SJI458694 SRW458689:STE458694 TBS458689:TDA458694 TLO458689:TMW458694 TVK458689:TWS458694 UFG458689:UGO458694 UPC458689:UQK458694 UYY458689:VAG458694 VIU458689:VKC458694 VSQ458689:VTY458694 WCM458689:WDU458694 WMI458689:WNQ458694 WWE458689:WXM458694 JS524225:LA524230 TO524225:UW524230 ADK524225:AES524230 ANG524225:AOO524230 AXC524225:AYK524230 BGY524225:BIG524230 BQU524225:BSC524230 CAQ524225:CBY524230 CKM524225:CLU524230 CUI524225:CVQ524230 DEE524225:DFM524230 DOA524225:DPI524230 DXW524225:DZE524230 EHS524225:EJA524230 ERO524225:ESW524230 FBK524225:FCS524230 FLG524225:FMO524230 FVC524225:FWK524230 GEY524225:GGG524230 GOU524225:GQC524230 GYQ524225:GZY524230 HIM524225:HJU524230 HSI524225:HTQ524230 ICE524225:IDM524230 IMA524225:INI524230 IVW524225:IXE524230 JFS524225:JHA524230 JPO524225:JQW524230 JZK524225:KAS524230 KJG524225:KKO524230 KTC524225:KUK524230 LCY524225:LEG524230 LMU524225:LOC524230 LWQ524225:LXY524230 MGM524225:MHU524230 MQI524225:MRQ524230 NAE524225:NBM524230 NKA524225:NLI524230 NTW524225:NVE524230 ODS524225:OFA524230 ONO524225:OOW524230 OXK524225:OYS524230 PHG524225:PIO524230 PRC524225:PSK524230 QAY524225:QCG524230 QKU524225:QMC524230 QUQ524225:QVY524230 REM524225:RFU524230 ROI524225:RPQ524230 RYE524225:RZM524230 SIA524225:SJI524230 SRW524225:STE524230 TBS524225:TDA524230 TLO524225:TMW524230 TVK524225:TWS524230 UFG524225:UGO524230 UPC524225:UQK524230 UYY524225:VAG524230 VIU524225:VKC524230 VSQ524225:VTY524230 WCM524225:WDU524230 WMI524225:WNQ524230 WWE524225:WXM524230 JS589761:LA589766 TO589761:UW589766 ADK589761:AES589766 ANG589761:AOO589766 AXC589761:AYK589766 BGY589761:BIG589766 BQU589761:BSC589766 CAQ589761:CBY589766 CKM589761:CLU589766 CUI589761:CVQ589766 DEE589761:DFM589766 DOA589761:DPI589766 DXW589761:DZE589766 EHS589761:EJA589766 ERO589761:ESW589766 FBK589761:FCS589766 FLG589761:FMO589766 FVC589761:FWK589766 GEY589761:GGG589766 GOU589761:GQC589766 GYQ589761:GZY589766 HIM589761:HJU589766 HSI589761:HTQ589766 ICE589761:IDM589766 IMA589761:INI589766 IVW589761:IXE589766 JFS589761:JHA589766 JPO589761:JQW589766 JZK589761:KAS589766 KJG589761:KKO589766 KTC589761:KUK589766 LCY589761:LEG589766 LMU589761:LOC589766 LWQ589761:LXY589766 MGM589761:MHU589766 MQI589761:MRQ589766 NAE589761:NBM589766 NKA589761:NLI589766 NTW589761:NVE589766 ODS589761:OFA589766 ONO589761:OOW589766 OXK589761:OYS589766 PHG589761:PIO589766 PRC589761:PSK589766 QAY589761:QCG589766 QKU589761:QMC589766 QUQ589761:QVY589766 REM589761:RFU589766 ROI589761:RPQ589766 RYE589761:RZM589766 SIA589761:SJI589766 SRW589761:STE589766 TBS589761:TDA589766 TLO589761:TMW589766 TVK589761:TWS589766 UFG589761:UGO589766 UPC589761:UQK589766 UYY589761:VAG589766 VIU589761:VKC589766 VSQ589761:VTY589766 WCM589761:WDU589766 WMI589761:WNQ589766 WWE589761:WXM589766 JS655297:LA655302 TO655297:UW655302 ADK655297:AES655302 ANG655297:AOO655302 AXC655297:AYK655302 BGY655297:BIG655302 BQU655297:BSC655302 CAQ655297:CBY655302 CKM655297:CLU655302 CUI655297:CVQ655302 DEE655297:DFM655302 DOA655297:DPI655302 DXW655297:DZE655302 EHS655297:EJA655302 ERO655297:ESW655302 FBK655297:FCS655302 FLG655297:FMO655302 FVC655297:FWK655302 GEY655297:GGG655302 GOU655297:GQC655302 GYQ655297:GZY655302 HIM655297:HJU655302 HSI655297:HTQ655302 ICE655297:IDM655302 IMA655297:INI655302 IVW655297:IXE655302 JFS655297:JHA655302 JPO655297:JQW655302 JZK655297:KAS655302 KJG655297:KKO655302 KTC655297:KUK655302 LCY655297:LEG655302 LMU655297:LOC655302 LWQ655297:LXY655302 MGM655297:MHU655302 MQI655297:MRQ655302 NAE655297:NBM655302 NKA655297:NLI655302 NTW655297:NVE655302 ODS655297:OFA655302 ONO655297:OOW655302 OXK655297:OYS655302 PHG655297:PIO655302 PRC655297:PSK655302 QAY655297:QCG655302 QKU655297:QMC655302 QUQ655297:QVY655302 REM655297:RFU655302 ROI655297:RPQ655302 RYE655297:RZM655302 SIA655297:SJI655302 SRW655297:STE655302 TBS655297:TDA655302 TLO655297:TMW655302 TVK655297:TWS655302 UFG655297:UGO655302 UPC655297:UQK655302 UYY655297:VAG655302 VIU655297:VKC655302 VSQ655297:VTY655302 WCM655297:WDU655302 WMI655297:WNQ655302 WWE655297:WXM655302 JS720833:LA720838 TO720833:UW720838 ADK720833:AES720838 ANG720833:AOO720838 AXC720833:AYK720838 BGY720833:BIG720838 BQU720833:BSC720838 CAQ720833:CBY720838 CKM720833:CLU720838 CUI720833:CVQ720838 DEE720833:DFM720838 DOA720833:DPI720838 DXW720833:DZE720838 EHS720833:EJA720838 ERO720833:ESW720838 FBK720833:FCS720838 FLG720833:FMO720838 FVC720833:FWK720838 GEY720833:GGG720838 GOU720833:GQC720838 GYQ720833:GZY720838 HIM720833:HJU720838 HSI720833:HTQ720838 ICE720833:IDM720838 IMA720833:INI720838 IVW720833:IXE720838 JFS720833:JHA720838 JPO720833:JQW720838 JZK720833:KAS720838 KJG720833:KKO720838 KTC720833:KUK720838 LCY720833:LEG720838 LMU720833:LOC720838 LWQ720833:LXY720838 MGM720833:MHU720838 MQI720833:MRQ720838 NAE720833:NBM720838 NKA720833:NLI720838 NTW720833:NVE720838 ODS720833:OFA720838 ONO720833:OOW720838 OXK720833:OYS720838 PHG720833:PIO720838 PRC720833:PSK720838 QAY720833:QCG720838 QKU720833:QMC720838 QUQ720833:QVY720838 REM720833:RFU720838 ROI720833:RPQ720838 RYE720833:RZM720838 SIA720833:SJI720838 SRW720833:STE720838 TBS720833:TDA720838 TLO720833:TMW720838 TVK720833:TWS720838 UFG720833:UGO720838 UPC720833:UQK720838 UYY720833:VAG720838 VIU720833:VKC720838 VSQ720833:VTY720838 WCM720833:WDU720838 WMI720833:WNQ720838 WWE720833:WXM720838 JS786369:LA786374 TO786369:UW786374 ADK786369:AES786374 ANG786369:AOO786374 AXC786369:AYK786374 BGY786369:BIG786374 BQU786369:BSC786374 CAQ786369:CBY786374 CKM786369:CLU786374 CUI786369:CVQ786374 DEE786369:DFM786374 DOA786369:DPI786374 DXW786369:DZE786374 EHS786369:EJA786374 ERO786369:ESW786374 FBK786369:FCS786374 FLG786369:FMO786374 FVC786369:FWK786374 GEY786369:GGG786374 GOU786369:GQC786374 GYQ786369:GZY786374 HIM786369:HJU786374 HSI786369:HTQ786374 ICE786369:IDM786374 IMA786369:INI786374 IVW786369:IXE786374 JFS786369:JHA786374 JPO786369:JQW786374 JZK786369:KAS786374 KJG786369:KKO786374 KTC786369:KUK786374 LCY786369:LEG786374 LMU786369:LOC786374 LWQ786369:LXY786374 MGM786369:MHU786374 MQI786369:MRQ786374 NAE786369:NBM786374 NKA786369:NLI786374 NTW786369:NVE786374 ODS786369:OFA786374 ONO786369:OOW786374 OXK786369:OYS786374 PHG786369:PIO786374 PRC786369:PSK786374 QAY786369:QCG786374 QKU786369:QMC786374 QUQ786369:QVY786374 REM786369:RFU786374 ROI786369:RPQ786374 RYE786369:RZM786374 SIA786369:SJI786374 SRW786369:STE786374 TBS786369:TDA786374 TLO786369:TMW786374 TVK786369:TWS786374 UFG786369:UGO786374 UPC786369:UQK786374 UYY786369:VAG786374 VIU786369:VKC786374 VSQ786369:VTY786374 WCM786369:WDU786374 WMI786369:WNQ786374 WWE786369:WXM786374 JS851905:LA851910 TO851905:UW851910 ADK851905:AES851910 ANG851905:AOO851910 AXC851905:AYK851910 BGY851905:BIG851910 BQU851905:BSC851910 CAQ851905:CBY851910 CKM851905:CLU851910 CUI851905:CVQ851910 DEE851905:DFM851910 DOA851905:DPI851910 DXW851905:DZE851910 EHS851905:EJA851910 ERO851905:ESW851910 FBK851905:FCS851910 FLG851905:FMO851910 FVC851905:FWK851910 GEY851905:GGG851910 GOU851905:GQC851910 GYQ851905:GZY851910 HIM851905:HJU851910 HSI851905:HTQ851910 ICE851905:IDM851910 IMA851905:INI851910 IVW851905:IXE851910 JFS851905:JHA851910 JPO851905:JQW851910 JZK851905:KAS851910 KJG851905:KKO851910 KTC851905:KUK851910 LCY851905:LEG851910 LMU851905:LOC851910 LWQ851905:LXY851910 MGM851905:MHU851910 MQI851905:MRQ851910 NAE851905:NBM851910 NKA851905:NLI851910 NTW851905:NVE851910 ODS851905:OFA851910 ONO851905:OOW851910 OXK851905:OYS851910 PHG851905:PIO851910 PRC851905:PSK851910 QAY851905:QCG851910 QKU851905:QMC851910 QUQ851905:QVY851910 REM851905:RFU851910 ROI851905:RPQ851910 RYE851905:RZM851910 SIA851905:SJI851910 SRW851905:STE851910 TBS851905:TDA851910 TLO851905:TMW851910 TVK851905:TWS851910 UFG851905:UGO851910 UPC851905:UQK851910 UYY851905:VAG851910 VIU851905:VKC851910 VSQ851905:VTY851910 WCM851905:WDU851910 WMI851905:WNQ851910 WWE851905:WXM851910 JS917441:LA917446 TO917441:UW917446 ADK917441:AES917446 ANG917441:AOO917446 AXC917441:AYK917446 BGY917441:BIG917446 BQU917441:BSC917446 CAQ917441:CBY917446 CKM917441:CLU917446 CUI917441:CVQ917446 DEE917441:DFM917446 DOA917441:DPI917446 DXW917441:DZE917446 EHS917441:EJA917446 ERO917441:ESW917446 FBK917441:FCS917446 FLG917441:FMO917446 FVC917441:FWK917446 GEY917441:GGG917446 GOU917441:GQC917446 GYQ917441:GZY917446 HIM917441:HJU917446 HSI917441:HTQ917446 ICE917441:IDM917446 IMA917441:INI917446 IVW917441:IXE917446 JFS917441:JHA917446 JPO917441:JQW917446 JZK917441:KAS917446 KJG917441:KKO917446 KTC917441:KUK917446 LCY917441:LEG917446 LMU917441:LOC917446 LWQ917441:LXY917446 MGM917441:MHU917446 MQI917441:MRQ917446 NAE917441:NBM917446 NKA917441:NLI917446 NTW917441:NVE917446 ODS917441:OFA917446 ONO917441:OOW917446 OXK917441:OYS917446 PHG917441:PIO917446 PRC917441:PSK917446 QAY917441:QCG917446 QKU917441:QMC917446 QUQ917441:QVY917446 REM917441:RFU917446 ROI917441:RPQ917446 RYE917441:RZM917446 SIA917441:SJI917446 SRW917441:STE917446 TBS917441:TDA917446 TLO917441:TMW917446 TVK917441:TWS917446 UFG917441:UGO917446 UPC917441:UQK917446 UYY917441:VAG917446 VIU917441:VKC917446 VSQ917441:VTY917446 WCM917441:WDU917446 WMI917441:WNQ917446 WWE917441:WXM917446 JS982977:LA982982 TO982977:UW982982 ADK982977:AES982982 ANG982977:AOO982982 AXC982977:AYK982982 BGY982977:BIG982982 BQU982977:BSC982982 CAQ982977:CBY982982 CKM982977:CLU982982 CUI982977:CVQ982982 DEE982977:DFM982982 DOA982977:DPI982982 DXW982977:DZE982982 EHS982977:EJA982982 ERO982977:ESW982982 FBK982977:FCS982982 FLG982977:FMO982982 FVC982977:FWK982982 GEY982977:GGG982982 GOU982977:GQC982982 GYQ982977:GZY982982 HIM982977:HJU982982 HSI982977:HTQ982982 ICE982977:IDM982982 IMA982977:INI982982 IVW982977:IXE982982 JFS982977:JHA982982 JPO982977:JQW982982 JZK982977:KAS982982 KJG982977:KKO982982 KTC982977:KUK982982 LCY982977:LEG982982 LMU982977:LOC982982 LWQ982977:LXY982982 MGM982977:MHU982982 MQI982977:MRQ982982 NAE982977:NBM982982 NKA982977:NLI982982 NTW982977:NVE982982 ODS982977:OFA982982 ONO982977:OOW982982 OXK982977:OYS982982 PHG982977:PIO982982 PRC982977:PSK982982 QAY982977:QCG982982 QKU982977:QMC982982 QUQ982977:QVY982982 REM982977:RFU982982 ROI982977:RPQ982982 RYE982977:RZM982982 SIA982977:SJI982982 SRW982977:STE982982 TBS982977:TDA982982 TLO982977:TMW982982 TVK982977:TWS982982 UFG982977:UGO982982 UPC982977:UQK982982 UYY982977:VAG982982 VIU982977:VKC982982 VSQ982977:VTY982982 WCM982977:WDU982982 WMI982977:WNQ982982 WWE982977:WXM982982 Q65475:S65475 JS65480 TO65480 ADK65480 ANG65480 AXC65480 BGY65480 BQU65480 CAQ65480 CKM65480 CUI65480 DEE65480 DOA65480 DXW65480 EHS65480 ERO65480 FBK65480 FLG65480 FVC65480 GEY65480 GOU65480 GYQ65480 HIM65480 HSI65480 ICE65480 IMA65480 IVW65480 JFS65480 JPO65480 JZK65480 KJG65480 KTC65480 LCY65480 LMU65480 LWQ65480 MGM65480 MQI65480 NAE65480 NKA65480 NTW65480 ODS65480 ONO65480 OXK65480 PHG65480 PRC65480 QAY65480 QKU65480 QUQ65480 REM65480 ROI65480 RYE65480 SIA65480 SRW65480 TBS65480 TLO65480 TVK65480 UFG65480 UPC65480 UYY65480 VIU65480 VSQ65480 WCM65480 WMI65480 WWE65480 Q131011:S131011 JS131016 TO131016 ADK131016 ANG131016 AXC131016 BGY131016 BQU131016 CAQ131016 CKM131016 CUI131016 DEE131016 DOA131016 DXW131016 EHS131016 ERO131016 FBK131016 FLG131016 FVC131016 GEY131016 GOU131016 GYQ131016 HIM131016 HSI131016 ICE131016 IMA131016 IVW131016 JFS131016 JPO131016 JZK131016 KJG131016 KTC131016 LCY131016 LMU131016 LWQ131016 MGM131016 MQI131016 NAE131016 NKA131016 NTW131016 ODS131016 ONO131016 OXK131016 PHG131016 PRC131016 QAY131016 QKU131016 QUQ131016 REM131016 ROI131016 RYE131016 SIA131016 SRW131016 TBS131016 TLO131016 TVK131016 UFG131016 UPC131016 UYY131016 VIU131016 VSQ131016 WCM131016 WMI131016 WWE131016 Q196547:S196547 JS196552 TO196552 ADK196552 ANG196552 AXC196552 BGY196552 BQU196552 CAQ196552 CKM196552 CUI196552 DEE196552 DOA196552 DXW196552 EHS196552 ERO196552 FBK196552 FLG196552 FVC196552 GEY196552 GOU196552 GYQ196552 HIM196552 HSI196552 ICE196552 IMA196552 IVW196552 JFS196552 JPO196552 JZK196552 KJG196552 KTC196552 LCY196552 LMU196552 LWQ196552 MGM196552 MQI196552 NAE196552 NKA196552 NTW196552 ODS196552 ONO196552 OXK196552 PHG196552 PRC196552 QAY196552 QKU196552 QUQ196552 REM196552 ROI196552 RYE196552 SIA196552 SRW196552 TBS196552 TLO196552 TVK196552 UFG196552 UPC196552 UYY196552 VIU196552 VSQ196552 WCM196552 WMI196552 WWE196552 Q262083:S262083 JS262088 TO262088 ADK262088 ANG262088 AXC262088 BGY262088 BQU262088 CAQ262088 CKM262088 CUI262088 DEE262088 DOA262088 DXW262088 EHS262088 ERO262088 FBK262088 FLG262088 FVC262088 GEY262088 GOU262088 GYQ262088 HIM262088 HSI262088 ICE262088 IMA262088 IVW262088 JFS262088 JPO262088 JZK262088 KJG262088 KTC262088 LCY262088 LMU262088 LWQ262088 MGM262088 MQI262088 NAE262088 NKA262088 NTW262088 ODS262088 ONO262088 OXK262088 PHG262088 PRC262088 QAY262088 QKU262088 QUQ262088 REM262088 ROI262088 RYE262088 SIA262088 SRW262088 TBS262088 TLO262088 TVK262088 UFG262088 UPC262088 UYY262088 VIU262088 VSQ262088 WCM262088 WMI262088 WWE262088 Q327619:S327619 JS327624 TO327624 ADK327624 ANG327624 AXC327624 BGY327624 BQU327624 CAQ327624 CKM327624 CUI327624 DEE327624 DOA327624 DXW327624 EHS327624 ERO327624 FBK327624 FLG327624 FVC327624 GEY327624 GOU327624 GYQ327624 HIM327624 HSI327624 ICE327624 IMA327624 IVW327624 JFS327624 JPO327624 JZK327624 KJG327624 KTC327624 LCY327624 LMU327624 LWQ327624 MGM327624 MQI327624 NAE327624 NKA327624 NTW327624 ODS327624 ONO327624 OXK327624 PHG327624 PRC327624 QAY327624 QKU327624 QUQ327624 REM327624 ROI327624 RYE327624 SIA327624 SRW327624 TBS327624 TLO327624 TVK327624 UFG327624 UPC327624 UYY327624 VIU327624 VSQ327624 WCM327624 WMI327624 WWE327624 Q393155:S393155 JS393160 TO393160 ADK393160 ANG393160 AXC393160 BGY393160 BQU393160 CAQ393160 CKM393160 CUI393160 DEE393160 DOA393160 DXW393160 EHS393160 ERO393160 FBK393160 FLG393160 FVC393160 GEY393160 GOU393160 GYQ393160 HIM393160 HSI393160 ICE393160 IMA393160 IVW393160 JFS393160 JPO393160 JZK393160 KJG393160 KTC393160 LCY393160 LMU393160 LWQ393160 MGM393160 MQI393160 NAE393160 NKA393160 NTW393160 ODS393160 ONO393160 OXK393160 PHG393160 PRC393160 QAY393160 QKU393160 QUQ393160 REM393160 ROI393160 RYE393160 SIA393160 SRW393160 TBS393160 TLO393160 TVK393160 UFG393160 UPC393160 UYY393160 VIU393160 VSQ393160 WCM393160 WMI393160 WWE393160 Q458691:S458691 JS458696 TO458696 ADK458696 ANG458696 AXC458696 BGY458696 BQU458696 CAQ458696 CKM458696 CUI458696 DEE458696 DOA458696 DXW458696 EHS458696 ERO458696 FBK458696 FLG458696 FVC458696 GEY458696 GOU458696 GYQ458696 HIM458696 HSI458696 ICE458696 IMA458696 IVW458696 JFS458696 JPO458696 JZK458696 KJG458696 KTC458696 LCY458696 LMU458696 LWQ458696 MGM458696 MQI458696 NAE458696 NKA458696 NTW458696 ODS458696 ONO458696 OXK458696 PHG458696 PRC458696 QAY458696 QKU458696 QUQ458696 REM458696 ROI458696 RYE458696 SIA458696 SRW458696 TBS458696 TLO458696 TVK458696 UFG458696 UPC458696 UYY458696 VIU458696 VSQ458696 WCM458696 WMI458696 WWE458696 Q524227:S524227 JS524232 TO524232 ADK524232 ANG524232 AXC524232 BGY524232 BQU524232 CAQ524232 CKM524232 CUI524232 DEE524232 DOA524232 DXW524232 EHS524232 ERO524232 FBK524232 FLG524232 FVC524232 GEY524232 GOU524232 GYQ524232 HIM524232 HSI524232 ICE524232 IMA524232 IVW524232 JFS524232 JPO524232 JZK524232 KJG524232 KTC524232 LCY524232 LMU524232 LWQ524232 MGM524232 MQI524232 NAE524232 NKA524232 NTW524232 ODS524232 ONO524232 OXK524232 PHG524232 PRC524232 QAY524232 QKU524232 QUQ524232 REM524232 ROI524232 RYE524232 SIA524232 SRW524232 TBS524232 TLO524232 TVK524232 UFG524232 UPC524232 UYY524232 VIU524232 VSQ524232 WCM524232 WMI524232 WWE524232 Q589763:S589763 JS589768 TO589768 ADK589768 ANG589768 AXC589768 BGY589768 BQU589768 CAQ589768 CKM589768 CUI589768 DEE589768 DOA589768 DXW589768 EHS589768 ERO589768 FBK589768 FLG589768 FVC589768 GEY589768 GOU589768 GYQ589768 HIM589768 HSI589768 ICE589768 IMA589768 IVW589768 JFS589768 JPO589768 JZK589768 KJG589768 KTC589768 LCY589768 LMU589768 LWQ589768 MGM589768 MQI589768 NAE589768 NKA589768 NTW589768 ODS589768 ONO589768 OXK589768 PHG589768 PRC589768 QAY589768 QKU589768 QUQ589768 REM589768 ROI589768 RYE589768 SIA589768 SRW589768 TBS589768 TLO589768 TVK589768 UFG589768 UPC589768 UYY589768 VIU589768 VSQ589768 WCM589768 WMI589768 WWE589768 Q655299:S655299 JS655304 TO655304 ADK655304 ANG655304 AXC655304 BGY655304 BQU655304 CAQ655304 CKM655304 CUI655304 DEE655304 DOA655304 DXW655304 EHS655304 ERO655304 FBK655304 FLG655304 FVC655304 GEY655304 GOU655304 GYQ655304 HIM655304 HSI655304 ICE655304 IMA655304 IVW655304 JFS655304 JPO655304 JZK655304 KJG655304 KTC655304 LCY655304 LMU655304 LWQ655304 MGM655304 MQI655304 NAE655304 NKA655304 NTW655304 ODS655304 ONO655304 OXK655304 PHG655304 PRC655304 QAY655304 QKU655304 QUQ655304 REM655304 ROI655304 RYE655304 SIA655304 SRW655304 TBS655304 TLO655304 TVK655304 UFG655304 UPC655304 UYY655304 VIU655304 VSQ655304 WCM655304 WMI655304 WWE655304 Q720835:S720835 JS720840 TO720840 ADK720840 ANG720840 AXC720840 BGY720840 BQU720840 CAQ720840 CKM720840 CUI720840 DEE720840 DOA720840 DXW720840 EHS720840 ERO720840 FBK720840 FLG720840 FVC720840 GEY720840 GOU720840 GYQ720840 HIM720840 HSI720840 ICE720840 IMA720840 IVW720840 JFS720840 JPO720840 JZK720840 KJG720840 KTC720840 LCY720840 LMU720840 LWQ720840 MGM720840 MQI720840 NAE720840 NKA720840 NTW720840 ODS720840 ONO720840 OXK720840 PHG720840 PRC720840 QAY720840 QKU720840 QUQ720840 REM720840 ROI720840 RYE720840 SIA720840 SRW720840 TBS720840 TLO720840 TVK720840 UFG720840 UPC720840 UYY720840 VIU720840 VSQ720840 WCM720840 WMI720840 WWE720840 Q786371:S786371 JS786376 TO786376 ADK786376 ANG786376 AXC786376 BGY786376 BQU786376 CAQ786376 CKM786376 CUI786376 DEE786376 DOA786376 DXW786376 EHS786376 ERO786376 FBK786376 FLG786376 FVC786376 GEY786376 GOU786376 GYQ786376 HIM786376 HSI786376 ICE786376 IMA786376 IVW786376 JFS786376 JPO786376 JZK786376 KJG786376 KTC786376 LCY786376 LMU786376 LWQ786376 MGM786376 MQI786376 NAE786376 NKA786376 NTW786376 ODS786376 ONO786376 OXK786376 PHG786376 PRC786376 QAY786376 QKU786376 QUQ786376 REM786376 ROI786376 RYE786376 SIA786376 SRW786376 TBS786376 TLO786376 TVK786376 UFG786376 UPC786376 UYY786376 VIU786376 VSQ786376 WCM786376 WMI786376 WWE786376 Q851907:S851907 JS851912 TO851912 ADK851912 ANG851912 AXC851912 BGY851912 BQU851912 CAQ851912 CKM851912 CUI851912 DEE851912 DOA851912 DXW851912 EHS851912 ERO851912 FBK851912 FLG851912 FVC851912 GEY851912 GOU851912 GYQ851912 HIM851912 HSI851912 ICE851912 IMA851912 IVW851912 JFS851912 JPO851912 JZK851912 KJG851912 KTC851912 LCY851912 LMU851912 LWQ851912 MGM851912 MQI851912 NAE851912 NKA851912 NTW851912 ODS851912 ONO851912 OXK851912 PHG851912 PRC851912 QAY851912 QKU851912 QUQ851912 REM851912 ROI851912 RYE851912 SIA851912 SRW851912 TBS851912 TLO851912 TVK851912 UFG851912 UPC851912 UYY851912 VIU851912 VSQ851912 WCM851912 WMI851912 WWE851912 Q917443:S917443 JS917448 TO917448 ADK917448 ANG917448 AXC917448 BGY917448 BQU917448 CAQ917448 CKM917448 CUI917448 DEE917448 DOA917448 DXW917448 EHS917448 ERO917448 FBK917448 FLG917448 FVC917448 GEY917448 GOU917448 GYQ917448 HIM917448 HSI917448 ICE917448 IMA917448 IVW917448 JFS917448 JPO917448 JZK917448 KJG917448 KTC917448 LCY917448 LMU917448 LWQ917448 MGM917448 MQI917448 NAE917448 NKA917448 NTW917448 ODS917448 ONO917448 OXK917448 PHG917448 PRC917448 QAY917448 QKU917448 QUQ917448 REM917448 ROI917448 RYE917448 SIA917448 SRW917448 TBS917448 TLO917448 TVK917448 UFG917448 UPC917448 UYY917448 VIU917448 VSQ917448 WCM917448 WMI917448 WWE917448 Q982979:S982979 JS982984 TO982984 ADK982984 ANG982984 AXC982984 BGY982984 BQU982984 CAQ982984 CKM982984 CUI982984 DEE982984 DOA982984 DXW982984 EHS982984 ERO982984 FBK982984 FLG982984 FVC982984 GEY982984 GOU982984 GYQ982984 HIM982984 HSI982984 ICE982984 IMA982984 IVW982984 JFS982984 JPO982984 JZK982984 KJG982984 KTC982984 LCY982984 LMU982984 LWQ982984 MGM982984 MQI982984 NAE982984 NKA982984 NTW982984 ODS982984 ONO982984 OXK982984 PHG982984 PRC982984 QAY982984 QKU982984 QUQ982984 REM982984 ROI982984 RYE982984 SIA982984 SRW982984 TBS982984 TLO982984 TVK982984 UFG982984 UPC982984 UYY982984 VIU982984 VSQ982984 WCM982984 WMI982984 WWE982984 V65475 JV65480 TR65480 ADN65480 ANJ65480 AXF65480 BHB65480 BQX65480 CAT65480 CKP65480 CUL65480 DEH65480 DOD65480 DXZ65480 EHV65480 ERR65480 FBN65480 FLJ65480 FVF65480 GFB65480 GOX65480 GYT65480 HIP65480 HSL65480 ICH65480 IMD65480 IVZ65480 JFV65480 JPR65480 JZN65480 KJJ65480 KTF65480 LDB65480 LMX65480 LWT65480 MGP65480 MQL65480 NAH65480 NKD65480 NTZ65480 ODV65480 ONR65480 OXN65480 PHJ65480 PRF65480 QBB65480 QKX65480 QUT65480 REP65480 ROL65480 RYH65480 SID65480 SRZ65480 TBV65480 TLR65480 TVN65480 UFJ65480 UPF65480 UZB65480 VIX65480 VST65480 WCP65480 WML65480 WWH65480 V131011 JV131016 TR131016 ADN131016 ANJ131016 AXF131016 BHB131016 BQX131016 CAT131016 CKP131016 CUL131016 DEH131016 DOD131016 DXZ131016 EHV131016 ERR131016 FBN131016 FLJ131016 FVF131016 GFB131016 GOX131016 GYT131016 HIP131016 HSL131016 ICH131016 IMD131016 IVZ131016 JFV131016 JPR131016 JZN131016 KJJ131016 KTF131016 LDB131016 LMX131016 LWT131016 MGP131016 MQL131016 NAH131016 NKD131016 NTZ131016 ODV131016 ONR131016 OXN131016 PHJ131016 PRF131016 QBB131016 QKX131016 QUT131016 REP131016 ROL131016 RYH131016 SID131016 SRZ131016 TBV131016 TLR131016 TVN131016 UFJ131016 UPF131016 UZB131016 VIX131016 VST131016 WCP131016 WML131016 WWH131016 V196547 JV196552 TR196552 ADN196552 ANJ196552 AXF196552 BHB196552 BQX196552 CAT196552 CKP196552 CUL196552 DEH196552 DOD196552 DXZ196552 EHV196552 ERR196552 FBN196552 FLJ196552 FVF196552 GFB196552 GOX196552 GYT196552 HIP196552 HSL196552 ICH196552 IMD196552 IVZ196552 JFV196552 JPR196552 JZN196552 KJJ196552 KTF196552 LDB196552 LMX196552 LWT196552 MGP196552 MQL196552 NAH196552 NKD196552 NTZ196552 ODV196552 ONR196552 OXN196552 PHJ196552 PRF196552 QBB196552 QKX196552 QUT196552 REP196552 ROL196552 RYH196552 SID196552 SRZ196552 TBV196552 TLR196552 TVN196552 UFJ196552 UPF196552 UZB196552 VIX196552 VST196552 WCP196552 WML196552 WWH196552 V262083 JV262088 TR262088 ADN262088 ANJ262088 AXF262088 BHB262088 BQX262088 CAT262088 CKP262088 CUL262088 DEH262088 DOD262088 DXZ262088 EHV262088 ERR262088 FBN262088 FLJ262088 FVF262088 GFB262088 GOX262088 GYT262088 HIP262088 HSL262088 ICH262088 IMD262088 IVZ262088 JFV262088 JPR262088 JZN262088 KJJ262088 KTF262088 LDB262088 LMX262088 LWT262088 MGP262088 MQL262088 NAH262088 NKD262088 NTZ262088 ODV262088 ONR262088 OXN262088 PHJ262088 PRF262088 QBB262088 QKX262088 QUT262088 REP262088 ROL262088 RYH262088 SID262088 SRZ262088 TBV262088 TLR262088 TVN262088 UFJ262088 UPF262088 UZB262088 VIX262088 VST262088 WCP262088 WML262088 WWH262088 V327619 JV327624 TR327624 ADN327624 ANJ327624 AXF327624 BHB327624 BQX327624 CAT327624 CKP327624 CUL327624 DEH327624 DOD327624 DXZ327624 EHV327624 ERR327624 FBN327624 FLJ327624 FVF327624 GFB327624 GOX327624 GYT327624 HIP327624 HSL327624 ICH327624 IMD327624 IVZ327624 JFV327624 JPR327624 JZN327624 KJJ327624 KTF327624 LDB327624 LMX327624 LWT327624 MGP327624 MQL327624 NAH327624 NKD327624 NTZ327624 ODV327624 ONR327624 OXN327624 PHJ327624 PRF327624 QBB327624 QKX327624 QUT327624 REP327624 ROL327624 RYH327624 SID327624 SRZ327624 TBV327624 TLR327624 TVN327624 UFJ327624 UPF327624 UZB327624 VIX327624 VST327624 WCP327624 WML327624 WWH327624 V393155 JV393160 TR393160 ADN393160 ANJ393160 AXF393160 BHB393160 BQX393160 CAT393160 CKP393160 CUL393160 DEH393160 DOD393160 DXZ393160 EHV393160 ERR393160 FBN393160 FLJ393160 FVF393160 GFB393160 GOX393160 GYT393160 HIP393160 HSL393160 ICH393160 IMD393160 IVZ393160 JFV393160 JPR393160 JZN393160 KJJ393160 KTF393160 LDB393160 LMX393160 LWT393160 MGP393160 MQL393160 NAH393160 NKD393160 NTZ393160 ODV393160 ONR393160 OXN393160 PHJ393160 PRF393160 QBB393160 QKX393160 QUT393160 REP393160 ROL393160 RYH393160 SID393160 SRZ393160 TBV393160 TLR393160 TVN393160 UFJ393160 UPF393160 UZB393160 VIX393160 VST393160 WCP393160 WML393160 WWH393160 V458691 JV458696 TR458696 ADN458696 ANJ458696 AXF458696 BHB458696 BQX458696 CAT458696 CKP458696 CUL458696 DEH458696 DOD458696 DXZ458696 EHV458696 ERR458696 FBN458696 FLJ458696 FVF458696 GFB458696 GOX458696 GYT458696 HIP458696 HSL458696 ICH458696 IMD458696 IVZ458696 JFV458696 JPR458696 JZN458696 KJJ458696 KTF458696 LDB458696 LMX458696 LWT458696 MGP458696 MQL458696 NAH458696 NKD458696 NTZ458696 ODV458696 ONR458696 OXN458696 PHJ458696 PRF458696 QBB458696 QKX458696 QUT458696 REP458696 ROL458696 RYH458696 SID458696 SRZ458696 TBV458696 TLR458696 TVN458696 UFJ458696 UPF458696 UZB458696 VIX458696 VST458696 WCP458696 WML458696 WWH458696 V524227 JV524232 TR524232 ADN524232 ANJ524232 AXF524232 BHB524232 BQX524232 CAT524232 CKP524232 CUL524232 DEH524232 DOD524232 DXZ524232 EHV524232 ERR524232 FBN524232 FLJ524232 FVF524232 GFB524232 GOX524232 GYT524232 HIP524232 HSL524232 ICH524232 IMD524232 IVZ524232 JFV524232 JPR524232 JZN524232 KJJ524232 KTF524232 LDB524232 LMX524232 LWT524232 MGP524232 MQL524232 NAH524232 NKD524232 NTZ524232 ODV524232 ONR524232 OXN524232 PHJ524232 PRF524232 QBB524232 QKX524232 QUT524232 REP524232 ROL524232 RYH524232 SID524232 SRZ524232 TBV524232 TLR524232 TVN524232 UFJ524232 UPF524232 UZB524232 VIX524232 VST524232 WCP524232 WML524232 WWH524232 V589763 JV589768 TR589768 ADN589768 ANJ589768 AXF589768 BHB589768 BQX589768 CAT589768 CKP589768 CUL589768 DEH589768 DOD589768 DXZ589768 EHV589768 ERR589768 FBN589768 FLJ589768 FVF589768 GFB589768 GOX589768 GYT589768 HIP589768 HSL589768 ICH589768 IMD589768 IVZ589768 JFV589768 JPR589768 JZN589768 KJJ589768 KTF589768 LDB589768 LMX589768 LWT589768 MGP589768 MQL589768 NAH589768 NKD589768 NTZ589768 ODV589768 ONR589768 OXN589768 PHJ589768 PRF589768 QBB589768 QKX589768 QUT589768 REP589768 ROL589768 RYH589768 SID589768 SRZ589768 TBV589768 TLR589768 TVN589768 UFJ589768 UPF589768 UZB589768 VIX589768 VST589768 WCP589768 WML589768 WWH589768 V655299 JV655304 TR655304 ADN655304 ANJ655304 AXF655304 BHB655304 BQX655304 CAT655304 CKP655304 CUL655304 DEH655304 DOD655304 DXZ655304 EHV655304 ERR655304 FBN655304 FLJ655304 FVF655304 GFB655304 GOX655304 GYT655304 HIP655304 HSL655304 ICH655304 IMD655304 IVZ655304 JFV655304 JPR655304 JZN655304 KJJ655304 KTF655304 LDB655304 LMX655304 LWT655304 MGP655304 MQL655304 NAH655304 NKD655304 NTZ655304 ODV655304 ONR655304 OXN655304 PHJ655304 PRF655304 QBB655304 QKX655304 QUT655304 REP655304 ROL655304 RYH655304 SID655304 SRZ655304 TBV655304 TLR655304 TVN655304 UFJ655304 UPF655304 UZB655304 VIX655304 VST655304 WCP655304 WML655304 WWH655304 V720835 JV720840 TR720840 ADN720840 ANJ720840 AXF720840 BHB720840 BQX720840 CAT720840 CKP720840 CUL720840 DEH720840 DOD720840 DXZ720840 EHV720840 ERR720840 FBN720840 FLJ720840 FVF720840 GFB720840 GOX720840 GYT720840 HIP720840 HSL720840 ICH720840 IMD720840 IVZ720840 JFV720840 JPR720840 JZN720840 KJJ720840 KTF720840 LDB720840 LMX720840 LWT720840 MGP720840 MQL720840 NAH720840 NKD720840 NTZ720840 ODV720840 ONR720840 OXN720840 PHJ720840 PRF720840 QBB720840 QKX720840 QUT720840 REP720840 ROL720840 RYH720840 SID720840 SRZ720840 TBV720840 TLR720840 TVN720840 UFJ720840 UPF720840 UZB720840 VIX720840 VST720840 WCP720840 WML720840 WWH720840 V786371 JV786376 TR786376 ADN786376 ANJ786376 AXF786376 BHB786376 BQX786376 CAT786376 CKP786376 CUL786376 DEH786376 DOD786376 DXZ786376 EHV786376 ERR786376 FBN786376 FLJ786376 FVF786376 GFB786376 GOX786376 GYT786376 HIP786376 HSL786376 ICH786376 IMD786376 IVZ786376 JFV786376 JPR786376 JZN786376 KJJ786376 KTF786376 LDB786376 LMX786376 LWT786376 MGP786376 MQL786376 NAH786376 NKD786376 NTZ786376 ODV786376 ONR786376 OXN786376 PHJ786376 PRF786376 QBB786376 QKX786376 QUT786376 REP786376 ROL786376 RYH786376 SID786376 SRZ786376 TBV786376 TLR786376 TVN786376 UFJ786376 UPF786376 UZB786376 VIX786376 VST786376 WCP786376 WML786376 WWH786376 V851907 JV851912 TR851912 ADN851912 ANJ851912 AXF851912 BHB851912 BQX851912 CAT851912 CKP851912 CUL851912 DEH851912 DOD851912 DXZ851912 EHV851912 ERR851912 FBN851912 FLJ851912 FVF851912 GFB851912 GOX851912 GYT851912 HIP851912 HSL851912 ICH851912 IMD851912 IVZ851912 JFV851912 JPR851912 JZN851912 KJJ851912 KTF851912 LDB851912 LMX851912 LWT851912 MGP851912 MQL851912 NAH851912 NKD851912 NTZ851912 ODV851912 ONR851912 OXN851912 PHJ851912 PRF851912 QBB851912 QKX851912 QUT851912 REP851912 ROL851912 RYH851912 SID851912 SRZ851912 TBV851912 TLR851912 TVN851912 UFJ851912 UPF851912 UZB851912 VIX851912 VST851912 WCP851912 WML851912 WWH851912 V917443 JV917448 TR917448 ADN917448 ANJ917448 AXF917448 BHB917448 BQX917448 CAT917448 CKP917448 CUL917448 DEH917448 DOD917448 DXZ917448 EHV917448 ERR917448 FBN917448 FLJ917448 FVF917448 GFB917448 GOX917448 GYT917448 HIP917448 HSL917448 ICH917448 IMD917448 IVZ917448 JFV917448 JPR917448 JZN917448 KJJ917448 KTF917448 LDB917448 LMX917448 LWT917448 MGP917448 MQL917448 NAH917448 NKD917448 NTZ917448 ODV917448 ONR917448 OXN917448 PHJ917448 PRF917448 QBB917448 QKX917448 QUT917448 REP917448 ROL917448 RYH917448 SID917448 SRZ917448 TBV917448 TLR917448 TVN917448 UFJ917448 UPF917448 UZB917448 VIX917448 VST917448 WCP917448 WML917448 WWH917448 V982979 JV982984 TR982984 ADN982984 ANJ982984 AXF982984 BHB982984 BQX982984 CAT982984 CKP982984 CUL982984 DEH982984 DOD982984 DXZ982984 EHV982984 ERR982984 FBN982984 FLJ982984 FVF982984 GFB982984 GOX982984 GYT982984 HIP982984 HSL982984 ICH982984 IMD982984 IVZ982984 JFV982984 JPR982984 JZN982984 KJJ982984 KTF982984 LDB982984 LMX982984 LWT982984 MGP982984 MQL982984 NAH982984 NKD982984 NTZ982984 ODV982984 ONR982984 OXN982984 PHJ982984 PRF982984 QBB982984 QKX982984 QUT982984 REP982984 ROL982984 RYH982984 SID982984 SRZ982984 TBV982984 TLR982984 TVN982984 UFJ982984 UPF982984 UZB982984 VIX982984 VST982984 WCP982984 WML982984 WWH982984 JS65495:LA65500 TO65495:UW65500 ADK65495:AES65500 ANG65495:AOO65500 AXC65495:AYK65500 BGY65495:BIG65500 BQU65495:BSC65500 CAQ65495:CBY65500 CKM65495:CLU65500 CUI65495:CVQ65500 DEE65495:DFM65500 DOA65495:DPI65500 DXW65495:DZE65500 EHS65495:EJA65500 ERO65495:ESW65500 FBK65495:FCS65500 FLG65495:FMO65500 FVC65495:FWK65500 GEY65495:GGG65500 GOU65495:GQC65500 GYQ65495:GZY65500 HIM65495:HJU65500 HSI65495:HTQ65500 ICE65495:IDM65500 IMA65495:INI65500 IVW65495:IXE65500 JFS65495:JHA65500 JPO65495:JQW65500 JZK65495:KAS65500 KJG65495:KKO65500 KTC65495:KUK65500 LCY65495:LEG65500 LMU65495:LOC65500 LWQ65495:LXY65500 MGM65495:MHU65500 MQI65495:MRQ65500 NAE65495:NBM65500 NKA65495:NLI65500 NTW65495:NVE65500 ODS65495:OFA65500 ONO65495:OOW65500 OXK65495:OYS65500 PHG65495:PIO65500 PRC65495:PSK65500 QAY65495:QCG65500 QKU65495:QMC65500 QUQ65495:QVY65500 REM65495:RFU65500 ROI65495:RPQ65500 RYE65495:RZM65500 SIA65495:SJI65500 SRW65495:STE65500 TBS65495:TDA65500 TLO65495:TMW65500 TVK65495:TWS65500 UFG65495:UGO65500 UPC65495:UQK65500 UYY65495:VAG65500 VIU65495:VKC65500 VSQ65495:VTY65500 WCM65495:WDU65500 WMI65495:WNQ65500 WWE65495:WXM65500 JS131031:LA131036 TO131031:UW131036 ADK131031:AES131036 ANG131031:AOO131036 AXC131031:AYK131036 BGY131031:BIG131036 BQU131031:BSC131036 CAQ131031:CBY131036 CKM131031:CLU131036 CUI131031:CVQ131036 DEE131031:DFM131036 DOA131031:DPI131036 DXW131031:DZE131036 EHS131031:EJA131036 ERO131031:ESW131036 FBK131031:FCS131036 FLG131031:FMO131036 FVC131031:FWK131036 GEY131031:GGG131036 GOU131031:GQC131036 GYQ131031:GZY131036 HIM131031:HJU131036 HSI131031:HTQ131036 ICE131031:IDM131036 IMA131031:INI131036 IVW131031:IXE131036 JFS131031:JHA131036 JPO131031:JQW131036 JZK131031:KAS131036 KJG131031:KKO131036 KTC131031:KUK131036 LCY131031:LEG131036 LMU131031:LOC131036 LWQ131031:LXY131036 MGM131031:MHU131036 MQI131031:MRQ131036 NAE131031:NBM131036 NKA131031:NLI131036 NTW131031:NVE131036 ODS131031:OFA131036 ONO131031:OOW131036 OXK131031:OYS131036 PHG131031:PIO131036 PRC131031:PSK131036 QAY131031:QCG131036 QKU131031:QMC131036 QUQ131031:QVY131036 REM131031:RFU131036 ROI131031:RPQ131036 RYE131031:RZM131036 SIA131031:SJI131036 SRW131031:STE131036 TBS131031:TDA131036 TLO131031:TMW131036 TVK131031:TWS131036 UFG131031:UGO131036 UPC131031:UQK131036 UYY131031:VAG131036 VIU131031:VKC131036 VSQ131031:VTY131036 WCM131031:WDU131036 WMI131031:WNQ131036 WWE131031:WXM131036 JS196567:LA196572 TO196567:UW196572 ADK196567:AES196572 ANG196567:AOO196572 AXC196567:AYK196572 BGY196567:BIG196572 BQU196567:BSC196572 CAQ196567:CBY196572 CKM196567:CLU196572 CUI196567:CVQ196572 DEE196567:DFM196572 DOA196567:DPI196572 DXW196567:DZE196572 EHS196567:EJA196572 ERO196567:ESW196572 FBK196567:FCS196572 FLG196567:FMO196572 FVC196567:FWK196572 GEY196567:GGG196572 GOU196567:GQC196572 GYQ196567:GZY196572 HIM196567:HJU196572 HSI196567:HTQ196572 ICE196567:IDM196572 IMA196567:INI196572 IVW196567:IXE196572 JFS196567:JHA196572 JPO196567:JQW196572 JZK196567:KAS196572 KJG196567:KKO196572 KTC196567:KUK196572 LCY196567:LEG196572 LMU196567:LOC196572 LWQ196567:LXY196572 MGM196567:MHU196572 MQI196567:MRQ196572 NAE196567:NBM196572 NKA196567:NLI196572 NTW196567:NVE196572 ODS196567:OFA196572 ONO196567:OOW196572 OXK196567:OYS196572 PHG196567:PIO196572 PRC196567:PSK196572 QAY196567:QCG196572 QKU196567:QMC196572 QUQ196567:QVY196572 REM196567:RFU196572 ROI196567:RPQ196572 RYE196567:RZM196572 SIA196567:SJI196572 SRW196567:STE196572 TBS196567:TDA196572 TLO196567:TMW196572 TVK196567:TWS196572 UFG196567:UGO196572 UPC196567:UQK196572 UYY196567:VAG196572 VIU196567:VKC196572 VSQ196567:VTY196572 WCM196567:WDU196572 WMI196567:WNQ196572 WWE196567:WXM196572 JS262103:LA262108 TO262103:UW262108 ADK262103:AES262108 ANG262103:AOO262108 AXC262103:AYK262108 BGY262103:BIG262108 BQU262103:BSC262108 CAQ262103:CBY262108 CKM262103:CLU262108 CUI262103:CVQ262108 DEE262103:DFM262108 DOA262103:DPI262108 DXW262103:DZE262108 EHS262103:EJA262108 ERO262103:ESW262108 FBK262103:FCS262108 FLG262103:FMO262108 FVC262103:FWK262108 GEY262103:GGG262108 GOU262103:GQC262108 GYQ262103:GZY262108 HIM262103:HJU262108 HSI262103:HTQ262108 ICE262103:IDM262108 IMA262103:INI262108 IVW262103:IXE262108 JFS262103:JHA262108 JPO262103:JQW262108 JZK262103:KAS262108 KJG262103:KKO262108 KTC262103:KUK262108 LCY262103:LEG262108 LMU262103:LOC262108 LWQ262103:LXY262108 MGM262103:MHU262108 MQI262103:MRQ262108 NAE262103:NBM262108 NKA262103:NLI262108 NTW262103:NVE262108 ODS262103:OFA262108 ONO262103:OOW262108 OXK262103:OYS262108 PHG262103:PIO262108 PRC262103:PSK262108 QAY262103:QCG262108 QKU262103:QMC262108 QUQ262103:QVY262108 REM262103:RFU262108 ROI262103:RPQ262108 RYE262103:RZM262108 SIA262103:SJI262108 SRW262103:STE262108 TBS262103:TDA262108 TLO262103:TMW262108 TVK262103:TWS262108 UFG262103:UGO262108 UPC262103:UQK262108 UYY262103:VAG262108 VIU262103:VKC262108 VSQ262103:VTY262108 WCM262103:WDU262108 WMI262103:WNQ262108 WWE262103:WXM262108 JS327639:LA327644 TO327639:UW327644 ADK327639:AES327644 ANG327639:AOO327644 AXC327639:AYK327644 BGY327639:BIG327644 BQU327639:BSC327644 CAQ327639:CBY327644 CKM327639:CLU327644 CUI327639:CVQ327644 DEE327639:DFM327644 DOA327639:DPI327644 DXW327639:DZE327644 EHS327639:EJA327644 ERO327639:ESW327644 FBK327639:FCS327644 FLG327639:FMO327644 FVC327639:FWK327644 GEY327639:GGG327644 GOU327639:GQC327644 GYQ327639:GZY327644 HIM327639:HJU327644 HSI327639:HTQ327644 ICE327639:IDM327644 IMA327639:INI327644 IVW327639:IXE327644 JFS327639:JHA327644 JPO327639:JQW327644 JZK327639:KAS327644 KJG327639:KKO327644 KTC327639:KUK327644 LCY327639:LEG327644 LMU327639:LOC327644 LWQ327639:LXY327644 MGM327639:MHU327644 MQI327639:MRQ327644 NAE327639:NBM327644 NKA327639:NLI327644 NTW327639:NVE327644 ODS327639:OFA327644 ONO327639:OOW327644 OXK327639:OYS327644 PHG327639:PIO327644 PRC327639:PSK327644 QAY327639:QCG327644 QKU327639:QMC327644 QUQ327639:QVY327644 REM327639:RFU327644 ROI327639:RPQ327644 RYE327639:RZM327644 SIA327639:SJI327644 SRW327639:STE327644 TBS327639:TDA327644 TLO327639:TMW327644 TVK327639:TWS327644 UFG327639:UGO327644 UPC327639:UQK327644 UYY327639:VAG327644 VIU327639:VKC327644 VSQ327639:VTY327644 WCM327639:WDU327644 WMI327639:WNQ327644 WWE327639:WXM327644 JS393175:LA393180 TO393175:UW393180 ADK393175:AES393180 ANG393175:AOO393180 AXC393175:AYK393180 BGY393175:BIG393180 BQU393175:BSC393180 CAQ393175:CBY393180 CKM393175:CLU393180 CUI393175:CVQ393180 DEE393175:DFM393180 DOA393175:DPI393180 DXW393175:DZE393180 EHS393175:EJA393180 ERO393175:ESW393180 FBK393175:FCS393180 FLG393175:FMO393180 FVC393175:FWK393180 GEY393175:GGG393180 GOU393175:GQC393180 GYQ393175:GZY393180 HIM393175:HJU393180 HSI393175:HTQ393180 ICE393175:IDM393180 IMA393175:INI393180 IVW393175:IXE393180 JFS393175:JHA393180 JPO393175:JQW393180 JZK393175:KAS393180 KJG393175:KKO393180 KTC393175:KUK393180 LCY393175:LEG393180 LMU393175:LOC393180 LWQ393175:LXY393180 MGM393175:MHU393180 MQI393175:MRQ393180 NAE393175:NBM393180 NKA393175:NLI393180 NTW393175:NVE393180 ODS393175:OFA393180 ONO393175:OOW393180 OXK393175:OYS393180 PHG393175:PIO393180 PRC393175:PSK393180 QAY393175:QCG393180 QKU393175:QMC393180 QUQ393175:QVY393180 REM393175:RFU393180 ROI393175:RPQ393180 RYE393175:RZM393180 SIA393175:SJI393180 SRW393175:STE393180 TBS393175:TDA393180 TLO393175:TMW393180 TVK393175:TWS393180 UFG393175:UGO393180 UPC393175:UQK393180 UYY393175:VAG393180 VIU393175:VKC393180 VSQ393175:VTY393180 WCM393175:WDU393180 WMI393175:WNQ393180 WWE393175:WXM393180 JS458711:LA458716 TO458711:UW458716 ADK458711:AES458716 ANG458711:AOO458716 AXC458711:AYK458716 BGY458711:BIG458716 BQU458711:BSC458716 CAQ458711:CBY458716 CKM458711:CLU458716 CUI458711:CVQ458716 DEE458711:DFM458716 DOA458711:DPI458716 DXW458711:DZE458716 EHS458711:EJA458716 ERO458711:ESW458716 FBK458711:FCS458716 FLG458711:FMO458716 FVC458711:FWK458716 GEY458711:GGG458716 GOU458711:GQC458716 GYQ458711:GZY458716 HIM458711:HJU458716 HSI458711:HTQ458716 ICE458711:IDM458716 IMA458711:INI458716 IVW458711:IXE458716 JFS458711:JHA458716 JPO458711:JQW458716 JZK458711:KAS458716 KJG458711:KKO458716 KTC458711:KUK458716 LCY458711:LEG458716 LMU458711:LOC458716 LWQ458711:LXY458716 MGM458711:MHU458716 MQI458711:MRQ458716 NAE458711:NBM458716 NKA458711:NLI458716 NTW458711:NVE458716 ODS458711:OFA458716 ONO458711:OOW458716 OXK458711:OYS458716 PHG458711:PIO458716 PRC458711:PSK458716 QAY458711:QCG458716 QKU458711:QMC458716 QUQ458711:QVY458716 REM458711:RFU458716 ROI458711:RPQ458716 RYE458711:RZM458716 SIA458711:SJI458716 SRW458711:STE458716 TBS458711:TDA458716 TLO458711:TMW458716 TVK458711:TWS458716 UFG458711:UGO458716 UPC458711:UQK458716 UYY458711:VAG458716 VIU458711:VKC458716 VSQ458711:VTY458716 WCM458711:WDU458716 WMI458711:WNQ458716 WWE458711:WXM458716 JS524247:LA524252 TO524247:UW524252 ADK524247:AES524252 ANG524247:AOO524252 AXC524247:AYK524252 BGY524247:BIG524252 BQU524247:BSC524252 CAQ524247:CBY524252 CKM524247:CLU524252 CUI524247:CVQ524252 DEE524247:DFM524252 DOA524247:DPI524252 DXW524247:DZE524252 EHS524247:EJA524252 ERO524247:ESW524252 FBK524247:FCS524252 FLG524247:FMO524252 FVC524247:FWK524252 GEY524247:GGG524252 GOU524247:GQC524252 GYQ524247:GZY524252 HIM524247:HJU524252 HSI524247:HTQ524252 ICE524247:IDM524252 IMA524247:INI524252 IVW524247:IXE524252 JFS524247:JHA524252 JPO524247:JQW524252 JZK524247:KAS524252 KJG524247:KKO524252 KTC524247:KUK524252 LCY524247:LEG524252 LMU524247:LOC524252 LWQ524247:LXY524252 MGM524247:MHU524252 MQI524247:MRQ524252 NAE524247:NBM524252 NKA524247:NLI524252 NTW524247:NVE524252 ODS524247:OFA524252 ONO524247:OOW524252 OXK524247:OYS524252 PHG524247:PIO524252 PRC524247:PSK524252 QAY524247:QCG524252 QKU524247:QMC524252 QUQ524247:QVY524252 REM524247:RFU524252 ROI524247:RPQ524252 RYE524247:RZM524252 SIA524247:SJI524252 SRW524247:STE524252 TBS524247:TDA524252 TLO524247:TMW524252 TVK524247:TWS524252 UFG524247:UGO524252 UPC524247:UQK524252 UYY524247:VAG524252 VIU524247:VKC524252 VSQ524247:VTY524252 WCM524247:WDU524252 WMI524247:WNQ524252 WWE524247:WXM524252 JS589783:LA589788 TO589783:UW589788 ADK589783:AES589788 ANG589783:AOO589788 AXC589783:AYK589788 BGY589783:BIG589788 BQU589783:BSC589788 CAQ589783:CBY589788 CKM589783:CLU589788 CUI589783:CVQ589788 DEE589783:DFM589788 DOA589783:DPI589788 DXW589783:DZE589788 EHS589783:EJA589788 ERO589783:ESW589788 FBK589783:FCS589788 FLG589783:FMO589788 FVC589783:FWK589788 GEY589783:GGG589788 GOU589783:GQC589788 GYQ589783:GZY589788 HIM589783:HJU589788 HSI589783:HTQ589788 ICE589783:IDM589788 IMA589783:INI589788 IVW589783:IXE589788 JFS589783:JHA589788 JPO589783:JQW589788 JZK589783:KAS589788 KJG589783:KKO589788 KTC589783:KUK589788 LCY589783:LEG589788 LMU589783:LOC589788 LWQ589783:LXY589788 MGM589783:MHU589788 MQI589783:MRQ589788 NAE589783:NBM589788 NKA589783:NLI589788 NTW589783:NVE589788 ODS589783:OFA589788 ONO589783:OOW589788 OXK589783:OYS589788 PHG589783:PIO589788 PRC589783:PSK589788 QAY589783:QCG589788 QKU589783:QMC589788 QUQ589783:QVY589788 REM589783:RFU589788 ROI589783:RPQ589788 RYE589783:RZM589788 SIA589783:SJI589788 SRW589783:STE589788 TBS589783:TDA589788 TLO589783:TMW589788 TVK589783:TWS589788 UFG589783:UGO589788 UPC589783:UQK589788 UYY589783:VAG589788 VIU589783:VKC589788 VSQ589783:VTY589788 WCM589783:WDU589788 WMI589783:WNQ589788 WWE589783:WXM589788 JS655319:LA655324 TO655319:UW655324 ADK655319:AES655324 ANG655319:AOO655324 AXC655319:AYK655324 BGY655319:BIG655324 BQU655319:BSC655324 CAQ655319:CBY655324 CKM655319:CLU655324 CUI655319:CVQ655324 DEE655319:DFM655324 DOA655319:DPI655324 DXW655319:DZE655324 EHS655319:EJA655324 ERO655319:ESW655324 FBK655319:FCS655324 FLG655319:FMO655324 FVC655319:FWK655324 GEY655319:GGG655324 GOU655319:GQC655324 GYQ655319:GZY655324 HIM655319:HJU655324 HSI655319:HTQ655324 ICE655319:IDM655324 IMA655319:INI655324 IVW655319:IXE655324 JFS655319:JHA655324 JPO655319:JQW655324 JZK655319:KAS655324 KJG655319:KKO655324 KTC655319:KUK655324 LCY655319:LEG655324 LMU655319:LOC655324 LWQ655319:LXY655324 MGM655319:MHU655324 MQI655319:MRQ655324 NAE655319:NBM655324 NKA655319:NLI655324 NTW655319:NVE655324 ODS655319:OFA655324 ONO655319:OOW655324 OXK655319:OYS655324 PHG655319:PIO655324 PRC655319:PSK655324 QAY655319:QCG655324 QKU655319:QMC655324 QUQ655319:QVY655324 REM655319:RFU655324 ROI655319:RPQ655324 RYE655319:RZM655324 SIA655319:SJI655324 SRW655319:STE655324 TBS655319:TDA655324 TLO655319:TMW655324 TVK655319:TWS655324 UFG655319:UGO655324 UPC655319:UQK655324 UYY655319:VAG655324 VIU655319:VKC655324 VSQ655319:VTY655324 WCM655319:WDU655324 WMI655319:WNQ655324 WWE655319:WXM655324 JS720855:LA720860 TO720855:UW720860 ADK720855:AES720860 ANG720855:AOO720860 AXC720855:AYK720860 BGY720855:BIG720860 BQU720855:BSC720860 CAQ720855:CBY720860 CKM720855:CLU720860 CUI720855:CVQ720860 DEE720855:DFM720860 DOA720855:DPI720860 DXW720855:DZE720860 EHS720855:EJA720860 ERO720855:ESW720860 FBK720855:FCS720860 FLG720855:FMO720860 FVC720855:FWK720860 GEY720855:GGG720860 GOU720855:GQC720860 GYQ720855:GZY720860 HIM720855:HJU720860 HSI720855:HTQ720860 ICE720855:IDM720860 IMA720855:INI720860 IVW720855:IXE720860 JFS720855:JHA720860 JPO720855:JQW720860 JZK720855:KAS720860 KJG720855:KKO720860 KTC720855:KUK720860 LCY720855:LEG720860 LMU720855:LOC720860 LWQ720855:LXY720860 MGM720855:MHU720860 MQI720855:MRQ720860 NAE720855:NBM720860 NKA720855:NLI720860 NTW720855:NVE720860 ODS720855:OFA720860 ONO720855:OOW720860 OXK720855:OYS720860 PHG720855:PIO720860 PRC720855:PSK720860 QAY720855:QCG720860 QKU720855:QMC720860 QUQ720855:QVY720860 REM720855:RFU720860 ROI720855:RPQ720860 RYE720855:RZM720860 SIA720855:SJI720860 SRW720855:STE720860 TBS720855:TDA720860 TLO720855:TMW720860 TVK720855:TWS720860 UFG720855:UGO720860 UPC720855:UQK720860 UYY720855:VAG720860 VIU720855:VKC720860 VSQ720855:VTY720860 WCM720855:WDU720860 WMI720855:WNQ720860 WWE720855:WXM720860 JS786391:LA786396 TO786391:UW786396 ADK786391:AES786396 ANG786391:AOO786396 AXC786391:AYK786396 BGY786391:BIG786396 BQU786391:BSC786396 CAQ786391:CBY786396 CKM786391:CLU786396 CUI786391:CVQ786396 DEE786391:DFM786396 DOA786391:DPI786396 DXW786391:DZE786396 EHS786391:EJA786396 ERO786391:ESW786396 FBK786391:FCS786396 FLG786391:FMO786396 FVC786391:FWK786396 GEY786391:GGG786396 GOU786391:GQC786396 GYQ786391:GZY786396 HIM786391:HJU786396 HSI786391:HTQ786396 ICE786391:IDM786396 IMA786391:INI786396 IVW786391:IXE786396 JFS786391:JHA786396 JPO786391:JQW786396 JZK786391:KAS786396 KJG786391:KKO786396 KTC786391:KUK786396 LCY786391:LEG786396 LMU786391:LOC786396 LWQ786391:LXY786396 MGM786391:MHU786396 MQI786391:MRQ786396 NAE786391:NBM786396 NKA786391:NLI786396 NTW786391:NVE786396 ODS786391:OFA786396 ONO786391:OOW786396 OXK786391:OYS786396 PHG786391:PIO786396 PRC786391:PSK786396 QAY786391:QCG786396 QKU786391:QMC786396 QUQ786391:QVY786396 REM786391:RFU786396 ROI786391:RPQ786396 RYE786391:RZM786396 SIA786391:SJI786396 SRW786391:STE786396 TBS786391:TDA786396 TLO786391:TMW786396 TVK786391:TWS786396 UFG786391:UGO786396 UPC786391:UQK786396 UYY786391:VAG786396 VIU786391:VKC786396 VSQ786391:VTY786396 WCM786391:WDU786396 WMI786391:WNQ786396 WWE786391:WXM786396 JS851927:LA851932 TO851927:UW851932 ADK851927:AES851932 ANG851927:AOO851932 AXC851927:AYK851932 BGY851927:BIG851932 BQU851927:BSC851932 CAQ851927:CBY851932 CKM851927:CLU851932 CUI851927:CVQ851932 DEE851927:DFM851932 DOA851927:DPI851932 DXW851927:DZE851932 EHS851927:EJA851932 ERO851927:ESW851932 FBK851927:FCS851932 FLG851927:FMO851932 FVC851927:FWK851932 GEY851927:GGG851932 GOU851927:GQC851932 GYQ851927:GZY851932 HIM851927:HJU851932 HSI851927:HTQ851932 ICE851927:IDM851932 IMA851927:INI851932 IVW851927:IXE851932 JFS851927:JHA851932 JPO851927:JQW851932 JZK851927:KAS851932 KJG851927:KKO851932 KTC851927:KUK851932 LCY851927:LEG851932 LMU851927:LOC851932 LWQ851927:LXY851932 MGM851927:MHU851932 MQI851927:MRQ851932 NAE851927:NBM851932 NKA851927:NLI851932 NTW851927:NVE851932 ODS851927:OFA851932 ONO851927:OOW851932 OXK851927:OYS851932 PHG851927:PIO851932 PRC851927:PSK851932 QAY851927:QCG851932 QKU851927:QMC851932 QUQ851927:QVY851932 REM851927:RFU851932 ROI851927:RPQ851932 RYE851927:RZM851932 SIA851927:SJI851932 SRW851927:STE851932 TBS851927:TDA851932 TLO851927:TMW851932 TVK851927:TWS851932 UFG851927:UGO851932 UPC851927:UQK851932 UYY851927:VAG851932 VIU851927:VKC851932 VSQ851927:VTY851932 WCM851927:WDU851932 WMI851927:WNQ851932 WWE851927:WXM851932 JS917463:LA917468 TO917463:UW917468 ADK917463:AES917468 ANG917463:AOO917468 AXC917463:AYK917468 BGY917463:BIG917468 BQU917463:BSC917468 CAQ917463:CBY917468 CKM917463:CLU917468 CUI917463:CVQ917468 DEE917463:DFM917468 DOA917463:DPI917468 DXW917463:DZE917468 EHS917463:EJA917468 ERO917463:ESW917468 FBK917463:FCS917468 FLG917463:FMO917468 FVC917463:FWK917468 GEY917463:GGG917468 GOU917463:GQC917468 GYQ917463:GZY917468 HIM917463:HJU917468 HSI917463:HTQ917468 ICE917463:IDM917468 IMA917463:INI917468 IVW917463:IXE917468 JFS917463:JHA917468 JPO917463:JQW917468 JZK917463:KAS917468 KJG917463:KKO917468 KTC917463:KUK917468 LCY917463:LEG917468 LMU917463:LOC917468 LWQ917463:LXY917468 MGM917463:MHU917468 MQI917463:MRQ917468 NAE917463:NBM917468 NKA917463:NLI917468 NTW917463:NVE917468 ODS917463:OFA917468 ONO917463:OOW917468 OXK917463:OYS917468 PHG917463:PIO917468 PRC917463:PSK917468 QAY917463:QCG917468 QKU917463:QMC917468 QUQ917463:QVY917468 REM917463:RFU917468 ROI917463:RPQ917468 RYE917463:RZM917468 SIA917463:SJI917468 SRW917463:STE917468 TBS917463:TDA917468 TLO917463:TMW917468 TVK917463:TWS917468 UFG917463:UGO917468 UPC917463:UQK917468 UYY917463:VAG917468 VIU917463:VKC917468 VSQ917463:VTY917468 WCM917463:WDU917468 WMI917463:WNQ917468 WWE917463:WXM917468 JS982999:LA983004 TO982999:UW983004 ADK982999:AES983004 ANG982999:AOO983004 AXC982999:AYK983004 BGY982999:BIG983004 BQU982999:BSC983004 CAQ982999:CBY983004 CKM982999:CLU983004 CUI982999:CVQ983004 DEE982999:DFM983004 DOA982999:DPI983004 DXW982999:DZE983004 EHS982999:EJA983004 ERO982999:ESW983004 FBK982999:FCS983004 FLG982999:FMO983004 FVC982999:FWK983004 GEY982999:GGG983004 GOU982999:GQC983004 GYQ982999:GZY983004 HIM982999:HJU983004 HSI982999:HTQ983004 ICE982999:IDM983004 IMA982999:INI983004 IVW982999:IXE983004 JFS982999:JHA983004 JPO982999:JQW983004 JZK982999:KAS983004 KJG982999:KKO983004 KTC982999:KUK983004 LCY982999:LEG983004 LMU982999:LOC983004 LWQ982999:LXY983004 MGM982999:MHU983004 MQI982999:MRQ983004 NAE982999:NBM983004 NKA982999:NLI983004 NTW982999:NVE983004 ODS982999:OFA983004 ONO982999:OOW983004 OXK982999:OYS983004 PHG982999:PIO983004 PRC982999:PSK983004 QAY982999:QCG983004 QKU982999:QMC983004 QUQ982999:QVY983004 REM982999:RFU983004 ROI982999:RPQ983004 RYE982999:RZM983004 SIA982999:SJI983004 SRW982999:STE983004 TBS982999:TDA983004 TLO982999:TMW983004 TVK982999:TWS983004 UFG982999:UGO983004 UPC982999:UQK983004 UYY982999:VAG983004 VIU982999:VKC983004 VSQ982999:VTY983004 WCM982999:WDU983004 WMI982999:WNQ983004 WWE982999:WXM983004 Q65497:S65497 JS65502 TO65502 ADK65502 ANG65502 AXC65502 BGY65502 BQU65502 CAQ65502 CKM65502 CUI65502 DEE65502 DOA65502 DXW65502 EHS65502 ERO65502 FBK65502 FLG65502 FVC65502 GEY65502 GOU65502 GYQ65502 HIM65502 HSI65502 ICE65502 IMA65502 IVW65502 JFS65502 JPO65502 JZK65502 KJG65502 KTC65502 LCY65502 LMU65502 LWQ65502 MGM65502 MQI65502 NAE65502 NKA65502 NTW65502 ODS65502 ONO65502 OXK65502 PHG65502 PRC65502 QAY65502 QKU65502 QUQ65502 REM65502 ROI65502 RYE65502 SIA65502 SRW65502 TBS65502 TLO65502 TVK65502 UFG65502 UPC65502 UYY65502 VIU65502 VSQ65502 WCM65502 WMI65502 WWE65502 Q131033:S131033 JS131038 TO131038 ADK131038 ANG131038 AXC131038 BGY131038 BQU131038 CAQ131038 CKM131038 CUI131038 DEE131038 DOA131038 DXW131038 EHS131038 ERO131038 FBK131038 FLG131038 FVC131038 GEY131038 GOU131038 GYQ131038 HIM131038 HSI131038 ICE131038 IMA131038 IVW131038 JFS131038 JPO131038 JZK131038 KJG131038 KTC131038 LCY131038 LMU131038 LWQ131038 MGM131038 MQI131038 NAE131038 NKA131038 NTW131038 ODS131038 ONO131038 OXK131038 PHG131038 PRC131038 QAY131038 QKU131038 QUQ131038 REM131038 ROI131038 RYE131038 SIA131038 SRW131038 TBS131038 TLO131038 TVK131038 UFG131038 UPC131038 UYY131038 VIU131038 VSQ131038 WCM131038 WMI131038 WWE131038 Q196569:S196569 JS196574 TO196574 ADK196574 ANG196574 AXC196574 BGY196574 BQU196574 CAQ196574 CKM196574 CUI196574 DEE196574 DOA196574 DXW196574 EHS196574 ERO196574 FBK196574 FLG196574 FVC196574 GEY196574 GOU196574 GYQ196574 HIM196574 HSI196574 ICE196574 IMA196574 IVW196574 JFS196574 JPO196574 JZK196574 KJG196574 KTC196574 LCY196574 LMU196574 LWQ196574 MGM196574 MQI196574 NAE196574 NKA196574 NTW196574 ODS196574 ONO196574 OXK196574 PHG196574 PRC196574 QAY196574 QKU196574 QUQ196574 REM196574 ROI196574 RYE196574 SIA196574 SRW196574 TBS196574 TLO196574 TVK196574 UFG196574 UPC196574 UYY196574 VIU196574 VSQ196574 WCM196574 WMI196574 WWE196574 Q262105:S262105 JS262110 TO262110 ADK262110 ANG262110 AXC262110 BGY262110 BQU262110 CAQ262110 CKM262110 CUI262110 DEE262110 DOA262110 DXW262110 EHS262110 ERO262110 FBK262110 FLG262110 FVC262110 GEY262110 GOU262110 GYQ262110 HIM262110 HSI262110 ICE262110 IMA262110 IVW262110 JFS262110 JPO262110 JZK262110 KJG262110 KTC262110 LCY262110 LMU262110 LWQ262110 MGM262110 MQI262110 NAE262110 NKA262110 NTW262110 ODS262110 ONO262110 OXK262110 PHG262110 PRC262110 QAY262110 QKU262110 QUQ262110 REM262110 ROI262110 RYE262110 SIA262110 SRW262110 TBS262110 TLO262110 TVK262110 UFG262110 UPC262110 UYY262110 VIU262110 VSQ262110 WCM262110 WMI262110 WWE262110 Q327641:S327641 JS327646 TO327646 ADK327646 ANG327646 AXC327646 BGY327646 BQU327646 CAQ327646 CKM327646 CUI327646 DEE327646 DOA327646 DXW327646 EHS327646 ERO327646 FBK327646 FLG327646 FVC327646 GEY327646 GOU327646 GYQ327646 HIM327646 HSI327646 ICE327646 IMA327646 IVW327646 JFS327646 JPO327646 JZK327646 KJG327646 KTC327646 LCY327646 LMU327646 LWQ327646 MGM327646 MQI327646 NAE327646 NKA327646 NTW327646 ODS327646 ONO327646 OXK327646 PHG327646 PRC327646 QAY327646 QKU327646 QUQ327646 REM327646 ROI327646 RYE327646 SIA327646 SRW327646 TBS327646 TLO327646 TVK327646 UFG327646 UPC327646 UYY327646 VIU327646 VSQ327646 WCM327646 WMI327646 WWE327646 Q393177:S393177 JS393182 TO393182 ADK393182 ANG393182 AXC393182 BGY393182 BQU393182 CAQ393182 CKM393182 CUI393182 DEE393182 DOA393182 DXW393182 EHS393182 ERO393182 FBK393182 FLG393182 FVC393182 GEY393182 GOU393182 GYQ393182 HIM393182 HSI393182 ICE393182 IMA393182 IVW393182 JFS393182 JPO393182 JZK393182 KJG393182 KTC393182 LCY393182 LMU393182 LWQ393182 MGM393182 MQI393182 NAE393182 NKA393182 NTW393182 ODS393182 ONO393182 OXK393182 PHG393182 PRC393182 QAY393182 QKU393182 QUQ393182 REM393182 ROI393182 RYE393182 SIA393182 SRW393182 TBS393182 TLO393182 TVK393182 UFG393182 UPC393182 UYY393182 VIU393182 VSQ393182 WCM393182 WMI393182 WWE393182 Q458713:S458713 JS458718 TO458718 ADK458718 ANG458718 AXC458718 BGY458718 BQU458718 CAQ458718 CKM458718 CUI458718 DEE458718 DOA458718 DXW458718 EHS458718 ERO458718 FBK458718 FLG458718 FVC458718 GEY458718 GOU458718 GYQ458718 HIM458718 HSI458718 ICE458718 IMA458718 IVW458718 JFS458718 JPO458718 JZK458718 KJG458718 KTC458718 LCY458718 LMU458718 LWQ458718 MGM458718 MQI458718 NAE458718 NKA458718 NTW458718 ODS458718 ONO458718 OXK458718 PHG458718 PRC458718 QAY458718 QKU458718 QUQ458718 REM458718 ROI458718 RYE458718 SIA458718 SRW458718 TBS458718 TLO458718 TVK458718 UFG458718 UPC458718 UYY458718 VIU458718 VSQ458718 WCM458718 WMI458718 WWE458718 Q524249:S524249 JS524254 TO524254 ADK524254 ANG524254 AXC524254 BGY524254 BQU524254 CAQ524254 CKM524254 CUI524254 DEE524254 DOA524254 DXW524254 EHS524254 ERO524254 FBK524254 FLG524254 FVC524254 GEY524254 GOU524254 GYQ524254 HIM524254 HSI524254 ICE524254 IMA524254 IVW524254 JFS524254 JPO524254 JZK524254 KJG524254 KTC524254 LCY524254 LMU524254 LWQ524254 MGM524254 MQI524254 NAE524254 NKA524254 NTW524254 ODS524254 ONO524254 OXK524254 PHG524254 PRC524254 QAY524254 QKU524254 QUQ524254 REM524254 ROI524254 RYE524254 SIA524254 SRW524254 TBS524254 TLO524254 TVK524254 UFG524254 UPC524254 UYY524254 VIU524254 VSQ524254 WCM524254 WMI524254 WWE524254 Q589785:S589785 JS589790 TO589790 ADK589790 ANG589790 AXC589790 BGY589790 BQU589790 CAQ589790 CKM589790 CUI589790 DEE589790 DOA589790 DXW589790 EHS589790 ERO589790 FBK589790 FLG589790 FVC589790 GEY589790 GOU589790 GYQ589790 HIM589790 HSI589790 ICE589790 IMA589790 IVW589790 JFS589790 JPO589790 JZK589790 KJG589790 KTC589790 LCY589790 LMU589790 LWQ589790 MGM589790 MQI589790 NAE589790 NKA589790 NTW589790 ODS589790 ONO589790 OXK589790 PHG589790 PRC589790 QAY589790 QKU589790 QUQ589790 REM589790 ROI589790 RYE589790 SIA589790 SRW589790 TBS589790 TLO589790 TVK589790 UFG589790 UPC589790 UYY589790 VIU589790 VSQ589790 WCM589790 WMI589790 WWE589790 Q655321:S655321 JS655326 TO655326 ADK655326 ANG655326 AXC655326 BGY655326 BQU655326 CAQ655326 CKM655326 CUI655326 DEE655326 DOA655326 DXW655326 EHS655326 ERO655326 FBK655326 FLG655326 FVC655326 GEY655326 GOU655326 GYQ655326 HIM655326 HSI655326 ICE655326 IMA655326 IVW655326 JFS655326 JPO655326 JZK655326 KJG655326 KTC655326 LCY655326 LMU655326 LWQ655326 MGM655326 MQI655326 NAE655326 NKA655326 NTW655326 ODS655326 ONO655326 OXK655326 PHG655326 PRC655326 QAY655326 QKU655326 QUQ655326 REM655326 ROI655326 RYE655326 SIA655326 SRW655326 TBS655326 TLO655326 TVK655326 UFG655326 UPC655326 UYY655326 VIU655326 VSQ655326 WCM655326 WMI655326 WWE655326 Q720857:S720857 JS720862 TO720862 ADK720862 ANG720862 AXC720862 BGY720862 BQU720862 CAQ720862 CKM720862 CUI720862 DEE720862 DOA720862 DXW720862 EHS720862 ERO720862 FBK720862 FLG720862 FVC720862 GEY720862 GOU720862 GYQ720862 HIM720862 HSI720862 ICE720862 IMA720862 IVW720862 JFS720862 JPO720862 JZK720862 KJG720862 KTC720862 LCY720862 LMU720862 LWQ720862 MGM720862 MQI720862 NAE720862 NKA720862 NTW720862 ODS720862 ONO720862 OXK720862 PHG720862 PRC720862 QAY720862 QKU720862 QUQ720862 REM720862 ROI720862 RYE720862 SIA720862 SRW720862 TBS720862 TLO720862 TVK720862 UFG720862 UPC720862 UYY720862 VIU720862 VSQ720862 WCM720862 WMI720862 WWE720862 Q786393:S786393 JS786398 TO786398 ADK786398 ANG786398 AXC786398 BGY786398 BQU786398 CAQ786398 CKM786398 CUI786398 DEE786398 DOA786398 DXW786398 EHS786398 ERO786398 FBK786398 FLG786398 FVC786398 GEY786398 GOU786398 GYQ786398 HIM786398 HSI786398 ICE786398 IMA786398 IVW786398 JFS786398 JPO786398 JZK786398 KJG786398 KTC786398 LCY786398 LMU786398 LWQ786398 MGM786398 MQI786398 NAE786398 NKA786398 NTW786398 ODS786398 ONO786398 OXK786398 PHG786398 PRC786398 QAY786398 QKU786398 QUQ786398 REM786398 ROI786398 RYE786398 SIA786398 SRW786398 TBS786398 TLO786398 TVK786398 UFG786398 UPC786398 UYY786398 VIU786398 VSQ786398 WCM786398 WMI786398 WWE786398 Q851929:S851929 JS851934 TO851934 ADK851934 ANG851934 AXC851934 BGY851934 BQU851934 CAQ851934 CKM851934 CUI851934 DEE851934 DOA851934 DXW851934 EHS851934 ERO851934 FBK851934 FLG851934 FVC851934 GEY851934 GOU851934 GYQ851934 HIM851934 HSI851934 ICE851934 IMA851934 IVW851934 JFS851934 JPO851934 JZK851934 KJG851934 KTC851934 LCY851934 LMU851934 LWQ851934 MGM851934 MQI851934 NAE851934 NKA851934 NTW851934 ODS851934 ONO851934 OXK851934 PHG851934 PRC851934 QAY851934 QKU851934 QUQ851934 REM851934 ROI851934 RYE851934 SIA851934 SRW851934 TBS851934 TLO851934 TVK851934 UFG851934 UPC851934 UYY851934 VIU851934 VSQ851934 WCM851934 WMI851934 WWE851934 Q917465:S917465 JS917470 TO917470 ADK917470 ANG917470 AXC917470 BGY917470 BQU917470 CAQ917470 CKM917470 CUI917470 DEE917470 DOA917470 DXW917470 EHS917470 ERO917470 FBK917470 FLG917470 FVC917470 GEY917470 GOU917470 GYQ917470 HIM917470 HSI917470 ICE917470 IMA917470 IVW917470 JFS917470 JPO917470 JZK917470 KJG917470 KTC917470 LCY917470 LMU917470 LWQ917470 MGM917470 MQI917470 NAE917470 NKA917470 NTW917470 ODS917470 ONO917470 OXK917470 PHG917470 PRC917470 QAY917470 QKU917470 QUQ917470 REM917470 ROI917470 RYE917470 SIA917470 SRW917470 TBS917470 TLO917470 TVK917470 UFG917470 UPC917470 UYY917470 VIU917470 VSQ917470 WCM917470 WMI917470 WWE917470 Q983001:S983001 JS983006 TO983006 ADK983006 ANG983006 AXC983006 BGY983006 BQU983006 CAQ983006 CKM983006 CUI983006 DEE983006 DOA983006 DXW983006 EHS983006 ERO983006 FBK983006 FLG983006 FVC983006 GEY983006 GOU983006 GYQ983006 HIM983006 HSI983006 ICE983006 IMA983006 IVW983006 JFS983006 JPO983006 JZK983006 KJG983006 KTC983006 LCY983006 LMU983006 LWQ983006 MGM983006 MQI983006 NAE983006 NKA983006 NTW983006 ODS983006 ONO983006 OXK983006 PHG983006 PRC983006 QAY983006 QKU983006 QUQ983006 REM983006 ROI983006 RYE983006 SIA983006 SRW983006 TBS983006 TLO983006 TVK983006 UFG983006 UPC983006 UYY983006 VIU983006 VSQ983006 WCM983006 WMI983006 WWE983006 JS65517:LA65522 TO65517:UW65522 ADK65517:AES65522 ANG65517:AOO65522 AXC65517:AYK65522 BGY65517:BIG65522 BQU65517:BSC65522 CAQ65517:CBY65522 CKM65517:CLU65522 CUI65517:CVQ65522 DEE65517:DFM65522 DOA65517:DPI65522 DXW65517:DZE65522 EHS65517:EJA65522 ERO65517:ESW65522 FBK65517:FCS65522 FLG65517:FMO65522 FVC65517:FWK65522 GEY65517:GGG65522 GOU65517:GQC65522 GYQ65517:GZY65522 HIM65517:HJU65522 HSI65517:HTQ65522 ICE65517:IDM65522 IMA65517:INI65522 IVW65517:IXE65522 JFS65517:JHA65522 JPO65517:JQW65522 JZK65517:KAS65522 KJG65517:KKO65522 KTC65517:KUK65522 LCY65517:LEG65522 LMU65517:LOC65522 LWQ65517:LXY65522 MGM65517:MHU65522 MQI65517:MRQ65522 NAE65517:NBM65522 NKA65517:NLI65522 NTW65517:NVE65522 ODS65517:OFA65522 ONO65517:OOW65522 OXK65517:OYS65522 PHG65517:PIO65522 PRC65517:PSK65522 QAY65517:QCG65522 QKU65517:QMC65522 QUQ65517:QVY65522 REM65517:RFU65522 ROI65517:RPQ65522 RYE65517:RZM65522 SIA65517:SJI65522 SRW65517:STE65522 TBS65517:TDA65522 TLO65517:TMW65522 TVK65517:TWS65522 UFG65517:UGO65522 UPC65517:UQK65522 UYY65517:VAG65522 VIU65517:VKC65522 VSQ65517:VTY65522 WCM65517:WDU65522 WMI65517:WNQ65522 WWE65517:WXM65522 JS131053:LA131058 TO131053:UW131058 ADK131053:AES131058 ANG131053:AOO131058 AXC131053:AYK131058 BGY131053:BIG131058 BQU131053:BSC131058 CAQ131053:CBY131058 CKM131053:CLU131058 CUI131053:CVQ131058 DEE131053:DFM131058 DOA131053:DPI131058 DXW131053:DZE131058 EHS131053:EJA131058 ERO131053:ESW131058 FBK131053:FCS131058 FLG131053:FMO131058 FVC131053:FWK131058 GEY131053:GGG131058 GOU131053:GQC131058 GYQ131053:GZY131058 HIM131053:HJU131058 HSI131053:HTQ131058 ICE131053:IDM131058 IMA131053:INI131058 IVW131053:IXE131058 JFS131053:JHA131058 JPO131053:JQW131058 JZK131053:KAS131058 KJG131053:KKO131058 KTC131053:KUK131058 LCY131053:LEG131058 LMU131053:LOC131058 LWQ131053:LXY131058 MGM131053:MHU131058 MQI131053:MRQ131058 NAE131053:NBM131058 NKA131053:NLI131058 NTW131053:NVE131058 ODS131053:OFA131058 ONO131053:OOW131058 OXK131053:OYS131058 PHG131053:PIO131058 PRC131053:PSK131058 QAY131053:QCG131058 QKU131053:QMC131058 QUQ131053:QVY131058 REM131053:RFU131058 ROI131053:RPQ131058 RYE131053:RZM131058 SIA131053:SJI131058 SRW131053:STE131058 TBS131053:TDA131058 TLO131053:TMW131058 TVK131053:TWS131058 UFG131053:UGO131058 UPC131053:UQK131058 UYY131053:VAG131058 VIU131053:VKC131058 VSQ131053:VTY131058 WCM131053:WDU131058 WMI131053:WNQ131058 WWE131053:WXM131058 JS196589:LA196594 TO196589:UW196594 ADK196589:AES196594 ANG196589:AOO196594 AXC196589:AYK196594 BGY196589:BIG196594 BQU196589:BSC196594 CAQ196589:CBY196594 CKM196589:CLU196594 CUI196589:CVQ196594 DEE196589:DFM196594 DOA196589:DPI196594 DXW196589:DZE196594 EHS196589:EJA196594 ERO196589:ESW196594 FBK196589:FCS196594 FLG196589:FMO196594 FVC196589:FWK196594 GEY196589:GGG196594 GOU196589:GQC196594 GYQ196589:GZY196594 HIM196589:HJU196594 HSI196589:HTQ196594 ICE196589:IDM196594 IMA196589:INI196594 IVW196589:IXE196594 JFS196589:JHA196594 JPO196589:JQW196594 JZK196589:KAS196594 KJG196589:KKO196594 KTC196589:KUK196594 LCY196589:LEG196594 LMU196589:LOC196594 LWQ196589:LXY196594 MGM196589:MHU196594 MQI196589:MRQ196594 NAE196589:NBM196594 NKA196589:NLI196594 NTW196589:NVE196594 ODS196589:OFA196594 ONO196589:OOW196594 OXK196589:OYS196594 PHG196589:PIO196594 PRC196589:PSK196594 QAY196589:QCG196594 QKU196589:QMC196594 QUQ196589:QVY196594 REM196589:RFU196594 ROI196589:RPQ196594 RYE196589:RZM196594 SIA196589:SJI196594 SRW196589:STE196594 TBS196589:TDA196594 TLO196589:TMW196594 TVK196589:TWS196594 UFG196589:UGO196594 UPC196589:UQK196594 UYY196589:VAG196594 VIU196589:VKC196594 VSQ196589:VTY196594 WCM196589:WDU196594 WMI196589:WNQ196594 WWE196589:WXM196594 JS262125:LA262130 TO262125:UW262130 ADK262125:AES262130 ANG262125:AOO262130 AXC262125:AYK262130 BGY262125:BIG262130 BQU262125:BSC262130 CAQ262125:CBY262130 CKM262125:CLU262130 CUI262125:CVQ262130 DEE262125:DFM262130 DOA262125:DPI262130 DXW262125:DZE262130 EHS262125:EJA262130 ERO262125:ESW262130 FBK262125:FCS262130 FLG262125:FMO262130 FVC262125:FWK262130 GEY262125:GGG262130 GOU262125:GQC262130 GYQ262125:GZY262130 HIM262125:HJU262130 HSI262125:HTQ262130 ICE262125:IDM262130 IMA262125:INI262130 IVW262125:IXE262130 JFS262125:JHA262130 JPO262125:JQW262130 JZK262125:KAS262130 KJG262125:KKO262130 KTC262125:KUK262130 LCY262125:LEG262130 LMU262125:LOC262130 LWQ262125:LXY262130 MGM262125:MHU262130 MQI262125:MRQ262130 NAE262125:NBM262130 NKA262125:NLI262130 NTW262125:NVE262130 ODS262125:OFA262130 ONO262125:OOW262130 OXK262125:OYS262130 PHG262125:PIO262130 PRC262125:PSK262130 QAY262125:QCG262130 QKU262125:QMC262130 QUQ262125:QVY262130 REM262125:RFU262130 ROI262125:RPQ262130 RYE262125:RZM262130 SIA262125:SJI262130 SRW262125:STE262130 TBS262125:TDA262130 TLO262125:TMW262130 TVK262125:TWS262130 UFG262125:UGO262130 UPC262125:UQK262130 UYY262125:VAG262130 VIU262125:VKC262130 VSQ262125:VTY262130 WCM262125:WDU262130 WMI262125:WNQ262130 WWE262125:WXM262130 JS327661:LA327666 TO327661:UW327666 ADK327661:AES327666 ANG327661:AOO327666 AXC327661:AYK327666 BGY327661:BIG327666 BQU327661:BSC327666 CAQ327661:CBY327666 CKM327661:CLU327666 CUI327661:CVQ327666 DEE327661:DFM327666 DOA327661:DPI327666 DXW327661:DZE327666 EHS327661:EJA327666 ERO327661:ESW327666 FBK327661:FCS327666 FLG327661:FMO327666 FVC327661:FWK327666 GEY327661:GGG327666 GOU327661:GQC327666 GYQ327661:GZY327666 HIM327661:HJU327666 HSI327661:HTQ327666 ICE327661:IDM327666 IMA327661:INI327666 IVW327661:IXE327666 JFS327661:JHA327666 JPO327661:JQW327666 JZK327661:KAS327666 KJG327661:KKO327666 KTC327661:KUK327666 LCY327661:LEG327666 LMU327661:LOC327666 LWQ327661:LXY327666 MGM327661:MHU327666 MQI327661:MRQ327666 NAE327661:NBM327666 NKA327661:NLI327666 NTW327661:NVE327666 ODS327661:OFA327666 ONO327661:OOW327666 OXK327661:OYS327666 PHG327661:PIO327666 PRC327661:PSK327666 QAY327661:QCG327666 QKU327661:QMC327666 QUQ327661:QVY327666 REM327661:RFU327666 ROI327661:RPQ327666 RYE327661:RZM327666 SIA327661:SJI327666 SRW327661:STE327666 TBS327661:TDA327666 TLO327661:TMW327666 TVK327661:TWS327666 UFG327661:UGO327666 UPC327661:UQK327666 UYY327661:VAG327666 VIU327661:VKC327666 VSQ327661:VTY327666 WCM327661:WDU327666 WMI327661:WNQ327666 WWE327661:WXM327666 JS393197:LA393202 TO393197:UW393202 ADK393197:AES393202 ANG393197:AOO393202 AXC393197:AYK393202 BGY393197:BIG393202 BQU393197:BSC393202 CAQ393197:CBY393202 CKM393197:CLU393202 CUI393197:CVQ393202 DEE393197:DFM393202 DOA393197:DPI393202 DXW393197:DZE393202 EHS393197:EJA393202 ERO393197:ESW393202 FBK393197:FCS393202 FLG393197:FMO393202 FVC393197:FWK393202 GEY393197:GGG393202 GOU393197:GQC393202 GYQ393197:GZY393202 HIM393197:HJU393202 HSI393197:HTQ393202 ICE393197:IDM393202 IMA393197:INI393202 IVW393197:IXE393202 JFS393197:JHA393202 JPO393197:JQW393202 JZK393197:KAS393202 KJG393197:KKO393202 KTC393197:KUK393202 LCY393197:LEG393202 LMU393197:LOC393202 LWQ393197:LXY393202 MGM393197:MHU393202 MQI393197:MRQ393202 NAE393197:NBM393202 NKA393197:NLI393202 NTW393197:NVE393202 ODS393197:OFA393202 ONO393197:OOW393202 OXK393197:OYS393202 PHG393197:PIO393202 PRC393197:PSK393202 QAY393197:QCG393202 QKU393197:QMC393202 QUQ393197:QVY393202 REM393197:RFU393202 ROI393197:RPQ393202 RYE393197:RZM393202 SIA393197:SJI393202 SRW393197:STE393202 TBS393197:TDA393202 TLO393197:TMW393202 TVK393197:TWS393202 UFG393197:UGO393202 UPC393197:UQK393202 UYY393197:VAG393202 VIU393197:VKC393202 VSQ393197:VTY393202 WCM393197:WDU393202 WMI393197:WNQ393202 WWE393197:WXM393202 JS458733:LA458738 TO458733:UW458738 ADK458733:AES458738 ANG458733:AOO458738 AXC458733:AYK458738 BGY458733:BIG458738 BQU458733:BSC458738 CAQ458733:CBY458738 CKM458733:CLU458738 CUI458733:CVQ458738 DEE458733:DFM458738 DOA458733:DPI458738 DXW458733:DZE458738 EHS458733:EJA458738 ERO458733:ESW458738 FBK458733:FCS458738 FLG458733:FMO458738 FVC458733:FWK458738 GEY458733:GGG458738 GOU458733:GQC458738 GYQ458733:GZY458738 HIM458733:HJU458738 HSI458733:HTQ458738 ICE458733:IDM458738 IMA458733:INI458738 IVW458733:IXE458738 JFS458733:JHA458738 JPO458733:JQW458738 JZK458733:KAS458738 KJG458733:KKO458738 KTC458733:KUK458738 LCY458733:LEG458738 LMU458733:LOC458738 LWQ458733:LXY458738 MGM458733:MHU458738 MQI458733:MRQ458738 NAE458733:NBM458738 NKA458733:NLI458738 NTW458733:NVE458738 ODS458733:OFA458738 ONO458733:OOW458738 OXK458733:OYS458738 PHG458733:PIO458738 PRC458733:PSK458738 QAY458733:QCG458738 QKU458733:QMC458738 QUQ458733:QVY458738 REM458733:RFU458738 ROI458733:RPQ458738 RYE458733:RZM458738 SIA458733:SJI458738 SRW458733:STE458738 TBS458733:TDA458738 TLO458733:TMW458738 TVK458733:TWS458738 UFG458733:UGO458738 UPC458733:UQK458738 UYY458733:VAG458738 VIU458733:VKC458738 VSQ458733:VTY458738 WCM458733:WDU458738 WMI458733:WNQ458738 WWE458733:WXM458738 JS524269:LA524274 TO524269:UW524274 ADK524269:AES524274 ANG524269:AOO524274 AXC524269:AYK524274 BGY524269:BIG524274 BQU524269:BSC524274 CAQ524269:CBY524274 CKM524269:CLU524274 CUI524269:CVQ524274 DEE524269:DFM524274 DOA524269:DPI524274 DXW524269:DZE524274 EHS524269:EJA524274 ERO524269:ESW524274 FBK524269:FCS524274 FLG524269:FMO524274 FVC524269:FWK524274 GEY524269:GGG524274 GOU524269:GQC524274 GYQ524269:GZY524274 HIM524269:HJU524274 HSI524269:HTQ524274 ICE524269:IDM524274 IMA524269:INI524274 IVW524269:IXE524274 JFS524269:JHA524274 JPO524269:JQW524274 JZK524269:KAS524274 KJG524269:KKO524274 KTC524269:KUK524274 LCY524269:LEG524274 LMU524269:LOC524274 LWQ524269:LXY524274 MGM524269:MHU524274 MQI524269:MRQ524274 NAE524269:NBM524274 NKA524269:NLI524274 NTW524269:NVE524274 ODS524269:OFA524274 ONO524269:OOW524274 OXK524269:OYS524274 PHG524269:PIO524274 PRC524269:PSK524274 QAY524269:QCG524274 QKU524269:QMC524274 QUQ524269:QVY524274 REM524269:RFU524274 ROI524269:RPQ524274 RYE524269:RZM524274 SIA524269:SJI524274 SRW524269:STE524274 TBS524269:TDA524274 TLO524269:TMW524274 TVK524269:TWS524274 UFG524269:UGO524274 UPC524269:UQK524274 UYY524269:VAG524274 VIU524269:VKC524274 VSQ524269:VTY524274 WCM524269:WDU524274 WMI524269:WNQ524274 WWE524269:WXM524274 JS589805:LA589810 TO589805:UW589810 ADK589805:AES589810 ANG589805:AOO589810 AXC589805:AYK589810 BGY589805:BIG589810 BQU589805:BSC589810 CAQ589805:CBY589810 CKM589805:CLU589810 CUI589805:CVQ589810 DEE589805:DFM589810 DOA589805:DPI589810 DXW589805:DZE589810 EHS589805:EJA589810 ERO589805:ESW589810 FBK589805:FCS589810 FLG589805:FMO589810 FVC589805:FWK589810 GEY589805:GGG589810 GOU589805:GQC589810 GYQ589805:GZY589810 HIM589805:HJU589810 HSI589805:HTQ589810 ICE589805:IDM589810 IMA589805:INI589810 IVW589805:IXE589810 JFS589805:JHA589810 JPO589805:JQW589810 JZK589805:KAS589810 KJG589805:KKO589810 KTC589805:KUK589810 LCY589805:LEG589810 LMU589805:LOC589810 LWQ589805:LXY589810 MGM589805:MHU589810 MQI589805:MRQ589810 NAE589805:NBM589810 NKA589805:NLI589810 NTW589805:NVE589810 ODS589805:OFA589810 ONO589805:OOW589810 OXK589805:OYS589810 PHG589805:PIO589810 PRC589805:PSK589810 QAY589805:QCG589810 QKU589805:QMC589810 QUQ589805:QVY589810 REM589805:RFU589810 ROI589805:RPQ589810 RYE589805:RZM589810 SIA589805:SJI589810 SRW589805:STE589810 TBS589805:TDA589810 TLO589805:TMW589810 TVK589805:TWS589810 UFG589805:UGO589810 UPC589805:UQK589810 UYY589805:VAG589810 VIU589805:VKC589810 VSQ589805:VTY589810 WCM589805:WDU589810 WMI589805:WNQ589810 WWE589805:WXM589810 JS655341:LA655346 TO655341:UW655346 ADK655341:AES655346 ANG655341:AOO655346 AXC655341:AYK655346 BGY655341:BIG655346 BQU655341:BSC655346 CAQ655341:CBY655346 CKM655341:CLU655346 CUI655341:CVQ655346 DEE655341:DFM655346 DOA655341:DPI655346 DXW655341:DZE655346 EHS655341:EJA655346 ERO655341:ESW655346 FBK655341:FCS655346 FLG655341:FMO655346 FVC655341:FWK655346 GEY655341:GGG655346 GOU655341:GQC655346 GYQ655341:GZY655346 HIM655341:HJU655346 HSI655341:HTQ655346 ICE655341:IDM655346 IMA655341:INI655346 IVW655341:IXE655346 JFS655341:JHA655346 JPO655341:JQW655346 JZK655341:KAS655346 KJG655341:KKO655346 KTC655341:KUK655346 LCY655341:LEG655346 LMU655341:LOC655346 LWQ655341:LXY655346 MGM655341:MHU655346 MQI655341:MRQ655346 NAE655341:NBM655346 NKA655341:NLI655346 NTW655341:NVE655346 ODS655341:OFA655346 ONO655341:OOW655346 OXK655341:OYS655346 PHG655341:PIO655346 PRC655341:PSK655346 QAY655341:QCG655346 QKU655341:QMC655346 QUQ655341:QVY655346 REM655341:RFU655346 ROI655341:RPQ655346 RYE655341:RZM655346 SIA655341:SJI655346 SRW655341:STE655346 TBS655341:TDA655346 TLO655341:TMW655346 TVK655341:TWS655346 UFG655341:UGO655346 UPC655341:UQK655346 UYY655341:VAG655346 VIU655341:VKC655346 VSQ655341:VTY655346 WCM655341:WDU655346 WMI655341:WNQ655346 WWE655341:WXM655346 JS720877:LA720882 TO720877:UW720882 ADK720877:AES720882 ANG720877:AOO720882 AXC720877:AYK720882 BGY720877:BIG720882 BQU720877:BSC720882 CAQ720877:CBY720882 CKM720877:CLU720882 CUI720877:CVQ720882 DEE720877:DFM720882 DOA720877:DPI720882 DXW720877:DZE720882 EHS720877:EJA720882 ERO720877:ESW720882 FBK720877:FCS720882 FLG720877:FMO720882 FVC720877:FWK720882 GEY720877:GGG720882 GOU720877:GQC720882 GYQ720877:GZY720882 HIM720877:HJU720882 HSI720877:HTQ720882 ICE720877:IDM720882 IMA720877:INI720882 IVW720877:IXE720882 JFS720877:JHA720882 JPO720877:JQW720882 JZK720877:KAS720882 KJG720877:KKO720882 KTC720877:KUK720882 LCY720877:LEG720882 LMU720877:LOC720882 LWQ720877:LXY720882 MGM720877:MHU720882 MQI720877:MRQ720882 NAE720877:NBM720882 NKA720877:NLI720882 NTW720877:NVE720882 ODS720877:OFA720882 ONO720877:OOW720882 OXK720877:OYS720882 PHG720877:PIO720882 PRC720877:PSK720882 QAY720877:QCG720882 QKU720877:QMC720882 QUQ720877:QVY720882 REM720877:RFU720882 ROI720877:RPQ720882 RYE720877:RZM720882 SIA720877:SJI720882 SRW720877:STE720882 TBS720877:TDA720882 TLO720877:TMW720882 TVK720877:TWS720882 UFG720877:UGO720882 UPC720877:UQK720882 UYY720877:VAG720882 VIU720877:VKC720882 VSQ720877:VTY720882 WCM720877:WDU720882 WMI720877:WNQ720882 WWE720877:WXM720882 JS786413:LA786418 TO786413:UW786418 ADK786413:AES786418 ANG786413:AOO786418 AXC786413:AYK786418 BGY786413:BIG786418 BQU786413:BSC786418 CAQ786413:CBY786418 CKM786413:CLU786418 CUI786413:CVQ786418 DEE786413:DFM786418 DOA786413:DPI786418 DXW786413:DZE786418 EHS786413:EJA786418 ERO786413:ESW786418 FBK786413:FCS786418 FLG786413:FMO786418 FVC786413:FWK786418 GEY786413:GGG786418 GOU786413:GQC786418 GYQ786413:GZY786418 HIM786413:HJU786418 HSI786413:HTQ786418 ICE786413:IDM786418 IMA786413:INI786418 IVW786413:IXE786418 JFS786413:JHA786418 JPO786413:JQW786418 JZK786413:KAS786418 KJG786413:KKO786418 KTC786413:KUK786418 LCY786413:LEG786418 LMU786413:LOC786418 LWQ786413:LXY786418 MGM786413:MHU786418 MQI786413:MRQ786418 NAE786413:NBM786418 NKA786413:NLI786418 NTW786413:NVE786418 ODS786413:OFA786418 ONO786413:OOW786418 OXK786413:OYS786418 PHG786413:PIO786418 PRC786413:PSK786418 QAY786413:QCG786418 QKU786413:QMC786418 QUQ786413:QVY786418 REM786413:RFU786418 ROI786413:RPQ786418 RYE786413:RZM786418 SIA786413:SJI786418 SRW786413:STE786418 TBS786413:TDA786418 TLO786413:TMW786418 TVK786413:TWS786418 UFG786413:UGO786418 UPC786413:UQK786418 UYY786413:VAG786418 VIU786413:VKC786418 VSQ786413:VTY786418 WCM786413:WDU786418 WMI786413:WNQ786418 WWE786413:WXM786418 JS851949:LA851954 TO851949:UW851954 ADK851949:AES851954 ANG851949:AOO851954 AXC851949:AYK851954 BGY851949:BIG851954 BQU851949:BSC851954 CAQ851949:CBY851954 CKM851949:CLU851954 CUI851949:CVQ851954 DEE851949:DFM851954 DOA851949:DPI851954 DXW851949:DZE851954 EHS851949:EJA851954 ERO851949:ESW851954 FBK851949:FCS851954 FLG851949:FMO851954 FVC851949:FWK851954 GEY851949:GGG851954 GOU851949:GQC851954 GYQ851949:GZY851954 HIM851949:HJU851954 HSI851949:HTQ851954 ICE851949:IDM851954 IMA851949:INI851954 IVW851949:IXE851954 JFS851949:JHA851954 JPO851949:JQW851954 JZK851949:KAS851954 KJG851949:KKO851954 KTC851949:KUK851954 LCY851949:LEG851954 LMU851949:LOC851954 LWQ851949:LXY851954 MGM851949:MHU851954 MQI851949:MRQ851954 NAE851949:NBM851954 NKA851949:NLI851954 NTW851949:NVE851954 ODS851949:OFA851954 ONO851949:OOW851954 OXK851949:OYS851954 PHG851949:PIO851954 PRC851949:PSK851954 QAY851949:QCG851954 QKU851949:QMC851954 QUQ851949:QVY851954 REM851949:RFU851954 ROI851949:RPQ851954 RYE851949:RZM851954 SIA851949:SJI851954 SRW851949:STE851954 TBS851949:TDA851954 TLO851949:TMW851954 TVK851949:TWS851954 UFG851949:UGO851954 UPC851949:UQK851954 UYY851949:VAG851954 VIU851949:VKC851954 VSQ851949:VTY851954 WCM851949:WDU851954 WMI851949:WNQ851954 WWE851949:WXM851954 JS917485:LA917490 TO917485:UW917490 ADK917485:AES917490 ANG917485:AOO917490 AXC917485:AYK917490 BGY917485:BIG917490 BQU917485:BSC917490 CAQ917485:CBY917490 CKM917485:CLU917490 CUI917485:CVQ917490 DEE917485:DFM917490 DOA917485:DPI917490 DXW917485:DZE917490 EHS917485:EJA917490 ERO917485:ESW917490 FBK917485:FCS917490 FLG917485:FMO917490 FVC917485:FWK917490 GEY917485:GGG917490 GOU917485:GQC917490 GYQ917485:GZY917490 HIM917485:HJU917490 HSI917485:HTQ917490 ICE917485:IDM917490 IMA917485:INI917490 IVW917485:IXE917490 JFS917485:JHA917490 JPO917485:JQW917490 JZK917485:KAS917490 KJG917485:KKO917490 KTC917485:KUK917490 LCY917485:LEG917490 LMU917485:LOC917490 LWQ917485:LXY917490 MGM917485:MHU917490 MQI917485:MRQ917490 NAE917485:NBM917490 NKA917485:NLI917490 NTW917485:NVE917490 ODS917485:OFA917490 ONO917485:OOW917490 OXK917485:OYS917490 PHG917485:PIO917490 PRC917485:PSK917490 QAY917485:QCG917490 QKU917485:QMC917490 QUQ917485:QVY917490 REM917485:RFU917490 ROI917485:RPQ917490 RYE917485:RZM917490 SIA917485:SJI917490 SRW917485:STE917490 TBS917485:TDA917490 TLO917485:TMW917490 TVK917485:TWS917490 UFG917485:UGO917490 UPC917485:UQK917490 UYY917485:VAG917490 VIU917485:VKC917490 VSQ917485:VTY917490 WCM917485:WDU917490 WMI917485:WNQ917490 WWE917485:WXM917490 JS983021:LA983026 TO983021:UW983026 ADK983021:AES983026 ANG983021:AOO983026 AXC983021:AYK983026 BGY983021:BIG983026 BQU983021:BSC983026 CAQ983021:CBY983026 CKM983021:CLU983026 CUI983021:CVQ983026 DEE983021:DFM983026 DOA983021:DPI983026 DXW983021:DZE983026 EHS983021:EJA983026 ERO983021:ESW983026 FBK983021:FCS983026 FLG983021:FMO983026 FVC983021:FWK983026 GEY983021:GGG983026 GOU983021:GQC983026 GYQ983021:GZY983026 HIM983021:HJU983026 HSI983021:HTQ983026 ICE983021:IDM983026 IMA983021:INI983026 IVW983021:IXE983026 JFS983021:JHA983026 JPO983021:JQW983026 JZK983021:KAS983026 KJG983021:KKO983026 KTC983021:KUK983026 LCY983021:LEG983026 LMU983021:LOC983026 LWQ983021:LXY983026 MGM983021:MHU983026 MQI983021:MRQ983026 NAE983021:NBM983026 NKA983021:NLI983026 NTW983021:NVE983026 ODS983021:OFA983026 ONO983021:OOW983026 OXK983021:OYS983026 PHG983021:PIO983026 PRC983021:PSK983026 QAY983021:QCG983026 QKU983021:QMC983026 QUQ983021:QVY983026 REM983021:RFU983026 ROI983021:RPQ983026 RYE983021:RZM983026 SIA983021:SJI983026 SRW983021:STE983026 TBS983021:TDA983026 TLO983021:TMW983026 TVK983021:TWS983026 UFG983021:UGO983026 UPC983021:UQK983026 UYY983021:VAG983026 VIU983021:VKC983026 VSQ983021:VTY983026 WCM983021:WDU983026 WMI983021:WNQ983026 WWE983021:WXM983026 V65497 JV65502 TR65502 ADN65502 ANJ65502 AXF65502 BHB65502 BQX65502 CAT65502 CKP65502 CUL65502 DEH65502 DOD65502 DXZ65502 EHV65502 ERR65502 FBN65502 FLJ65502 FVF65502 GFB65502 GOX65502 GYT65502 HIP65502 HSL65502 ICH65502 IMD65502 IVZ65502 JFV65502 JPR65502 JZN65502 KJJ65502 KTF65502 LDB65502 LMX65502 LWT65502 MGP65502 MQL65502 NAH65502 NKD65502 NTZ65502 ODV65502 ONR65502 OXN65502 PHJ65502 PRF65502 QBB65502 QKX65502 QUT65502 REP65502 ROL65502 RYH65502 SID65502 SRZ65502 TBV65502 TLR65502 TVN65502 UFJ65502 UPF65502 UZB65502 VIX65502 VST65502 WCP65502 WML65502 WWH65502 V131033 JV131038 TR131038 ADN131038 ANJ131038 AXF131038 BHB131038 BQX131038 CAT131038 CKP131038 CUL131038 DEH131038 DOD131038 DXZ131038 EHV131038 ERR131038 FBN131038 FLJ131038 FVF131038 GFB131038 GOX131038 GYT131038 HIP131038 HSL131038 ICH131038 IMD131038 IVZ131038 JFV131038 JPR131038 JZN131038 KJJ131038 KTF131038 LDB131038 LMX131038 LWT131038 MGP131038 MQL131038 NAH131038 NKD131038 NTZ131038 ODV131038 ONR131038 OXN131038 PHJ131038 PRF131038 QBB131038 QKX131038 QUT131038 REP131038 ROL131038 RYH131038 SID131038 SRZ131038 TBV131038 TLR131038 TVN131038 UFJ131038 UPF131038 UZB131038 VIX131038 VST131038 WCP131038 WML131038 WWH131038 V196569 JV196574 TR196574 ADN196574 ANJ196574 AXF196574 BHB196574 BQX196574 CAT196574 CKP196574 CUL196574 DEH196574 DOD196574 DXZ196574 EHV196574 ERR196574 FBN196574 FLJ196574 FVF196574 GFB196574 GOX196574 GYT196574 HIP196574 HSL196574 ICH196574 IMD196574 IVZ196574 JFV196574 JPR196574 JZN196574 KJJ196574 KTF196574 LDB196574 LMX196574 LWT196574 MGP196574 MQL196574 NAH196574 NKD196574 NTZ196574 ODV196574 ONR196574 OXN196574 PHJ196574 PRF196574 QBB196574 QKX196574 QUT196574 REP196574 ROL196574 RYH196574 SID196574 SRZ196574 TBV196574 TLR196574 TVN196574 UFJ196574 UPF196574 UZB196574 VIX196574 VST196574 WCP196574 WML196574 WWH196574 V262105 JV262110 TR262110 ADN262110 ANJ262110 AXF262110 BHB262110 BQX262110 CAT262110 CKP262110 CUL262110 DEH262110 DOD262110 DXZ262110 EHV262110 ERR262110 FBN262110 FLJ262110 FVF262110 GFB262110 GOX262110 GYT262110 HIP262110 HSL262110 ICH262110 IMD262110 IVZ262110 JFV262110 JPR262110 JZN262110 KJJ262110 KTF262110 LDB262110 LMX262110 LWT262110 MGP262110 MQL262110 NAH262110 NKD262110 NTZ262110 ODV262110 ONR262110 OXN262110 PHJ262110 PRF262110 QBB262110 QKX262110 QUT262110 REP262110 ROL262110 RYH262110 SID262110 SRZ262110 TBV262110 TLR262110 TVN262110 UFJ262110 UPF262110 UZB262110 VIX262110 VST262110 WCP262110 WML262110 WWH262110 V327641 JV327646 TR327646 ADN327646 ANJ327646 AXF327646 BHB327646 BQX327646 CAT327646 CKP327646 CUL327646 DEH327646 DOD327646 DXZ327646 EHV327646 ERR327646 FBN327646 FLJ327646 FVF327646 GFB327646 GOX327646 GYT327646 HIP327646 HSL327646 ICH327646 IMD327646 IVZ327646 JFV327646 JPR327646 JZN327646 KJJ327646 KTF327646 LDB327646 LMX327646 LWT327646 MGP327646 MQL327646 NAH327646 NKD327646 NTZ327646 ODV327646 ONR327646 OXN327646 PHJ327646 PRF327646 QBB327646 QKX327646 QUT327646 REP327646 ROL327646 RYH327646 SID327646 SRZ327646 TBV327646 TLR327646 TVN327646 UFJ327646 UPF327646 UZB327646 VIX327646 VST327646 WCP327646 WML327646 WWH327646 V393177 JV393182 TR393182 ADN393182 ANJ393182 AXF393182 BHB393182 BQX393182 CAT393182 CKP393182 CUL393182 DEH393182 DOD393182 DXZ393182 EHV393182 ERR393182 FBN393182 FLJ393182 FVF393182 GFB393182 GOX393182 GYT393182 HIP393182 HSL393182 ICH393182 IMD393182 IVZ393182 JFV393182 JPR393182 JZN393182 KJJ393182 KTF393182 LDB393182 LMX393182 LWT393182 MGP393182 MQL393182 NAH393182 NKD393182 NTZ393182 ODV393182 ONR393182 OXN393182 PHJ393182 PRF393182 QBB393182 QKX393182 QUT393182 REP393182 ROL393182 RYH393182 SID393182 SRZ393182 TBV393182 TLR393182 TVN393182 UFJ393182 UPF393182 UZB393182 VIX393182 VST393182 WCP393182 WML393182 WWH393182 V458713 JV458718 TR458718 ADN458718 ANJ458718 AXF458718 BHB458718 BQX458718 CAT458718 CKP458718 CUL458718 DEH458718 DOD458718 DXZ458718 EHV458718 ERR458718 FBN458718 FLJ458718 FVF458718 GFB458718 GOX458718 GYT458718 HIP458718 HSL458718 ICH458718 IMD458718 IVZ458718 JFV458718 JPR458718 JZN458718 KJJ458718 KTF458718 LDB458718 LMX458718 LWT458718 MGP458718 MQL458718 NAH458718 NKD458718 NTZ458718 ODV458718 ONR458718 OXN458718 PHJ458718 PRF458718 QBB458718 QKX458718 QUT458718 REP458718 ROL458718 RYH458718 SID458718 SRZ458718 TBV458718 TLR458718 TVN458718 UFJ458718 UPF458718 UZB458718 VIX458718 VST458718 WCP458718 WML458718 WWH458718 V524249 JV524254 TR524254 ADN524254 ANJ524254 AXF524254 BHB524254 BQX524254 CAT524254 CKP524254 CUL524254 DEH524254 DOD524254 DXZ524254 EHV524254 ERR524254 FBN524254 FLJ524254 FVF524254 GFB524254 GOX524254 GYT524254 HIP524254 HSL524254 ICH524254 IMD524254 IVZ524254 JFV524254 JPR524254 JZN524254 KJJ524254 KTF524254 LDB524254 LMX524254 LWT524254 MGP524254 MQL524254 NAH524254 NKD524254 NTZ524254 ODV524254 ONR524254 OXN524254 PHJ524254 PRF524254 QBB524254 QKX524254 QUT524254 REP524254 ROL524254 RYH524254 SID524254 SRZ524254 TBV524254 TLR524254 TVN524254 UFJ524254 UPF524254 UZB524254 VIX524254 VST524254 WCP524254 WML524254 WWH524254 V589785 JV589790 TR589790 ADN589790 ANJ589790 AXF589790 BHB589790 BQX589790 CAT589790 CKP589790 CUL589790 DEH589790 DOD589790 DXZ589790 EHV589790 ERR589790 FBN589790 FLJ589790 FVF589790 GFB589790 GOX589790 GYT589790 HIP589790 HSL589790 ICH589790 IMD589790 IVZ589790 JFV589790 JPR589790 JZN589790 KJJ589790 KTF589790 LDB589790 LMX589790 LWT589790 MGP589790 MQL589790 NAH589790 NKD589790 NTZ589790 ODV589790 ONR589790 OXN589790 PHJ589790 PRF589790 QBB589790 QKX589790 QUT589790 REP589790 ROL589790 RYH589790 SID589790 SRZ589790 TBV589790 TLR589790 TVN589790 UFJ589790 UPF589790 UZB589790 VIX589790 VST589790 WCP589790 WML589790 WWH589790 V655321 JV655326 TR655326 ADN655326 ANJ655326 AXF655326 BHB655326 BQX655326 CAT655326 CKP655326 CUL655326 DEH655326 DOD655326 DXZ655326 EHV655326 ERR655326 FBN655326 FLJ655326 FVF655326 GFB655326 GOX655326 GYT655326 HIP655326 HSL655326 ICH655326 IMD655326 IVZ655326 JFV655326 JPR655326 JZN655326 KJJ655326 KTF655326 LDB655326 LMX655326 LWT655326 MGP655326 MQL655326 NAH655326 NKD655326 NTZ655326 ODV655326 ONR655326 OXN655326 PHJ655326 PRF655326 QBB655326 QKX655326 QUT655326 REP655326 ROL655326 RYH655326 SID655326 SRZ655326 TBV655326 TLR655326 TVN655326 UFJ655326 UPF655326 UZB655326 VIX655326 VST655326 WCP655326 WML655326 WWH655326 V720857 JV720862 TR720862 ADN720862 ANJ720862 AXF720862 BHB720862 BQX720862 CAT720862 CKP720862 CUL720862 DEH720862 DOD720862 DXZ720862 EHV720862 ERR720862 FBN720862 FLJ720862 FVF720862 GFB720862 GOX720862 GYT720862 HIP720862 HSL720862 ICH720862 IMD720862 IVZ720862 JFV720862 JPR720862 JZN720862 KJJ720862 KTF720862 LDB720862 LMX720862 LWT720862 MGP720862 MQL720862 NAH720862 NKD720862 NTZ720862 ODV720862 ONR720862 OXN720862 PHJ720862 PRF720862 QBB720862 QKX720862 QUT720862 REP720862 ROL720862 RYH720862 SID720862 SRZ720862 TBV720862 TLR720862 TVN720862 UFJ720862 UPF720862 UZB720862 VIX720862 VST720862 WCP720862 WML720862 WWH720862 V786393 JV786398 TR786398 ADN786398 ANJ786398 AXF786398 BHB786398 BQX786398 CAT786398 CKP786398 CUL786398 DEH786398 DOD786398 DXZ786398 EHV786398 ERR786398 FBN786398 FLJ786398 FVF786398 GFB786398 GOX786398 GYT786398 HIP786398 HSL786398 ICH786398 IMD786398 IVZ786398 JFV786398 JPR786398 JZN786398 KJJ786398 KTF786398 LDB786398 LMX786398 LWT786398 MGP786398 MQL786398 NAH786398 NKD786398 NTZ786398 ODV786398 ONR786398 OXN786398 PHJ786398 PRF786398 QBB786398 QKX786398 QUT786398 REP786398 ROL786398 RYH786398 SID786398 SRZ786398 TBV786398 TLR786398 TVN786398 UFJ786398 UPF786398 UZB786398 VIX786398 VST786398 WCP786398 WML786398 WWH786398 V851929 JV851934 TR851934 ADN851934 ANJ851934 AXF851934 BHB851934 BQX851934 CAT851934 CKP851934 CUL851934 DEH851934 DOD851934 DXZ851934 EHV851934 ERR851934 FBN851934 FLJ851934 FVF851934 GFB851934 GOX851934 GYT851934 HIP851934 HSL851934 ICH851934 IMD851934 IVZ851934 JFV851934 JPR851934 JZN851934 KJJ851934 KTF851934 LDB851934 LMX851934 LWT851934 MGP851934 MQL851934 NAH851934 NKD851934 NTZ851934 ODV851934 ONR851934 OXN851934 PHJ851934 PRF851934 QBB851934 QKX851934 QUT851934 REP851934 ROL851934 RYH851934 SID851934 SRZ851934 TBV851934 TLR851934 TVN851934 UFJ851934 UPF851934 UZB851934 VIX851934 VST851934 WCP851934 WML851934 WWH851934 V917465 JV917470 TR917470 ADN917470 ANJ917470 AXF917470 BHB917470 BQX917470 CAT917470 CKP917470 CUL917470 DEH917470 DOD917470 DXZ917470 EHV917470 ERR917470 FBN917470 FLJ917470 FVF917470 GFB917470 GOX917470 GYT917470 HIP917470 HSL917470 ICH917470 IMD917470 IVZ917470 JFV917470 JPR917470 JZN917470 KJJ917470 KTF917470 LDB917470 LMX917470 LWT917470 MGP917470 MQL917470 NAH917470 NKD917470 NTZ917470 ODV917470 ONR917470 OXN917470 PHJ917470 PRF917470 QBB917470 QKX917470 QUT917470 REP917470 ROL917470 RYH917470 SID917470 SRZ917470 TBV917470 TLR917470 TVN917470 UFJ917470 UPF917470 UZB917470 VIX917470 VST917470 WCP917470 WML917470 WWH917470 V983001 JV983006 TR983006 ADN983006 ANJ983006 AXF983006 BHB983006 BQX983006 CAT983006 CKP983006 CUL983006 DEH983006 DOD983006 DXZ983006 EHV983006 ERR983006 FBN983006 FLJ983006 FVF983006 GFB983006 GOX983006 GYT983006 HIP983006 HSL983006 ICH983006 IMD983006 IVZ983006 JFV983006 JPR983006 JZN983006 KJJ983006 KTF983006 LDB983006 LMX983006 LWT983006 MGP983006 MQL983006 NAH983006 NKD983006 NTZ983006 ODV983006 ONR983006 OXN983006 PHJ983006 PRF983006 QBB983006 QKX983006 QUT983006 REP983006 ROL983006 RYH983006 SID983006 SRZ983006 TBV983006 TLR983006 TVN983006 UFJ983006 UPF983006 UZB983006 VIX983006 VST983006 WCP983006 WML983006 WWH983006 AW65467:BE65472 Q983016:AV983021 AW983015:BE983020 Q917480:AV917485 AW917479:BE917484 Q851944:AV851949 AW851943:BE851948 Q786408:AV786413 AW786407:BE786412 Q720872:AV720877 AW720871:BE720876 Q655336:AV655341 AW655335:BE655340 Q589800:AV589805 AW589799:BE589804 Q524264:AV524269 AW524263:BE524268 Q458728:AV458733 AW458727:BE458732 Q393192:AV393197 AW393191:BE393196 Q327656:AV327661 AW327655:BE327660 Q262120:AV262125 AW262119:BE262124 Q196584:AV196589 AW196583:BE196588 Q131048:AV131053 AW131047:BE131052 Q65512:AV65517 AW65511:BE65516 Q982994:AV982999 AW982993:BE982998 Q917458:AV917463 AW917457:BE917462 Q851922:AV851927 AW851921:BE851926 Q786386:AV786391 AW786385:BE786390 Q720850:AV720855 AW720849:BE720854 Q655314:AV655319 AW655313:BE655318 Q589778:AV589783 AW589777:BE589782 Q524242:AV524247 AW524241:BE524246 Q458706:AV458711 AW458705:BE458710 Q393170:AV393175 AW393169:BE393174 Q327634:AV327639 AW327633:BE327638 Q262098:AV262103 AW262097:BE262102 Q196562:AV196567 AW196561:BE196566 Q131026:AV131031 AW131025:BE131030 Q65490:AV65495 AW65489:BE65494 Q65468:AV65473 Q982972:AV982977 AW982971:BE982976 Q917436:AV917441 AW917435:BE917440 Q851900:AV851905 AW851899:BE851904 Q786364:AV786369 AW786363:BE786368 Q720828:AV720833 AW720827:BE720832 Q655292:AV655297 AW655291:BE655296 Q589756:AV589761 AW589755:BE589760 Q524220:AV524225 AW524219:BE524224 Q458684:AV458689 AW458683:BE458688 Q393148:AV393153 AW393147:BE393152 Q327612:AV327617 AW327611:BE327616 Q262076:AV262081 AW262075:BE262080 Q196540:AV196545 AW196539:BE196544 Q131004:AV131009 AW131003:BE131008 JS2:LA4 WWE2:WXM4 WMI2:WNQ4 WCM2:WDU4 VSQ2:VTY4 VIU2:VKC4 UYY2:VAG4 UPC2:UQK4 UFG2:UGO4 TVK2:TWS4 TLO2:TMW4 TBS2:TDA4 SRW2:STE4 SIA2:SJI4 RYE2:RZM4 ROI2:RPQ4 REM2:RFU4 QUQ2:QVY4 QKU2:QMC4 QAY2:QCG4 PRC2:PSK4 PHG2:PIO4 OXK2:OYS4 ONO2:OOW4 ODS2:OFA4 NTW2:NVE4 NKA2:NLI4 NAE2:NBM4 MQI2:MRQ4 MGM2:MHU4 LWQ2:LXY4 LMU2:LOC4 LCY2:LEG4 KTC2:KUK4 KJG2:KKO4 JZK2:KAS4 JPO2:JQW4 JFS2:JHA4 IVW2:IXE4 IMA2:INI4 ICE2:IDM4 HSI2:HTQ4 HIM2:HJU4 GYQ2:GZY4 GOU2:GQC4 GEY2:GGG4 FVC2:FWK4 FLG2:FMO4 FBK2:FCS4 ERO2:ESW4 EHS2:EJA4 DXW2:DZE4 DOA2:DPI4 DEE2:DFM4 CUI2:CVQ4 CKM2:CLU4 CAQ2:CBY4 BQU2:BSC4 BGY2:BIG4 AXC2:AYK4 ANG2:AOO4 ADK2:AES4 WMA28:WNI28 WMW26 WWS26 JK26 TG26 ADC26 AMY26 AWU26 BGQ26 BQM26 CAI26 CKE26 CUA26 DDW26 DNS26 DXO26 EHK26 ERG26 FBC26 FKY26 FUU26 GEQ26 GOM26 GYI26 HIE26 HSA26 IBW26 ILS26 IVO26 JFK26 JPG26 JZC26 KIY26 KSU26 LCQ26 LMM26 LWI26 MGE26 MQA26 MZW26 NJS26 NTO26 ODK26 ONG26 OXC26 PGY26 PQU26 QAQ26 QKM26 QUI26 REE26 ROA26 RXW26 SHS26 SRO26 TBK26 TLG26 TVC26 UEY26 UOU26 UYQ26 VIM26 VSI26 WCE26 WMA26 WVW26 JN26 TJ26 ADF26 ANB26 AWX26 BGT26 BQP26 CAL26 CKH26 CUD26 DDZ26 DNV26 DXR26 EHN26 ERJ26 FBF26 FLB26 FUX26 GET26 GOP26 GYL26 HIH26 HSD26 IBZ26 ILV26 IVR26 JFN26 JPJ26 JZF26 KJB26 KSX26 LCT26 LMP26 LWL26 MGH26 MQD26 MZZ26 NJV26 NTR26 ODN26 ONJ26 OXF26 PHB26 PQX26 QAT26 QKP26 QUL26 REH26 ROD26 RXZ26 SHV26 SRR26 TBN26 TLJ26 TVF26 UFB26 UOX26 UYT26 VIP26 VSL26 WCH26 WMD26 WVZ26 KG26 UC26 ADY26 ANU26 AXQ26 BHM26 BRI26 CBE26 CLA26 CUW26 DES26 DOO26 DYK26 EIG26 ESC26 FBY26 FLU26 FVQ26 GFM26 GPI26 GZE26 HJA26 HSW26 ICS26 IMO26 IWK26 JGG26 JQC26 JZY26 KJU26 KTQ26 LDM26 LNI26 LXE26 MHA26 MQW26 NAS26 NKO26 NUK26 OEG26 OOC26 OXY26 PHU26 PRQ26 QBM26 QLI26 QVE26 RFA26 ROW26 RYS26 SIO26 SSK26 TCG26 TMC26 TVY26 UFU26 UPQ26 UZM26 VJI26 VTE26 WDA26 O54:AW58 JK6:JK11 TG6:TG11 ADC6:ADC11 AMY6:AMY11 AWU6:AWU11 BGQ6:BGQ11 BQM6:BQM11 CAI6:CAI11 CKE6:CKE11 CUA6:CUA11 DDW6:DDW11 DNS6:DNS11 DXO6:DXO11 EHK6:EHK11 ERG6:ERG11 FBC6:FBC11 FKY6:FKY11 FUU6:FUU11 GEQ6:GEQ11 GOM6:GOM11 GYI6:GYI11 HIE6:HIE11 HSA6:HSA11 IBW6:IBW11 ILS6:ILS11 IVO6:IVO11 JFK6:JFK11 JPG6:JPG11 JZC6:JZC11 KIY6:KIY11 KSU6:KSU11 LCQ6:LCQ11 LMM6:LMM11 LWI6:LWI11 MGE6:MGE11 MQA6:MQA11 MZW6:MZW11 NJS6:NJS11 NTO6:NTO11 ODK6:ODK11 ONG6:ONG11 OXC6:OXC11 PGY6:PGY11 PQU6:PQU11 QAQ6:QAQ11 QKM6:QKM11 QUI6:QUI11 REE6:REE11 ROA6:ROA11 RXW6:RXW11 SHS6:SHS11 SRO6:SRO11 TBK6:TBK11 TLG6:TLG11 TVC6:TVC11 UEY6:UEY11 UOU6:UOU11 UYQ6:UYQ11 VIM6:VIM11 VSI6:VSI11 WCE6:WCE11 WMA6:WMA11 WVW6:WVW11 JN6:JN11 TJ6:TJ11 ADF6:ADF11 ANB6:ANB11 AWX6:AWX11 BGT6:BGT11 BQP6:BQP11 CAL6:CAL11 CKH6:CKH11 CUD6:CUD11 DDZ6:DDZ11 DNV6:DNV11 DXR6:DXR11 EHN6:EHN11 ERJ6:ERJ11 FBF6:FBF11 FLB6:FLB11 FUX6:FUX11 GET6:GET11 GOP6:GOP11 GYL6:GYL11 HIH6:HIH11 HSD6:HSD11 IBZ6:IBZ11 ILV6:ILV11 IVR6:IVR11 JFN6:JFN11 JPJ6:JPJ11 JZF6:JZF11 KJB6:KJB11 KSX6:KSX11 LCT6:LCT11 LMP6:LMP11 LWL6:LWL11 MGH6:MGH11 MQD6:MQD11 MZZ6:MZZ11 NJV6:NJV11 NTR6:NTR11 ODN6:ODN11 ONJ6:ONJ11 OXF6:OXF11 PHB6:PHB11 PQX6:PQX11 QAT6:QAT11 QKP6:QKP11 QUL6:QUL11 REH6:REH11 ROD6:ROD11 RXZ6:RXZ11 SHV6:SHV11 SRR6:SRR11 TBN6:TBN11 TLJ6:TLJ11 TVF6:TVF11 UFB6:UFB11 UOX6:UOX11 UYT6:UYT11 VIP6:VIP11 VSL6:VSL11 WCH6:WCH11 WMD6:WMD11 WVZ6:WVZ11 O26:AW28 WCE28:WDM28 VSI28:VTQ28 VIM28:VJU28 UYQ28:UZY28 UOU28:UQC28 UEY28:UGG28 TVC28:TWK28 TLG28:TMO28 TBK28:TCS28 SRO28:SSW28 SHS28:SJA28 RXW28:RZE28 ROA28:RPI28 REE28:RFM28 QUI28:QVQ28 QKM28:QLU28 QAQ28:QBY28 PQU28:PSC28 PGY28:PIG28 OXC28:OYK28 ONG28:OOO28 ODK28:OES28 NTO28:NUW28 NJS28:NLA28 MZW28:NBE28 MQA28:MRI28 MGE28:MHM28 LWI28:LXQ28 LMM28:LNU28 LCQ28:LDY28 KSU28:KUC28 KIY28:KKG28 JZC28:KAK28 JPG28:JQO28 JFK28:JGS28 IVO28:IWW28 ILS28:INA28 IBW28:IDE28 HSA28:HTI28 HIE28:HJM28 GYI28:GZQ28 GOM28:GPU28 GEQ28:GFY28 FUU28:FWC28 FKY28:FMG28 FBC28:FCK28 ERG28:ESO28 EHK28:EIS28 DXO28:DYW28 DNS28:DPA28 DDW28:DFE28 CUA28:CVI28 CKE28:CLM28 CAI28:CBQ28 BQM28:BRU28 BGQ28:BHY28 AWU28:AYC28 AMY28:AOG28 ADC28:AEK28 TG28:UO28 JK28:KS28 WVW28:WXE28 TO2:UW4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7"/>
  <sheetViews>
    <sheetView view="pageBreakPreview" zoomScaleNormal="100" zoomScaleSheetLayoutView="100" workbookViewId="0">
      <selection activeCell="C5" sqref="C5"/>
    </sheetView>
  </sheetViews>
  <sheetFormatPr defaultColWidth="2.125" defaultRowHeight="12"/>
  <cols>
    <col min="1" max="1" width="30.625" style="1" bestFit="1" customWidth="1"/>
    <col min="2" max="2" width="12.5" style="1" bestFit="1" customWidth="1"/>
    <col min="3" max="3" width="15.25" style="1" bestFit="1" customWidth="1"/>
    <col min="4" max="4" width="14.75" style="1" bestFit="1" customWidth="1"/>
    <col min="5" max="5" width="12.5" style="1" bestFit="1" customWidth="1"/>
    <col min="6" max="222" width="2.5" style="1" customWidth="1"/>
    <col min="223" max="16384" width="2.125" style="1"/>
  </cols>
  <sheetData>
    <row r="1" spans="1:5" s="4" customFormat="1" ht="14.25">
      <c r="A1" s="180" t="s">
        <v>107</v>
      </c>
      <c r="B1" s="86"/>
      <c r="C1" s="86"/>
      <c r="D1" s="86"/>
      <c r="E1" s="86"/>
    </row>
    <row r="2" spans="1:5" s="4" customFormat="1" ht="12.75">
      <c r="A2" s="87"/>
      <c r="B2" s="88"/>
      <c r="C2" s="88"/>
      <c r="D2" s="88"/>
      <c r="E2" s="88" t="s">
        <v>229</v>
      </c>
    </row>
    <row r="3" spans="1:5" s="4" customFormat="1" ht="45" customHeight="1">
      <c r="A3" s="152" t="s">
        <v>108</v>
      </c>
      <c r="B3" s="153" t="s">
        <v>109</v>
      </c>
      <c r="C3" s="153" t="s">
        <v>110</v>
      </c>
      <c r="D3" s="154" t="s">
        <v>36</v>
      </c>
      <c r="E3" s="155" t="s">
        <v>111</v>
      </c>
    </row>
    <row r="4" spans="1:5" s="4" customFormat="1" ht="45" customHeight="1">
      <c r="A4" s="313"/>
      <c r="B4" s="314"/>
      <c r="C4" s="315"/>
      <c r="D4" s="325"/>
      <c r="E4" s="316"/>
    </row>
    <row r="5" spans="1:5" s="4" customFormat="1" ht="45" customHeight="1">
      <c r="A5" s="317"/>
      <c r="B5" s="318"/>
      <c r="C5" s="319"/>
      <c r="D5" s="326"/>
      <c r="E5" s="320"/>
    </row>
    <row r="6" spans="1:5" ht="30" customHeight="1">
      <c r="A6" s="321"/>
      <c r="B6" s="322"/>
      <c r="C6" s="323"/>
      <c r="D6" s="327"/>
      <c r="E6" s="324"/>
    </row>
    <row r="7" spans="1:5" ht="30" customHeight="1">
      <c r="A7" s="156" t="s">
        <v>249</v>
      </c>
      <c r="B7" s="157"/>
      <c r="C7" s="157"/>
      <c r="D7" s="197">
        <f>SUBTOTAL(109,テーブル1[助成事業に
要する経費
（税込）])</f>
        <v>0</v>
      </c>
      <c r="E7" s="158"/>
    </row>
  </sheetData>
  <phoneticPr fontId="1"/>
  <pageMargins left="0.31496062992125984" right="0.31496062992125984" top="0.39370078740157483" bottom="0.41666666666666669" header="0.31496062992125984" footer="0.51181102362204722"/>
  <pageSetup paperSize="9" orientation="portrait" r:id="rId1"/>
  <headerFooter>
    <oddFooter>&amp;A</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32"/>
  <sheetViews>
    <sheetView view="pageBreakPreview" zoomScaleNormal="100" zoomScaleSheetLayoutView="100" zoomScalePageLayoutView="90" workbookViewId="0">
      <selection activeCell="A2" sqref="A1:B27"/>
    </sheetView>
  </sheetViews>
  <sheetFormatPr defaultColWidth="1.875" defaultRowHeight="12"/>
  <cols>
    <col min="1" max="1" width="24.875" style="1" bestFit="1" customWidth="1"/>
    <col min="2" max="2" width="18" style="1" bestFit="1" customWidth="1"/>
    <col min="3" max="215" width="2.5" style="1" customWidth="1"/>
    <col min="216" max="16384" width="1.875" style="1"/>
  </cols>
  <sheetData>
    <row r="1" spans="1:2" ht="20.100000000000001" customHeight="1" thickBot="1">
      <c r="A1" s="67" t="s">
        <v>227</v>
      </c>
      <c r="B1" s="68" t="s">
        <v>228</v>
      </c>
    </row>
    <row r="2" spans="1:2" ht="20.100000000000001" customHeight="1" thickTop="1">
      <c r="A2" s="65" t="s">
        <v>201</v>
      </c>
      <c r="B2" s="66">
        <v>990</v>
      </c>
    </row>
    <row r="3" spans="1:2" ht="20.100000000000001" customHeight="1">
      <c r="A3" s="61" t="s">
        <v>202</v>
      </c>
      <c r="B3" s="62">
        <v>1050</v>
      </c>
    </row>
    <row r="4" spans="1:2" ht="20.100000000000001" customHeight="1">
      <c r="A4" s="61" t="s">
        <v>203</v>
      </c>
      <c r="B4" s="62">
        <v>1110</v>
      </c>
    </row>
    <row r="5" spans="1:2" ht="20.100000000000001" customHeight="1">
      <c r="A5" s="61" t="s">
        <v>204</v>
      </c>
      <c r="B5" s="62">
        <v>1180</v>
      </c>
    </row>
    <row r="6" spans="1:2" ht="20.100000000000001" customHeight="1">
      <c r="A6" s="61" t="s">
        <v>205</v>
      </c>
      <c r="B6" s="62">
        <v>1260</v>
      </c>
    </row>
    <row r="7" spans="1:2" ht="20.100000000000001" customHeight="1">
      <c r="A7" s="61" t="s">
        <v>206</v>
      </c>
      <c r="B7" s="62">
        <v>1340</v>
      </c>
    </row>
    <row r="8" spans="1:2" ht="20.100000000000001" customHeight="1">
      <c r="A8" s="61" t="s">
        <v>207</v>
      </c>
      <c r="B8" s="62">
        <v>1410</v>
      </c>
    </row>
    <row r="9" spans="1:2" ht="20.100000000000001" customHeight="1">
      <c r="A9" s="61" t="s">
        <v>208</v>
      </c>
      <c r="B9" s="62">
        <v>1490</v>
      </c>
    </row>
    <row r="10" spans="1:2" ht="20.100000000000001" customHeight="1">
      <c r="A10" s="61" t="s">
        <v>209</v>
      </c>
      <c r="B10" s="62">
        <v>1570</v>
      </c>
    </row>
    <row r="11" spans="1:2" ht="20.100000000000001" customHeight="1">
      <c r="A11" s="61" t="s">
        <v>210</v>
      </c>
      <c r="B11" s="62">
        <v>1730</v>
      </c>
    </row>
    <row r="12" spans="1:2" ht="20.100000000000001" customHeight="1">
      <c r="A12" s="61" t="s">
        <v>211</v>
      </c>
      <c r="B12" s="62">
        <v>1890</v>
      </c>
    </row>
    <row r="13" spans="1:2" ht="20.100000000000001" customHeight="1">
      <c r="A13" s="61" t="s">
        <v>212</v>
      </c>
      <c r="B13" s="62">
        <v>2040</v>
      </c>
    </row>
    <row r="14" spans="1:2" ht="20.100000000000001" customHeight="1">
      <c r="A14" s="61" t="s">
        <v>213</v>
      </c>
      <c r="B14" s="62">
        <v>2200</v>
      </c>
    </row>
    <row r="15" spans="1:2" ht="20.100000000000001" customHeight="1">
      <c r="A15" s="61" t="s">
        <v>214</v>
      </c>
      <c r="B15" s="62">
        <v>2360</v>
      </c>
    </row>
    <row r="16" spans="1:2" ht="20.100000000000001" customHeight="1">
      <c r="A16" s="61" t="s">
        <v>215</v>
      </c>
      <c r="B16" s="62">
        <v>2520</v>
      </c>
    </row>
    <row r="17" spans="1:2" s="4" customFormat="1" ht="20.100000000000001" customHeight="1">
      <c r="A17" s="61" t="s">
        <v>216</v>
      </c>
      <c r="B17" s="62">
        <v>2680</v>
      </c>
    </row>
    <row r="18" spans="1:2" ht="20.100000000000001" customHeight="1">
      <c r="A18" s="61" t="s">
        <v>217</v>
      </c>
      <c r="B18" s="62">
        <v>2830</v>
      </c>
    </row>
    <row r="19" spans="1:2" ht="20.100000000000001" customHeight="1">
      <c r="A19" s="61" t="s">
        <v>218</v>
      </c>
      <c r="B19" s="62">
        <v>2990</v>
      </c>
    </row>
    <row r="20" spans="1:2" s="4" customFormat="1" ht="20.100000000000001" customHeight="1">
      <c r="A20" s="61" t="s">
        <v>219</v>
      </c>
      <c r="B20" s="62">
        <v>3230</v>
      </c>
    </row>
    <row r="21" spans="1:2" ht="20.100000000000001" customHeight="1">
      <c r="A21" s="61" t="s">
        <v>220</v>
      </c>
      <c r="B21" s="62">
        <v>3460</v>
      </c>
    </row>
    <row r="22" spans="1:2" ht="20.100000000000001" customHeight="1">
      <c r="A22" s="61" t="s">
        <v>221</v>
      </c>
      <c r="B22" s="62">
        <v>3700</v>
      </c>
    </row>
    <row r="23" spans="1:2" ht="20.100000000000001" customHeight="1">
      <c r="A23" s="61" t="s">
        <v>222</v>
      </c>
      <c r="B23" s="62">
        <v>3940</v>
      </c>
    </row>
    <row r="24" spans="1:2" ht="20.100000000000001" customHeight="1">
      <c r="A24" s="61" t="s">
        <v>223</v>
      </c>
      <c r="B24" s="62">
        <v>4170</v>
      </c>
    </row>
    <row r="25" spans="1:2" ht="20.100000000000001" customHeight="1">
      <c r="A25" s="61" t="s">
        <v>224</v>
      </c>
      <c r="B25" s="62">
        <v>4410</v>
      </c>
    </row>
    <row r="26" spans="1:2" ht="20.100000000000001" customHeight="1">
      <c r="A26" s="61" t="s">
        <v>225</v>
      </c>
      <c r="B26" s="62">
        <v>4650</v>
      </c>
    </row>
    <row r="27" spans="1:2" ht="20.100000000000001" customHeight="1" thickBot="1">
      <c r="A27" s="63" t="s">
        <v>226</v>
      </c>
      <c r="B27" s="64">
        <v>4880</v>
      </c>
    </row>
    <row r="30" spans="1:2" ht="12.75" customHeight="1"/>
    <row r="31" spans="1:2" ht="14.25" customHeight="1"/>
    <row r="32" spans="1:2" ht="14.25" customHeight="1"/>
  </sheetData>
  <sheetProtection password="CC01" sheet="1" objects="1" scenarios="1" selectLockedCells="1" selectUnlockedCells="1"/>
  <phoneticPr fontId="6"/>
  <printOptions horizontalCentered="1"/>
  <pageMargins left="0.31496062992125984" right="0.31496062992125984" top="0.39370078740157483" bottom="0.41666666666666669" header="0.31496062992125984" footer="0.51181102362204722"/>
  <pageSetup paperSize="9" scale="98" orientation="portrait" r:id="rId1"/>
  <headerFooter>
    <oddFooter>&amp;A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24" sqref="H24"/>
    </sheetView>
  </sheetViews>
  <sheetFormatPr defaultRowHeight="13.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M56"/>
  <sheetViews>
    <sheetView showZeros="0" tabSelected="1" view="pageBreakPreview" zoomScaleNormal="100" zoomScaleSheetLayoutView="100" workbookViewId="0">
      <selection activeCell="P4" sqref="P4"/>
    </sheetView>
  </sheetViews>
  <sheetFormatPr defaultColWidth="2.125" defaultRowHeight="13.5"/>
  <cols>
    <col min="1" max="2" width="2.125" style="13"/>
    <col min="3" max="3" width="5.625" style="13" customWidth="1"/>
    <col min="4" max="4" width="3.125" style="13" customWidth="1"/>
    <col min="5" max="27" width="2.125" style="13"/>
    <col min="28" max="36" width="2" style="13" customWidth="1"/>
    <col min="37" max="47" width="1.875" style="13" customWidth="1"/>
    <col min="48" max="49" width="2.125" style="13"/>
    <col min="50" max="50" width="9.5" style="13" bestFit="1" customWidth="1"/>
    <col min="51" max="61" width="2.125" style="13"/>
    <col min="62" max="62" width="7.625" style="13" hidden="1" customWidth="1"/>
    <col min="63" max="63" width="7.375" style="13" hidden="1" customWidth="1"/>
    <col min="64" max="65" width="8.5" style="13" hidden="1" customWidth="1"/>
    <col min="66" max="66" width="2" style="13" customWidth="1"/>
    <col min="67" max="16384" width="2.125" style="13"/>
  </cols>
  <sheetData>
    <row r="1" spans="1:65" s="11" customFormat="1" ht="15" customHeight="1">
      <c r="A1" s="115"/>
      <c r="B1" s="115"/>
      <c r="C1" s="112" t="s">
        <v>237</v>
      </c>
      <c r="D1" s="83"/>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90"/>
      <c r="AR1" s="90"/>
      <c r="AS1" s="90"/>
      <c r="AT1" s="90"/>
      <c r="AU1" s="90"/>
      <c r="AV1" s="115"/>
    </row>
    <row r="2" spans="1:65" s="11" customFormat="1" ht="8.25" customHeight="1">
      <c r="A2" s="115"/>
      <c r="B2" s="115"/>
      <c r="C2" s="112"/>
      <c r="D2" s="83"/>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90"/>
      <c r="AR2" s="90"/>
      <c r="AS2" s="90"/>
      <c r="AT2" s="90"/>
      <c r="AU2" s="90"/>
      <c r="AV2" s="115"/>
    </row>
    <row r="3" spans="1:65" s="12" customFormat="1" ht="15" customHeight="1">
      <c r="A3" s="116"/>
      <c r="B3" s="116"/>
      <c r="C3" s="83" t="s">
        <v>72</v>
      </c>
      <c r="D3" s="90"/>
      <c r="E3" s="90"/>
      <c r="F3" s="89"/>
      <c r="G3" s="89"/>
      <c r="H3" s="89"/>
      <c r="I3" s="89"/>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2"/>
      <c r="AO3" s="90"/>
      <c r="AP3" s="92"/>
      <c r="AQ3" s="92"/>
      <c r="AR3" s="92"/>
      <c r="AS3" s="92"/>
      <c r="AT3" s="92"/>
      <c r="AU3" s="92"/>
      <c r="AV3" s="116"/>
    </row>
    <row r="4" spans="1:65">
      <c r="A4" s="85"/>
      <c r="B4" s="85"/>
      <c r="C4" s="84"/>
      <c r="D4" s="93"/>
      <c r="E4" s="93"/>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114" t="s">
        <v>2</v>
      </c>
      <c r="AP4" s="84"/>
      <c r="AQ4" s="84"/>
      <c r="AR4" s="84"/>
      <c r="AS4" s="84"/>
      <c r="AT4" s="84"/>
      <c r="AU4" s="84"/>
      <c r="AV4" s="85"/>
    </row>
    <row r="5" spans="1:65" ht="16.5" customHeight="1">
      <c r="A5" s="85"/>
      <c r="B5" s="85"/>
      <c r="C5" s="364" t="s">
        <v>3</v>
      </c>
      <c r="D5" s="364"/>
      <c r="E5" s="364"/>
      <c r="F5" s="364"/>
      <c r="G5" s="364"/>
      <c r="H5" s="364"/>
      <c r="I5" s="364"/>
      <c r="J5" s="364"/>
      <c r="K5" s="364"/>
      <c r="L5" s="364"/>
      <c r="M5" s="364"/>
      <c r="N5" s="364"/>
      <c r="O5" s="364"/>
      <c r="P5" s="364"/>
      <c r="Q5" s="364"/>
      <c r="R5" s="365" t="s">
        <v>73</v>
      </c>
      <c r="S5" s="366"/>
      <c r="T5" s="366"/>
      <c r="U5" s="366"/>
      <c r="V5" s="366"/>
      <c r="W5" s="366"/>
      <c r="X5" s="366"/>
      <c r="Y5" s="366"/>
      <c r="Z5" s="366"/>
      <c r="AA5" s="367"/>
      <c r="AB5" s="368" t="s">
        <v>4</v>
      </c>
      <c r="AC5" s="368"/>
      <c r="AD5" s="368"/>
      <c r="AE5" s="368"/>
      <c r="AF5" s="368"/>
      <c r="AG5" s="368"/>
      <c r="AH5" s="368"/>
      <c r="AI5" s="368"/>
      <c r="AJ5" s="368"/>
      <c r="AK5" s="368" t="s">
        <v>5</v>
      </c>
      <c r="AL5" s="368"/>
      <c r="AM5" s="368"/>
      <c r="AN5" s="368"/>
      <c r="AO5" s="368"/>
      <c r="AP5" s="368"/>
      <c r="AQ5" s="368"/>
      <c r="AR5" s="368"/>
      <c r="AS5" s="368"/>
      <c r="AT5" s="368"/>
      <c r="AU5" s="368"/>
      <c r="AV5" s="85"/>
    </row>
    <row r="6" spans="1:65" ht="16.5" customHeight="1">
      <c r="A6" s="85"/>
      <c r="B6" s="85"/>
      <c r="C6" s="364"/>
      <c r="D6" s="364"/>
      <c r="E6" s="364"/>
      <c r="F6" s="364"/>
      <c r="G6" s="364"/>
      <c r="H6" s="364"/>
      <c r="I6" s="364"/>
      <c r="J6" s="364"/>
      <c r="K6" s="364"/>
      <c r="L6" s="364"/>
      <c r="M6" s="364"/>
      <c r="N6" s="364"/>
      <c r="O6" s="364"/>
      <c r="P6" s="364"/>
      <c r="Q6" s="364"/>
      <c r="R6" s="369" t="s">
        <v>74</v>
      </c>
      <c r="S6" s="370"/>
      <c r="T6" s="370"/>
      <c r="U6" s="370"/>
      <c r="V6" s="370"/>
      <c r="W6" s="370"/>
      <c r="X6" s="370"/>
      <c r="Y6" s="370"/>
      <c r="Z6" s="370"/>
      <c r="AA6" s="371"/>
      <c r="AB6" s="372" t="s">
        <v>75</v>
      </c>
      <c r="AC6" s="373"/>
      <c r="AD6" s="373"/>
      <c r="AE6" s="373"/>
      <c r="AF6" s="373"/>
      <c r="AG6" s="373"/>
      <c r="AH6" s="373"/>
      <c r="AI6" s="373"/>
      <c r="AJ6" s="374"/>
      <c r="AK6" s="372" t="s">
        <v>241</v>
      </c>
      <c r="AL6" s="373"/>
      <c r="AM6" s="373"/>
      <c r="AN6" s="373"/>
      <c r="AO6" s="373"/>
      <c r="AP6" s="373"/>
      <c r="AQ6" s="373"/>
      <c r="AR6" s="373"/>
      <c r="AS6" s="373"/>
      <c r="AT6" s="373"/>
      <c r="AU6" s="374"/>
      <c r="AV6" s="85"/>
    </row>
    <row r="7" spans="1:65" ht="21" customHeight="1">
      <c r="A7" s="85"/>
      <c r="B7" s="85"/>
      <c r="C7" s="379" t="s">
        <v>76</v>
      </c>
      <c r="D7" s="382" t="s">
        <v>77</v>
      </c>
      <c r="E7" s="382"/>
      <c r="F7" s="382"/>
      <c r="G7" s="382"/>
      <c r="H7" s="382"/>
      <c r="I7" s="382"/>
      <c r="J7" s="382"/>
      <c r="K7" s="382"/>
      <c r="L7" s="382"/>
      <c r="M7" s="382"/>
      <c r="N7" s="382"/>
      <c r="O7" s="382"/>
      <c r="P7" s="382"/>
      <c r="Q7" s="382"/>
      <c r="R7" s="383">
        <f>'(1)  原材料副資材費'!H15</f>
        <v>0</v>
      </c>
      <c r="S7" s="384"/>
      <c r="T7" s="384"/>
      <c r="U7" s="384"/>
      <c r="V7" s="384"/>
      <c r="W7" s="384"/>
      <c r="X7" s="384"/>
      <c r="Y7" s="384"/>
      <c r="Z7" s="384"/>
      <c r="AA7" s="385"/>
      <c r="AB7" s="383">
        <f>'(1)  原材料副資材費'!I15</f>
        <v>0</v>
      </c>
      <c r="AC7" s="384"/>
      <c r="AD7" s="384"/>
      <c r="AE7" s="384"/>
      <c r="AF7" s="384"/>
      <c r="AG7" s="384"/>
      <c r="AH7" s="384"/>
      <c r="AI7" s="384"/>
      <c r="AJ7" s="385"/>
      <c r="AK7" s="383">
        <f>ROUNDDOWN($AB7/2,-3)</f>
        <v>0</v>
      </c>
      <c r="AL7" s="384"/>
      <c r="AM7" s="384"/>
      <c r="AN7" s="384"/>
      <c r="AO7" s="384"/>
      <c r="AP7" s="384"/>
      <c r="AQ7" s="384"/>
      <c r="AR7" s="384"/>
      <c r="AS7" s="384"/>
      <c r="AT7" s="384"/>
      <c r="AU7" s="385"/>
      <c r="AV7" s="85"/>
    </row>
    <row r="8" spans="1:65" ht="19.5" customHeight="1">
      <c r="A8" s="85"/>
      <c r="B8" s="85"/>
      <c r="C8" s="380"/>
      <c r="D8" s="386" t="s">
        <v>78</v>
      </c>
      <c r="E8" s="386"/>
      <c r="F8" s="386"/>
      <c r="G8" s="386"/>
      <c r="H8" s="386"/>
      <c r="I8" s="386"/>
      <c r="J8" s="386"/>
      <c r="K8" s="386"/>
      <c r="L8" s="386"/>
      <c r="M8" s="386"/>
      <c r="N8" s="386"/>
      <c r="O8" s="386"/>
      <c r="P8" s="386"/>
      <c r="Q8" s="386"/>
      <c r="R8" s="375">
        <f>'（2）-1　機械装置工具費'!I15</f>
        <v>0</v>
      </c>
      <c r="S8" s="376"/>
      <c r="T8" s="376"/>
      <c r="U8" s="376"/>
      <c r="V8" s="376"/>
      <c r="W8" s="376"/>
      <c r="X8" s="376"/>
      <c r="Y8" s="376"/>
      <c r="Z8" s="376"/>
      <c r="AA8" s="377"/>
      <c r="AB8" s="375">
        <f>'（2）-1　機械装置工具費'!J15</f>
        <v>0</v>
      </c>
      <c r="AC8" s="376"/>
      <c r="AD8" s="376"/>
      <c r="AE8" s="376"/>
      <c r="AF8" s="376"/>
      <c r="AG8" s="376"/>
      <c r="AH8" s="376"/>
      <c r="AI8" s="376"/>
      <c r="AJ8" s="377"/>
      <c r="AK8" s="375">
        <f>ROUNDDOWN($AB8/2,-3)</f>
        <v>0</v>
      </c>
      <c r="AL8" s="376"/>
      <c r="AM8" s="376"/>
      <c r="AN8" s="376"/>
      <c r="AO8" s="376"/>
      <c r="AP8" s="376"/>
      <c r="AQ8" s="376"/>
      <c r="AR8" s="376"/>
      <c r="AS8" s="376"/>
      <c r="AT8" s="376"/>
      <c r="AU8" s="377"/>
      <c r="AV8" s="85"/>
    </row>
    <row r="9" spans="1:65" ht="21" customHeight="1">
      <c r="A9" s="85"/>
      <c r="B9" s="85"/>
      <c r="C9" s="380"/>
      <c r="D9" s="378" t="s">
        <v>79</v>
      </c>
      <c r="E9" s="378"/>
      <c r="F9" s="378"/>
      <c r="G9" s="378"/>
      <c r="H9" s="378"/>
      <c r="I9" s="378"/>
      <c r="J9" s="378"/>
      <c r="K9" s="378"/>
      <c r="L9" s="378"/>
      <c r="M9" s="378"/>
      <c r="N9" s="378"/>
      <c r="O9" s="378"/>
      <c r="P9" s="378"/>
      <c r="Q9" s="378"/>
      <c r="R9" s="375">
        <f>'（3）-1　委託外注費'!F14</f>
        <v>0</v>
      </c>
      <c r="S9" s="376"/>
      <c r="T9" s="376"/>
      <c r="U9" s="376"/>
      <c r="V9" s="376"/>
      <c r="W9" s="376"/>
      <c r="X9" s="376"/>
      <c r="Y9" s="376"/>
      <c r="Z9" s="376"/>
      <c r="AA9" s="377"/>
      <c r="AB9" s="375">
        <f>'（3）-1　委託外注費'!G14</f>
        <v>0</v>
      </c>
      <c r="AC9" s="376"/>
      <c r="AD9" s="376"/>
      <c r="AE9" s="376"/>
      <c r="AF9" s="376"/>
      <c r="AG9" s="376"/>
      <c r="AH9" s="376"/>
      <c r="AI9" s="376"/>
      <c r="AJ9" s="377"/>
      <c r="AK9" s="375">
        <f>ROUNDDOWN($AB9/2,-3)</f>
        <v>0</v>
      </c>
      <c r="AL9" s="376"/>
      <c r="AM9" s="376"/>
      <c r="AN9" s="376"/>
      <c r="AO9" s="376"/>
      <c r="AP9" s="376"/>
      <c r="AQ9" s="376"/>
      <c r="AR9" s="376"/>
      <c r="AS9" s="376"/>
      <c r="AT9" s="376"/>
      <c r="AU9" s="377"/>
      <c r="AV9" s="85"/>
    </row>
    <row r="10" spans="1:65" ht="21" customHeight="1">
      <c r="A10" s="85"/>
      <c r="B10" s="85"/>
      <c r="C10" s="380"/>
      <c r="D10" s="378" t="s">
        <v>80</v>
      </c>
      <c r="E10" s="378"/>
      <c r="F10" s="378"/>
      <c r="G10" s="378"/>
      <c r="H10" s="378"/>
      <c r="I10" s="378"/>
      <c r="J10" s="378"/>
      <c r="K10" s="378"/>
      <c r="L10" s="378"/>
      <c r="M10" s="378"/>
      <c r="N10" s="378"/>
      <c r="O10" s="378"/>
      <c r="P10" s="378"/>
      <c r="Q10" s="378"/>
      <c r="R10" s="375">
        <f>'（4）-1　専門家指導費'!H9</f>
        <v>0</v>
      </c>
      <c r="S10" s="376"/>
      <c r="T10" s="376"/>
      <c r="U10" s="376"/>
      <c r="V10" s="376"/>
      <c r="W10" s="376"/>
      <c r="X10" s="376"/>
      <c r="Y10" s="376"/>
      <c r="Z10" s="376"/>
      <c r="AA10" s="377"/>
      <c r="AB10" s="375">
        <f>'（4）-1　専門家指導費'!I9</f>
        <v>0</v>
      </c>
      <c r="AC10" s="376"/>
      <c r="AD10" s="376"/>
      <c r="AE10" s="376"/>
      <c r="AF10" s="376"/>
      <c r="AG10" s="376"/>
      <c r="AH10" s="376"/>
      <c r="AI10" s="376"/>
      <c r="AJ10" s="377"/>
      <c r="AK10" s="375">
        <f>MIN(ROUNDDOWN($AB10/2,-3),500000)</f>
        <v>0</v>
      </c>
      <c r="AL10" s="376"/>
      <c r="AM10" s="376"/>
      <c r="AN10" s="376"/>
      <c r="AO10" s="376"/>
      <c r="AP10" s="376"/>
      <c r="AQ10" s="376"/>
      <c r="AR10" s="376"/>
      <c r="AS10" s="376"/>
      <c r="AT10" s="376"/>
      <c r="AU10" s="377"/>
      <c r="AV10" s="85"/>
    </row>
    <row r="11" spans="1:65" ht="21" customHeight="1">
      <c r="A11" s="85"/>
      <c r="B11" s="85"/>
      <c r="C11" s="380"/>
      <c r="D11" s="396" t="s">
        <v>104</v>
      </c>
      <c r="E11" s="396"/>
      <c r="F11" s="396"/>
      <c r="G11" s="396"/>
      <c r="H11" s="396"/>
      <c r="I11" s="396"/>
      <c r="J11" s="396"/>
      <c r="K11" s="396"/>
      <c r="L11" s="396"/>
      <c r="M11" s="396"/>
      <c r="N11" s="396"/>
      <c r="O11" s="396"/>
      <c r="P11" s="396"/>
      <c r="Q11" s="396"/>
      <c r="R11" s="375">
        <f>'（5）　賃借費'!F7</f>
        <v>0</v>
      </c>
      <c r="S11" s="376"/>
      <c r="T11" s="376"/>
      <c r="U11" s="376"/>
      <c r="V11" s="376"/>
      <c r="W11" s="376"/>
      <c r="X11" s="376"/>
      <c r="Y11" s="376"/>
      <c r="Z11" s="376"/>
      <c r="AA11" s="377"/>
      <c r="AB11" s="375">
        <f>'（5）　賃借費'!G7</f>
        <v>0</v>
      </c>
      <c r="AC11" s="376"/>
      <c r="AD11" s="376"/>
      <c r="AE11" s="376"/>
      <c r="AF11" s="376"/>
      <c r="AG11" s="376"/>
      <c r="AH11" s="376"/>
      <c r="AI11" s="376"/>
      <c r="AJ11" s="377"/>
      <c r="AK11" s="375">
        <f>MIN(ROUNDDOWN($AB11/2,-3),1500000)</f>
        <v>0</v>
      </c>
      <c r="AL11" s="376"/>
      <c r="AM11" s="376"/>
      <c r="AN11" s="376"/>
      <c r="AO11" s="376"/>
      <c r="AP11" s="376"/>
      <c r="AQ11" s="376"/>
      <c r="AR11" s="376"/>
      <c r="AS11" s="376"/>
      <c r="AT11" s="376"/>
      <c r="AU11" s="377"/>
      <c r="AV11" s="85"/>
    </row>
    <row r="12" spans="1:65" ht="21" customHeight="1">
      <c r="A12" s="85"/>
      <c r="B12" s="85"/>
      <c r="C12" s="380"/>
      <c r="D12" s="396" t="s">
        <v>81</v>
      </c>
      <c r="E12" s="396"/>
      <c r="F12" s="396"/>
      <c r="G12" s="396"/>
      <c r="H12" s="396"/>
      <c r="I12" s="396"/>
      <c r="J12" s="396"/>
      <c r="K12" s="396"/>
      <c r="L12" s="396"/>
      <c r="M12" s="396"/>
      <c r="N12" s="396"/>
      <c r="O12" s="396"/>
      <c r="P12" s="396"/>
      <c r="Q12" s="396"/>
      <c r="R12" s="375">
        <f>'（6）　産業財産権出願・導入費'!F7</f>
        <v>0</v>
      </c>
      <c r="S12" s="376"/>
      <c r="T12" s="376"/>
      <c r="U12" s="376"/>
      <c r="V12" s="376"/>
      <c r="W12" s="376"/>
      <c r="X12" s="376"/>
      <c r="Y12" s="376"/>
      <c r="Z12" s="376"/>
      <c r="AA12" s="377"/>
      <c r="AB12" s="375">
        <f>'（6）　産業財産権出願・導入費'!G7</f>
        <v>0</v>
      </c>
      <c r="AC12" s="376"/>
      <c r="AD12" s="376"/>
      <c r="AE12" s="376"/>
      <c r="AF12" s="376"/>
      <c r="AG12" s="376"/>
      <c r="AH12" s="376"/>
      <c r="AI12" s="376"/>
      <c r="AJ12" s="377"/>
      <c r="AK12" s="375">
        <f>ROUNDDOWN($AB12/2,-3)</f>
        <v>0</v>
      </c>
      <c r="AL12" s="376"/>
      <c r="AM12" s="376"/>
      <c r="AN12" s="376"/>
      <c r="AO12" s="376"/>
      <c r="AP12" s="376"/>
      <c r="AQ12" s="376"/>
      <c r="AR12" s="376"/>
      <c r="AS12" s="376"/>
      <c r="AT12" s="376"/>
      <c r="AU12" s="377"/>
      <c r="AV12" s="85"/>
    </row>
    <row r="13" spans="1:65" ht="21" customHeight="1">
      <c r="A13" s="85"/>
      <c r="B13" s="85"/>
      <c r="C13" s="380"/>
      <c r="D13" s="387" t="s">
        <v>82</v>
      </c>
      <c r="E13" s="387"/>
      <c r="F13" s="387"/>
      <c r="G13" s="387"/>
      <c r="H13" s="387"/>
      <c r="I13" s="387"/>
      <c r="J13" s="387"/>
      <c r="K13" s="387"/>
      <c r="L13" s="387"/>
      <c r="M13" s="387"/>
      <c r="N13" s="387"/>
      <c r="O13" s="387"/>
      <c r="P13" s="387"/>
      <c r="Q13" s="387"/>
      <c r="R13" s="388">
        <f>'（7）　直接人件費'!H9</f>
        <v>0</v>
      </c>
      <c r="S13" s="389"/>
      <c r="T13" s="389"/>
      <c r="U13" s="389"/>
      <c r="V13" s="389"/>
      <c r="W13" s="389"/>
      <c r="X13" s="389"/>
      <c r="Y13" s="389"/>
      <c r="Z13" s="389"/>
      <c r="AA13" s="390"/>
      <c r="AB13" s="388">
        <f>'（7）　直接人件費'!I9</f>
        <v>0</v>
      </c>
      <c r="AC13" s="389"/>
      <c r="AD13" s="389"/>
      <c r="AE13" s="389"/>
      <c r="AF13" s="389"/>
      <c r="AG13" s="389"/>
      <c r="AH13" s="389"/>
      <c r="AI13" s="389"/>
      <c r="AJ13" s="390"/>
      <c r="AK13" s="388">
        <f>MIN(ROUNDDOWN($AB13/2,-3),5000000)</f>
        <v>0</v>
      </c>
      <c r="AL13" s="389"/>
      <c r="AM13" s="389"/>
      <c r="AN13" s="389"/>
      <c r="AO13" s="389"/>
      <c r="AP13" s="389"/>
      <c r="AQ13" s="389"/>
      <c r="AR13" s="389"/>
      <c r="AS13" s="389"/>
      <c r="AT13" s="389"/>
      <c r="AU13" s="390"/>
      <c r="AV13" s="85"/>
      <c r="BJ13" s="14"/>
      <c r="BK13" s="14"/>
    </row>
    <row r="14" spans="1:65" ht="21" customHeight="1">
      <c r="A14" s="85"/>
      <c r="B14" s="85"/>
      <c r="C14" s="381"/>
      <c r="D14" s="391" t="s">
        <v>83</v>
      </c>
      <c r="E14" s="391"/>
      <c r="F14" s="391"/>
      <c r="G14" s="391"/>
      <c r="H14" s="391"/>
      <c r="I14" s="391"/>
      <c r="J14" s="391"/>
      <c r="K14" s="391"/>
      <c r="L14" s="391"/>
      <c r="M14" s="391"/>
      <c r="N14" s="391"/>
      <c r="O14" s="391"/>
      <c r="P14" s="391"/>
      <c r="Q14" s="392"/>
      <c r="R14" s="393">
        <f>SUM(R7:AA13)</f>
        <v>0</v>
      </c>
      <c r="S14" s="394"/>
      <c r="T14" s="394"/>
      <c r="U14" s="394"/>
      <c r="V14" s="394"/>
      <c r="W14" s="394"/>
      <c r="X14" s="394"/>
      <c r="Y14" s="394"/>
      <c r="Z14" s="394"/>
      <c r="AA14" s="395"/>
      <c r="AB14" s="393">
        <f>SUM(AB7:AJ13)</f>
        <v>0</v>
      </c>
      <c r="AC14" s="394"/>
      <c r="AD14" s="394"/>
      <c r="AE14" s="394"/>
      <c r="AF14" s="394"/>
      <c r="AG14" s="394"/>
      <c r="AH14" s="394"/>
      <c r="AI14" s="394"/>
      <c r="AJ14" s="395"/>
      <c r="AK14" s="393">
        <f>SUM(AK7:AU13)</f>
        <v>0</v>
      </c>
      <c r="AL14" s="394"/>
      <c r="AM14" s="394"/>
      <c r="AN14" s="394"/>
      <c r="AO14" s="394"/>
      <c r="AP14" s="394"/>
      <c r="AQ14" s="394"/>
      <c r="AR14" s="394"/>
      <c r="AS14" s="394"/>
      <c r="AT14" s="394"/>
      <c r="AU14" s="395"/>
      <c r="AV14" s="85"/>
      <c r="BJ14" s="14"/>
      <c r="BK14" s="14"/>
    </row>
    <row r="15" spans="1:65" ht="21" customHeight="1">
      <c r="A15" s="85"/>
      <c r="B15" s="85"/>
      <c r="C15" s="397" t="s">
        <v>84</v>
      </c>
      <c r="D15" s="399" t="s">
        <v>85</v>
      </c>
      <c r="E15" s="399"/>
      <c r="F15" s="399"/>
      <c r="G15" s="399"/>
      <c r="H15" s="399"/>
      <c r="I15" s="399"/>
      <c r="J15" s="399"/>
      <c r="K15" s="399"/>
      <c r="L15" s="399"/>
      <c r="M15" s="399"/>
      <c r="N15" s="399"/>
      <c r="O15" s="399"/>
      <c r="P15" s="399"/>
      <c r="Q15" s="399"/>
      <c r="R15" s="383">
        <f>'（8）　広告費'!G9</f>
        <v>0</v>
      </c>
      <c r="S15" s="384"/>
      <c r="T15" s="384"/>
      <c r="U15" s="384"/>
      <c r="V15" s="384"/>
      <c r="W15" s="384"/>
      <c r="X15" s="384"/>
      <c r="Y15" s="384"/>
      <c r="Z15" s="384"/>
      <c r="AA15" s="385"/>
      <c r="AB15" s="383">
        <f>'（8）　広告費'!H9</f>
        <v>0</v>
      </c>
      <c r="AC15" s="384"/>
      <c r="AD15" s="384"/>
      <c r="AE15" s="384"/>
      <c r="AF15" s="384"/>
      <c r="AG15" s="384"/>
      <c r="AH15" s="384"/>
      <c r="AI15" s="384"/>
      <c r="AJ15" s="385"/>
      <c r="AK15" s="383">
        <f>ROUNDDOWN($AB15/2,-3)</f>
        <v>0</v>
      </c>
      <c r="AL15" s="384"/>
      <c r="AM15" s="384"/>
      <c r="AN15" s="384"/>
      <c r="AO15" s="384"/>
      <c r="AP15" s="384"/>
      <c r="AQ15" s="384"/>
      <c r="AR15" s="384"/>
      <c r="AS15" s="384"/>
      <c r="AT15" s="384"/>
      <c r="AU15" s="385"/>
      <c r="AV15" s="85"/>
      <c r="BJ15" s="14"/>
      <c r="BK15" s="14"/>
      <c r="BL15" s="14"/>
      <c r="BM15" s="14"/>
    </row>
    <row r="16" spans="1:65" ht="21" customHeight="1">
      <c r="A16" s="85"/>
      <c r="B16" s="85"/>
      <c r="C16" s="398"/>
      <c r="D16" s="396" t="s">
        <v>86</v>
      </c>
      <c r="E16" s="396"/>
      <c r="F16" s="396"/>
      <c r="G16" s="396"/>
      <c r="H16" s="396"/>
      <c r="I16" s="396"/>
      <c r="J16" s="396"/>
      <c r="K16" s="396"/>
      <c r="L16" s="396"/>
      <c r="M16" s="396"/>
      <c r="N16" s="396"/>
      <c r="O16" s="396"/>
      <c r="P16" s="396"/>
      <c r="Q16" s="396"/>
      <c r="R16" s="375">
        <f>'（9）　展示会等参加費'!H7</f>
        <v>0</v>
      </c>
      <c r="S16" s="376"/>
      <c r="T16" s="376"/>
      <c r="U16" s="376"/>
      <c r="V16" s="376"/>
      <c r="W16" s="376"/>
      <c r="X16" s="376"/>
      <c r="Y16" s="376"/>
      <c r="Z16" s="376"/>
      <c r="AA16" s="377"/>
      <c r="AB16" s="375">
        <f>'（9）　展示会等参加費'!I7</f>
        <v>0</v>
      </c>
      <c r="AC16" s="376"/>
      <c r="AD16" s="376"/>
      <c r="AE16" s="376"/>
      <c r="AF16" s="376"/>
      <c r="AG16" s="376"/>
      <c r="AH16" s="376"/>
      <c r="AI16" s="376"/>
      <c r="AJ16" s="377"/>
      <c r="AK16" s="375">
        <f>ROUNDDOWN($AB16/2,-3)</f>
        <v>0</v>
      </c>
      <c r="AL16" s="376"/>
      <c r="AM16" s="376"/>
      <c r="AN16" s="376"/>
      <c r="AO16" s="376"/>
      <c r="AP16" s="376"/>
      <c r="AQ16" s="376"/>
      <c r="AR16" s="376"/>
      <c r="AS16" s="376"/>
      <c r="AT16" s="376"/>
      <c r="AU16" s="377"/>
      <c r="AV16" s="85"/>
      <c r="BJ16" s="14"/>
      <c r="BK16" s="14"/>
      <c r="BL16" s="14"/>
      <c r="BM16" s="14"/>
    </row>
    <row r="17" spans="1:64" ht="21" customHeight="1">
      <c r="A17" s="85"/>
      <c r="B17" s="85"/>
      <c r="C17" s="398"/>
      <c r="D17" s="387" t="s">
        <v>87</v>
      </c>
      <c r="E17" s="387"/>
      <c r="F17" s="387"/>
      <c r="G17" s="387"/>
      <c r="H17" s="387"/>
      <c r="I17" s="387"/>
      <c r="J17" s="387"/>
      <c r="K17" s="387"/>
      <c r="L17" s="387"/>
      <c r="M17" s="387"/>
      <c r="N17" s="387"/>
      <c r="O17" s="387"/>
      <c r="P17" s="387"/>
      <c r="Q17" s="387"/>
      <c r="R17" s="388">
        <f>'（10）-1　イベント開催費'!G7</f>
        <v>0</v>
      </c>
      <c r="S17" s="389"/>
      <c r="T17" s="389"/>
      <c r="U17" s="389"/>
      <c r="V17" s="389"/>
      <c r="W17" s="389"/>
      <c r="X17" s="389"/>
      <c r="Y17" s="389"/>
      <c r="Z17" s="389"/>
      <c r="AA17" s="390"/>
      <c r="AB17" s="388">
        <f>'（10）-1　イベント開催費'!H7</f>
        <v>0</v>
      </c>
      <c r="AC17" s="389"/>
      <c r="AD17" s="389"/>
      <c r="AE17" s="389"/>
      <c r="AF17" s="389"/>
      <c r="AG17" s="389"/>
      <c r="AH17" s="389"/>
      <c r="AI17" s="389"/>
      <c r="AJ17" s="390"/>
      <c r="AK17" s="388">
        <f>ROUNDDOWN($AB17/2,-3)</f>
        <v>0</v>
      </c>
      <c r="AL17" s="389"/>
      <c r="AM17" s="389"/>
      <c r="AN17" s="389"/>
      <c r="AO17" s="389"/>
      <c r="AP17" s="389"/>
      <c r="AQ17" s="389"/>
      <c r="AR17" s="389"/>
      <c r="AS17" s="389"/>
      <c r="AT17" s="389"/>
      <c r="AU17" s="390"/>
      <c r="AV17" s="85"/>
    </row>
    <row r="18" spans="1:64" ht="21" customHeight="1">
      <c r="A18" s="85"/>
      <c r="B18" s="85"/>
      <c r="C18" s="381"/>
      <c r="D18" s="391" t="s">
        <v>88</v>
      </c>
      <c r="E18" s="391"/>
      <c r="F18" s="391"/>
      <c r="G18" s="391"/>
      <c r="H18" s="391"/>
      <c r="I18" s="391"/>
      <c r="J18" s="391"/>
      <c r="K18" s="391"/>
      <c r="L18" s="391"/>
      <c r="M18" s="391"/>
      <c r="N18" s="391"/>
      <c r="O18" s="391"/>
      <c r="P18" s="391"/>
      <c r="Q18" s="392"/>
      <c r="R18" s="393">
        <f>SUM(R15:AA17)</f>
        <v>0</v>
      </c>
      <c r="S18" s="394"/>
      <c r="T18" s="394"/>
      <c r="U18" s="394"/>
      <c r="V18" s="394"/>
      <c r="W18" s="394"/>
      <c r="X18" s="394"/>
      <c r="Y18" s="394"/>
      <c r="Z18" s="394"/>
      <c r="AA18" s="395"/>
      <c r="AB18" s="393">
        <f>SUM(AB15:AJ17)</f>
        <v>0</v>
      </c>
      <c r="AC18" s="394"/>
      <c r="AD18" s="394"/>
      <c r="AE18" s="394"/>
      <c r="AF18" s="394"/>
      <c r="AG18" s="394"/>
      <c r="AH18" s="394"/>
      <c r="AI18" s="394"/>
      <c r="AJ18" s="395"/>
      <c r="AK18" s="393">
        <f>MIN(ROUNDDOWN($AB18/2,-3),1500000)</f>
        <v>0</v>
      </c>
      <c r="AL18" s="394"/>
      <c r="AM18" s="394"/>
      <c r="AN18" s="394"/>
      <c r="AO18" s="394"/>
      <c r="AP18" s="394"/>
      <c r="AQ18" s="394"/>
      <c r="AR18" s="394"/>
      <c r="AS18" s="394"/>
      <c r="AT18" s="394"/>
      <c r="AU18" s="395"/>
      <c r="AV18" s="85"/>
    </row>
    <row r="19" spans="1:64" ht="21" customHeight="1">
      <c r="A19" s="85"/>
      <c r="B19" s="85"/>
      <c r="C19" s="60"/>
      <c r="D19" s="404" t="s">
        <v>89</v>
      </c>
      <c r="E19" s="404"/>
      <c r="F19" s="404"/>
      <c r="G19" s="404"/>
      <c r="H19" s="404"/>
      <c r="I19" s="404"/>
      <c r="J19" s="404"/>
      <c r="K19" s="404"/>
      <c r="L19" s="404"/>
      <c r="M19" s="404"/>
      <c r="N19" s="404"/>
      <c r="O19" s="404"/>
      <c r="P19" s="404"/>
      <c r="Q19" s="404"/>
      <c r="R19" s="405">
        <f>'（11）　その他助成対象外経費'!D7</f>
        <v>0</v>
      </c>
      <c r="S19" s="406"/>
      <c r="T19" s="406"/>
      <c r="U19" s="406"/>
      <c r="V19" s="406"/>
      <c r="W19" s="406"/>
      <c r="X19" s="406"/>
      <c r="Y19" s="406"/>
      <c r="Z19" s="406"/>
      <c r="AA19" s="407"/>
      <c r="AB19" s="408"/>
      <c r="AC19" s="409"/>
      <c r="AD19" s="409"/>
      <c r="AE19" s="409"/>
      <c r="AF19" s="409"/>
      <c r="AG19" s="409"/>
      <c r="AH19" s="409"/>
      <c r="AI19" s="409"/>
      <c r="AJ19" s="410"/>
      <c r="AK19" s="411"/>
      <c r="AL19" s="412"/>
      <c r="AM19" s="412"/>
      <c r="AN19" s="412"/>
      <c r="AO19" s="412"/>
      <c r="AP19" s="412"/>
      <c r="AQ19" s="412"/>
      <c r="AR19" s="412"/>
      <c r="AS19" s="412"/>
      <c r="AT19" s="412"/>
      <c r="AU19" s="413"/>
      <c r="AV19" s="85"/>
      <c r="AX19" s="15"/>
      <c r="AY19" s="13" t="s">
        <v>192</v>
      </c>
      <c r="BK19" s="16"/>
    </row>
    <row r="20" spans="1:64" ht="22.5" customHeight="1">
      <c r="A20" s="85"/>
      <c r="B20" s="85"/>
      <c r="C20" s="198"/>
      <c r="D20" s="414" t="s">
        <v>90</v>
      </c>
      <c r="E20" s="415"/>
      <c r="F20" s="415"/>
      <c r="G20" s="415"/>
      <c r="H20" s="415"/>
      <c r="I20" s="415"/>
      <c r="J20" s="415"/>
      <c r="K20" s="415"/>
      <c r="L20" s="415"/>
      <c r="M20" s="415"/>
      <c r="N20" s="415"/>
      <c r="O20" s="415"/>
      <c r="P20" s="415"/>
      <c r="Q20" s="415"/>
      <c r="R20" s="416">
        <f>R14+R18+R19</f>
        <v>0</v>
      </c>
      <c r="S20" s="417"/>
      <c r="T20" s="417"/>
      <c r="U20" s="417"/>
      <c r="V20" s="417"/>
      <c r="W20" s="417"/>
      <c r="X20" s="417"/>
      <c r="Y20" s="417"/>
      <c r="Z20" s="417"/>
      <c r="AA20" s="418"/>
      <c r="AB20" s="416">
        <f>AB14+AB18</f>
        <v>0</v>
      </c>
      <c r="AC20" s="417"/>
      <c r="AD20" s="417"/>
      <c r="AE20" s="417"/>
      <c r="AF20" s="417"/>
      <c r="AG20" s="417"/>
      <c r="AH20" s="417"/>
      <c r="AI20" s="417"/>
      <c r="AJ20" s="418"/>
      <c r="AK20" s="416">
        <f>AK14+AK18</f>
        <v>0</v>
      </c>
      <c r="AL20" s="417"/>
      <c r="AM20" s="417"/>
      <c r="AN20" s="417"/>
      <c r="AO20" s="417"/>
      <c r="AP20" s="417"/>
      <c r="AQ20" s="417"/>
      <c r="AR20" s="417"/>
      <c r="AS20" s="417"/>
      <c r="AT20" s="417"/>
      <c r="AU20" s="418"/>
      <c r="AV20" s="85"/>
      <c r="AY20" s="420">
        <f>AK20</f>
        <v>0</v>
      </c>
      <c r="AZ20" s="421"/>
      <c r="BA20" s="421"/>
      <c r="BB20" s="421"/>
      <c r="BC20" s="421"/>
      <c r="BD20" s="421"/>
      <c r="BE20" s="421"/>
      <c r="BF20" s="421"/>
      <c r="BG20" s="422"/>
      <c r="BH20" s="13" t="s">
        <v>98</v>
      </c>
      <c r="BL20" s="17"/>
    </row>
    <row r="21" spans="1:64" ht="8.1" customHeight="1">
      <c r="A21" s="85"/>
      <c r="B21" s="85"/>
      <c r="C21" s="84"/>
      <c r="D21" s="84"/>
      <c r="E21" s="84"/>
      <c r="F21" s="94"/>
      <c r="G21" s="84"/>
      <c r="H21" s="84"/>
      <c r="I21" s="84"/>
      <c r="J21" s="84"/>
      <c r="K21" s="84"/>
      <c r="L21" s="84"/>
      <c r="M21" s="84"/>
      <c r="N21" s="84"/>
      <c r="O21" s="84"/>
      <c r="P21" s="84"/>
      <c r="Q21" s="84"/>
      <c r="R21" s="84"/>
      <c r="S21" s="84"/>
      <c r="T21" s="84"/>
      <c r="U21" s="84"/>
      <c r="V21" s="84"/>
      <c r="W21" s="84"/>
      <c r="X21" s="84"/>
      <c r="Y21" s="84"/>
      <c r="Z21" s="95"/>
      <c r="AA21" s="95"/>
      <c r="AB21" s="84"/>
      <c r="AC21" s="84"/>
      <c r="AD21" s="84"/>
      <c r="AE21" s="84"/>
      <c r="AF21" s="84"/>
      <c r="AG21" s="84"/>
      <c r="AH21" s="84"/>
      <c r="AI21" s="84"/>
      <c r="AJ21" s="84"/>
      <c r="AK21" s="84"/>
      <c r="AL21" s="84"/>
      <c r="AM21" s="84"/>
      <c r="AN21" s="84"/>
      <c r="AO21" s="84"/>
      <c r="AP21" s="84"/>
      <c r="AQ21" s="84"/>
      <c r="AR21" s="84"/>
      <c r="AS21" s="84"/>
      <c r="AT21" s="84"/>
      <c r="AU21" s="84"/>
      <c r="AV21" s="85"/>
    </row>
    <row r="22" spans="1:64" ht="15" customHeight="1">
      <c r="A22" s="85"/>
      <c r="B22" s="85"/>
      <c r="C22" s="83" t="s">
        <v>91</v>
      </c>
      <c r="D22" s="90"/>
      <c r="E22" s="90"/>
      <c r="F22" s="96"/>
      <c r="G22" s="90"/>
      <c r="H22" s="90"/>
      <c r="I22" s="90"/>
      <c r="J22" s="90"/>
      <c r="K22" s="90"/>
      <c r="L22" s="90"/>
      <c r="M22" s="90"/>
      <c r="N22" s="90"/>
      <c r="O22" s="90"/>
      <c r="P22" s="90"/>
      <c r="Q22" s="90"/>
      <c r="R22" s="90"/>
      <c r="S22" s="90"/>
      <c r="T22" s="90"/>
      <c r="U22" s="90"/>
      <c r="V22" s="90"/>
      <c r="W22" s="90"/>
      <c r="X22" s="90"/>
      <c r="Y22" s="90"/>
      <c r="Z22" s="97"/>
      <c r="AA22" s="97"/>
      <c r="AB22" s="90"/>
      <c r="AC22" s="90"/>
      <c r="AD22" s="90"/>
      <c r="AE22" s="90"/>
      <c r="AF22" s="90"/>
      <c r="AG22" s="90"/>
      <c r="AH22" s="90"/>
      <c r="AI22" s="90"/>
      <c r="AJ22" s="90"/>
      <c r="AK22" s="90"/>
      <c r="AL22" s="90"/>
      <c r="AM22" s="90"/>
      <c r="AN22" s="90"/>
      <c r="AO22" s="90"/>
      <c r="AP22" s="90"/>
      <c r="AQ22" s="90"/>
      <c r="AR22" s="90"/>
      <c r="AS22" s="90"/>
      <c r="AT22" s="90"/>
      <c r="AU22" s="90"/>
      <c r="AV22" s="116"/>
      <c r="AX22" s="12"/>
      <c r="AY22" s="13" t="s">
        <v>193</v>
      </c>
      <c r="BK22" s="13" t="str">
        <f>IF(SUM($BK$15:$BK$16)&gt;5000000,BM15,IF(SUM($BK$15:$BK$16)&gt;=1,BL20,""))</f>
        <v/>
      </c>
    </row>
    <row r="23" spans="1:64" s="18" customFormat="1" ht="14.25">
      <c r="A23" s="118"/>
      <c r="B23" s="118"/>
      <c r="C23" s="89"/>
      <c r="D23" s="89"/>
      <c r="E23" s="89"/>
      <c r="F23" s="89"/>
      <c r="G23" s="89"/>
      <c r="H23" s="89"/>
      <c r="I23" s="89"/>
      <c r="J23" s="89"/>
      <c r="K23" s="98"/>
      <c r="L23" s="89"/>
      <c r="M23" s="89"/>
      <c r="N23" s="89"/>
      <c r="O23" s="83"/>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438" t="s">
        <v>6</v>
      </c>
      <c r="AO23" s="438"/>
      <c r="AP23" s="438"/>
      <c r="AQ23" s="438"/>
      <c r="AR23" s="438"/>
      <c r="AS23" s="438"/>
      <c r="AT23" s="438"/>
      <c r="AU23" s="438"/>
      <c r="AV23" s="115"/>
      <c r="AX23" s="11"/>
      <c r="BK23" s="13" t="str">
        <f>IF(SUM(BK15:BK16)&gt;5000000,BM16,IF(SUM(BK15:BK16)&gt;=1,#REF!,""))</f>
        <v/>
      </c>
    </row>
    <row r="24" spans="1:64" ht="18.95" customHeight="1">
      <c r="A24" s="85"/>
      <c r="B24" s="85"/>
      <c r="C24" s="419" t="s">
        <v>92</v>
      </c>
      <c r="D24" s="419"/>
      <c r="E24" s="419"/>
      <c r="F24" s="419"/>
      <c r="G24" s="419"/>
      <c r="H24" s="419"/>
      <c r="I24" s="419"/>
      <c r="J24" s="419"/>
      <c r="K24" s="419"/>
      <c r="L24" s="419"/>
      <c r="M24" s="419"/>
      <c r="N24" s="419"/>
      <c r="O24" s="419" t="s">
        <v>7</v>
      </c>
      <c r="P24" s="419"/>
      <c r="Q24" s="419"/>
      <c r="R24" s="419"/>
      <c r="S24" s="419"/>
      <c r="T24" s="419"/>
      <c r="U24" s="419"/>
      <c r="V24" s="419"/>
      <c r="W24" s="419"/>
      <c r="X24" s="419"/>
      <c r="Y24" s="419"/>
      <c r="Z24" s="364" t="s">
        <v>8</v>
      </c>
      <c r="AA24" s="364"/>
      <c r="AB24" s="364"/>
      <c r="AC24" s="364"/>
      <c r="AD24" s="364"/>
      <c r="AE24" s="364"/>
      <c r="AF24" s="364"/>
      <c r="AG24" s="364"/>
      <c r="AH24" s="364"/>
      <c r="AI24" s="364"/>
      <c r="AJ24" s="364"/>
      <c r="AK24" s="364"/>
      <c r="AL24" s="419" t="s">
        <v>9</v>
      </c>
      <c r="AM24" s="419"/>
      <c r="AN24" s="419"/>
      <c r="AO24" s="419"/>
      <c r="AP24" s="419"/>
      <c r="AQ24" s="419"/>
      <c r="AR24" s="419"/>
      <c r="AS24" s="419"/>
      <c r="AT24" s="419"/>
      <c r="AU24" s="419"/>
      <c r="AV24" s="116"/>
      <c r="AX24" s="12"/>
    </row>
    <row r="25" spans="1:64" ht="21" customHeight="1">
      <c r="A25" s="85"/>
      <c r="B25" s="85"/>
      <c r="C25" s="439" t="s">
        <v>10</v>
      </c>
      <c r="D25" s="441" t="s">
        <v>93</v>
      </c>
      <c r="E25" s="441"/>
      <c r="F25" s="441"/>
      <c r="G25" s="441"/>
      <c r="H25" s="441"/>
      <c r="I25" s="441"/>
      <c r="J25" s="441"/>
      <c r="K25" s="441"/>
      <c r="L25" s="441"/>
      <c r="M25" s="441"/>
      <c r="N25" s="441"/>
      <c r="O25" s="442"/>
      <c r="P25" s="442"/>
      <c r="Q25" s="442"/>
      <c r="R25" s="442"/>
      <c r="S25" s="442"/>
      <c r="T25" s="442"/>
      <c r="U25" s="442"/>
      <c r="V25" s="442"/>
      <c r="W25" s="442"/>
      <c r="X25" s="442"/>
      <c r="Y25" s="442"/>
      <c r="Z25" s="443"/>
      <c r="AA25" s="443"/>
      <c r="AB25" s="443"/>
      <c r="AC25" s="443"/>
      <c r="AD25" s="443"/>
      <c r="AE25" s="443"/>
      <c r="AF25" s="443"/>
      <c r="AG25" s="443"/>
      <c r="AH25" s="443"/>
      <c r="AI25" s="443"/>
      <c r="AJ25" s="443"/>
      <c r="AK25" s="443"/>
      <c r="AL25" s="444"/>
      <c r="AM25" s="444"/>
      <c r="AN25" s="444"/>
      <c r="AO25" s="444"/>
      <c r="AP25" s="444"/>
      <c r="AQ25" s="444"/>
      <c r="AR25" s="444"/>
      <c r="AS25" s="444"/>
      <c r="AT25" s="444"/>
      <c r="AU25" s="444"/>
      <c r="AV25" s="85"/>
    </row>
    <row r="26" spans="1:64" ht="21" customHeight="1">
      <c r="A26" s="85"/>
      <c r="B26" s="85"/>
      <c r="C26" s="439"/>
      <c r="D26" s="400" t="s">
        <v>94</v>
      </c>
      <c r="E26" s="400"/>
      <c r="F26" s="400"/>
      <c r="G26" s="400"/>
      <c r="H26" s="400"/>
      <c r="I26" s="400"/>
      <c r="J26" s="400"/>
      <c r="K26" s="400"/>
      <c r="L26" s="400"/>
      <c r="M26" s="400"/>
      <c r="N26" s="400"/>
      <c r="O26" s="401"/>
      <c r="P26" s="401"/>
      <c r="Q26" s="401"/>
      <c r="R26" s="401"/>
      <c r="S26" s="401"/>
      <c r="T26" s="401"/>
      <c r="U26" s="401"/>
      <c r="V26" s="401"/>
      <c r="W26" s="401"/>
      <c r="X26" s="401"/>
      <c r="Y26" s="401"/>
      <c r="Z26" s="402"/>
      <c r="AA26" s="402"/>
      <c r="AB26" s="402"/>
      <c r="AC26" s="402"/>
      <c r="AD26" s="402"/>
      <c r="AE26" s="402"/>
      <c r="AF26" s="402"/>
      <c r="AG26" s="402"/>
      <c r="AH26" s="402"/>
      <c r="AI26" s="402"/>
      <c r="AJ26" s="402"/>
      <c r="AK26" s="402"/>
      <c r="AL26" s="403"/>
      <c r="AM26" s="403"/>
      <c r="AN26" s="403"/>
      <c r="AO26" s="403"/>
      <c r="AP26" s="403"/>
      <c r="AQ26" s="403"/>
      <c r="AR26" s="403"/>
      <c r="AS26" s="403"/>
      <c r="AT26" s="403"/>
      <c r="AU26" s="403"/>
      <c r="AV26" s="85"/>
    </row>
    <row r="27" spans="1:64" ht="21" customHeight="1">
      <c r="A27" s="85"/>
      <c r="B27" s="85"/>
      <c r="C27" s="439"/>
      <c r="D27" s="400" t="s">
        <v>95</v>
      </c>
      <c r="E27" s="400"/>
      <c r="F27" s="400"/>
      <c r="G27" s="400"/>
      <c r="H27" s="400"/>
      <c r="I27" s="400"/>
      <c r="J27" s="400"/>
      <c r="K27" s="400"/>
      <c r="L27" s="400"/>
      <c r="M27" s="400"/>
      <c r="N27" s="400"/>
      <c r="O27" s="401"/>
      <c r="P27" s="401"/>
      <c r="Q27" s="401"/>
      <c r="R27" s="401"/>
      <c r="S27" s="401"/>
      <c r="T27" s="401"/>
      <c r="U27" s="401"/>
      <c r="V27" s="401"/>
      <c r="W27" s="401"/>
      <c r="X27" s="401"/>
      <c r="Y27" s="401"/>
      <c r="Z27" s="402"/>
      <c r="AA27" s="402"/>
      <c r="AB27" s="402"/>
      <c r="AC27" s="402"/>
      <c r="AD27" s="402"/>
      <c r="AE27" s="402"/>
      <c r="AF27" s="402"/>
      <c r="AG27" s="402"/>
      <c r="AH27" s="402"/>
      <c r="AI27" s="402"/>
      <c r="AJ27" s="402"/>
      <c r="AK27" s="402"/>
      <c r="AL27" s="403"/>
      <c r="AM27" s="403"/>
      <c r="AN27" s="403"/>
      <c r="AO27" s="403"/>
      <c r="AP27" s="403"/>
      <c r="AQ27" s="403"/>
      <c r="AR27" s="403"/>
      <c r="AS27" s="403"/>
      <c r="AT27" s="403"/>
      <c r="AU27" s="403"/>
      <c r="AV27" s="85"/>
    </row>
    <row r="28" spans="1:64" ht="21" customHeight="1">
      <c r="A28" s="85"/>
      <c r="B28" s="85"/>
      <c r="C28" s="439"/>
      <c r="D28" s="437" t="s">
        <v>96</v>
      </c>
      <c r="E28" s="437"/>
      <c r="F28" s="437"/>
      <c r="G28" s="437"/>
      <c r="H28" s="447"/>
      <c r="I28" s="447"/>
      <c r="J28" s="447"/>
      <c r="K28" s="447"/>
      <c r="L28" s="447"/>
      <c r="M28" s="447"/>
      <c r="N28" s="447"/>
      <c r="O28" s="445"/>
      <c r="P28" s="445"/>
      <c r="Q28" s="445"/>
      <c r="R28" s="445"/>
      <c r="S28" s="445"/>
      <c r="T28" s="445"/>
      <c r="U28" s="445"/>
      <c r="V28" s="445"/>
      <c r="W28" s="445"/>
      <c r="X28" s="445"/>
      <c r="Y28" s="445"/>
      <c r="Z28" s="448"/>
      <c r="AA28" s="448"/>
      <c r="AB28" s="448"/>
      <c r="AC28" s="448"/>
      <c r="AD28" s="448"/>
      <c r="AE28" s="448"/>
      <c r="AF28" s="448"/>
      <c r="AG28" s="448"/>
      <c r="AH28" s="448"/>
      <c r="AI28" s="448"/>
      <c r="AJ28" s="448"/>
      <c r="AK28" s="448"/>
      <c r="AL28" s="449"/>
      <c r="AM28" s="449"/>
      <c r="AN28" s="449"/>
      <c r="AO28" s="449"/>
      <c r="AP28" s="449"/>
      <c r="AQ28" s="449"/>
      <c r="AR28" s="449"/>
      <c r="AS28" s="449"/>
      <c r="AT28" s="449"/>
      <c r="AU28" s="449"/>
      <c r="AV28" s="85"/>
    </row>
    <row r="29" spans="1:64" ht="21" customHeight="1">
      <c r="A29" s="85"/>
      <c r="B29" s="85"/>
      <c r="C29" s="440"/>
      <c r="D29" s="427" t="s">
        <v>97</v>
      </c>
      <c r="E29" s="415"/>
      <c r="F29" s="415"/>
      <c r="G29" s="415"/>
      <c r="H29" s="415"/>
      <c r="I29" s="415"/>
      <c r="J29" s="415"/>
      <c r="K29" s="415"/>
      <c r="L29" s="415"/>
      <c r="M29" s="415"/>
      <c r="N29" s="415"/>
      <c r="O29" s="428">
        <f>SUM(O25:Y28)</f>
        <v>0</v>
      </c>
      <c r="P29" s="429"/>
      <c r="Q29" s="429"/>
      <c r="R29" s="429"/>
      <c r="S29" s="429"/>
      <c r="T29" s="429"/>
      <c r="U29" s="429"/>
      <c r="V29" s="429"/>
      <c r="W29" s="429"/>
      <c r="X29" s="429"/>
      <c r="Y29" s="430"/>
      <c r="Z29" s="431"/>
      <c r="AA29" s="431"/>
      <c r="AB29" s="431"/>
      <c r="AC29" s="431"/>
      <c r="AD29" s="431"/>
      <c r="AE29" s="431"/>
      <c r="AF29" s="431"/>
      <c r="AG29" s="431"/>
      <c r="AH29" s="431"/>
      <c r="AI29" s="431"/>
      <c r="AJ29" s="431"/>
      <c r="AK29" s="431"/>
      <c r="AL29" s="432"/>
      <c r="AM29" s="433"/>
      <c r="AN29" s="433"/>
      <c r="AO29" s="433"/>
      <c r="AP29" s="433"/>
      <c r="AQ29" s="433"/>
      <c r="AR29" s="433"/>
      <c r="AS29" s="433"/>
      <c r="AT29" s="433"/>
      <c r="AU29" s="434"/>
      <c r="AV29" s="85"/>
    </row>
    <row r="30" spans="1:64" ht="7.5" customHeight="1">
      <c r="A30" s="85"/>
      <c r="B30" s="85"/>
      <c r="C30" s="435"/>
      <c r="D30" s="435"/>
      <c r="E30" s="99"/>
      <c r="F30" s="99"/>
      <c r="G30" s="99"/>
      <c r="H30" s="99"/>
      <c r="I30" s="99"/>
      <c r="J30" s="99"/>
      <c r="K30" s="99"/>
      <c r="L30" s="99"/>
      <c r="M30" s="99"/>
      <c r="N30" s="99"/>
      <c r="O30" s="436" t="str">
        <f>IF(R20=O29,"","↑経費の合計と一致させてください。")</f>
        <v/>
      </c>
      <c r="P30" s="436"/>
      <c r="Q30" s="436"/>
      <c r="R30" s="436"/>
      <c r="S30" s="436"/>
      <c r="T30" s="436"/>
      <c r="U30" s="436"/>
      <c r="V30" s="436"/>
      <c r="W30" s="436"/>
      <c r="X30" s="436"/>
      <c r="Y30" s="436"/>
      <c r="Z30" s="99"/>
      <c r="AA30" s="99"/>
      <c r="AB30" s="99"/>
      <c r="AC30" s="99"/>
      <c r="AD30" s="99"/>
      <c r="AE30" s="99"/>
      <c r="AF30" s="99"/>
      <c r="AG30" s="99"/>
      <c r="AH30" s="99"/>
      <c r="AI30" s="99"/>
      <c r="AJ30" s="99"/>
      <c r="AK30" s="99"/>
      <c r="AL30" s="99"/>
      <c r="AM30" s="99"/>
      <c r="AN30" s="99"/>
      <c r="AO30" s="99"/>
      <c r="AP30" s="99"/>
      <c r="AQ30" s="99"/>
      <c r="AR30" s="99"/>
      <c r="AS30" s="99"/>
      <c r="AT30" s="99"/>
      <c r="AU30" s="99"/>
      <c r="AV30" s="85"/>
    </row>
    <row r="31" spans="1:64" ht="15" customHeight="1">
      <c r="A31" s="85"/>
      <c r="B31" s="85"/>
      <c r="C31" s="91"/>
      <c r="D31" s="91"/>
      <c r="E31" s="101"/>
      <c r="F31" s="446" t="s">
        <v>242</v>
      </c>
      <c r="G31" s="446"/>
      <c r="H31" s="446"/>
      <c r="I31" s="446"/>
      <c r="J31" s="446"/>
      <c r="K31" s="446"/>
      <c r="L31" s="446"/>
      <c r="M31" s="446"/>
      <c r="N31" s="446"/>
      <c r="O31" s="446"/>
      <c r="P31" s="446"/>
      <c r="Q31" s="446"/>
      <c r="R31" s="446"/>
      <c r="S31" s="446"/>
      <c r="T31" s="446"/>
      <c r="U31" s="446"/>
      <c r="V31" s="446"/>
      <c r="W31" s="446"/>
      <c r="X31" s="446"/>
      <c r="Y31" s="446"/>
      <c r="Z31" s="446"/>
      <c r="AA31" s="446"/>
      <c r="AB31" s="446"/>
      <c r="AC31" s="446"/>
      <c r="AD31" s="446"/>
      <c r="AE31" s="446"/>
      <c r="AF31" s="446"/>
      <c r="AG31" s="446"/>
      <c r="AH31" s="446"/>
      <c r="AI31" s="446"/>
      <c r="AJ31" s="446"/>
      <c r="AK31" s="446"/>
      <c r="AL31" s="446"/>
      <c r="AM31" s="446"/>
      <c r="AN31" s="446"/>
      <c r="AO31" s="446"/>
      <c r="AP31" s="446"/>
      <c r="AQ31" s="446"/>
      <c r="AR31" s="446"/>
      <c r="AS31" s="446"/>
      <c r="AT31" s="446"/>
      <c r="AU31" s="446"/>
      <c r="AV31" s="85"/>
    </row>
    <row r="32" spans="1:64" ht="8.25" customHeight="1">
      <c r="A32" s="85"/>
      <c r="B32" s="85"/>
      <c r="C32" s="91"/>
      <c r="D32" s="91"/>
      <c r="E32" s="101"/>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104"/>
      <c r="AI32" s="104"/>
      <c r="AJ32" s="104"/>
      <c r="AK32" s="104"/>
      <c r="AL32" s="104"/>
      <c r="AM32" s="104"/>
      <c r="AN32" s="104"/>
      <c r="AO32" s="104"/>
      <c r="AP32" s="104"/>
      <c r="AQ32" s="104"/>
      <c r="AR32" s="104"/>
      <c r="AS32" s="104"/>
      <c r="AT32" s="104"/>
      <c r="AU32" s="104"/>
      <c r="AV32" s="85"/>
    </row>
    <row r="33" spans="1:48" ht="15" customHeight="1">
      <c r="A33" s="85"/>
      <c r="B33" s="85"/>
      <c r="C33" s="91"/>
      <c r="D33" s="91"/>
      <c r="E33" s="101"/>
      <c r="F33" s="446" t="s">
        <v>243</v>
      </c>
      <c r="G33" s="446"/>
      <c r="H33" s="446"/>
      <c r="I33" s="446"/>
      <c r="J33" s="446"/>
      <c r="K33" s="446"/>
      <c r="L33" s="446"/>
      <c r="M33" s="446"/>
      <c r="N33" s="446"/>
      <c r="O33" s="446"/>
      <c r="P33" s="446"/>
      <c r="Q33" s="446"/>
      <c r="R33" s="446"/>
      <c r="S33" s="446"/>
      <c r="T33" s="446"/>
      <c r="U33" s="446"/>
      <c r="V33" s="446"/>
      <c r="W33" s="446"/>
      <c r="X33" s="446"/>
      <c r="Y33" s="446"/>
      <c r="Z33" s="446"/>
      <c r="AA33" s="446"/>
      <c r="AB33" s="446"/>
      <c r="AC33" s="446"/>
      <c r="AD33" s="446"/>
      <c r="AE33" s="446"/>
      <c r="AF33" s="446"/>
      <c r="AG33" s="446"/>
      <c r="AH33" s="446"/>
      <c r="AI33" s="446"/>
      <c r="AJ33" s="446"/>
      <c r="AK33" s="446"/>
      <c r="AL33" s="446"/>
      <c r="AM33" s="446"/>
      <c r="AN33" s="446"/>
      <c r="AO33" s="446"/>
      <c r="AP33" s="446"/>
      <c r="AQ33" s="446"/>
      <c r="AR33" s="446"/>
      <c r="AS33" s="446"/>
      <c r="AT33" s="446"/>
      <c r="AU33" s="446"/>
      <c r="AV33" s="85"/>
    </row>
    <row r="34" spans="1:48" ht="15" customHeight="1">
      <c r="A34" s="85"/>
      <c r="B34" s="85"/>
      <c r="C34" s="91"/>
      <c r="D34" s="91"/>
      <c r="E34" s="101"/>
      <c r="F34" s="446" t="s">
        <v>244</v>
      </c>
      <c r="G34" s="446"/>
      <c r="H34" s="446"/>
      <c r="I34" s="446"/>
      <c r="J34" s="446"/>
      <c r="K34" s="446"/>
      <c r="L34" s="446"/>
      <c r="M34" s="446"/>
      <c r="N34" s="446"/>
      <c r="O34" s="446"/>
      <c r="P34" s="446"/>
      <c r="Q34" s="446"/>
      <c r="R34" s="446"/>
      <c r="S34" s="446"/>
      <c r="T34" s="446"/>
      <c r="U34" s="446"/>
      <c r="V34" s="446"/>
      <c r="W34" s="446"/>
      <c r="X34" s="446"/>
      <c r="Y34" s="446"/>
      <c r="Z34" s="446"/>
      <c r="AA34" s="446"/>
      <c r="AB34" s="446"/>
      <c r="AC34" s="446"/>
      <c r="AD34" s="446"/>
      <c r="AE34" s="446"/>
      <c r="AF34" s="446"/>
      <c r="AG34" s="446"/>
      <c r="AH34" s="446"/>
      <c r="AI34" s="446"/>
      <c r="AJ34" s="446"/>
      <c r="AK34" s="446"/>
      <c r="AL34" s="446"/>
      <c r="AM34" s="446"/>
      <c r="AN34" s="446"/>
      <c r="AO34" s="446"/>
      <c r="AP34" s="446"/>
      <c r="AQ34" s="446"/>
      <c r="AR34" s="446"/>
      <c r="AS34" s="446"/>
      <c r="AT34" s="446"/>
      <c r="AU34" s="446"/>
      <c r="AV34" s="85"/>
    </row>
    <row r="35" spans="1:48" ht="8.25" customHeight="1">
      <c r="A35" s="85"/>
      <c r="B35" s="85"/>
      <c r="C35" s="91"/>
      <c r="D35" s="91"/>
      <c r="E35" s="101"/>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85"/>
    </row>
    <row r="36" spans="1:48" ht="15" customHeight="1">
      <c r="A36" s="85"/>
      <c r="B36" s="85"/>
      <c r="C36" s="91"/>
      <c r="D36" s="91"/>
      <c r="E36" s="101"/>
      <c r="F36" s="446" t="s">
        <v>245</v>
      </c>
      <c r="G36" s="446"/>
      <c r="H36" s="446"/>
      <c r="I36" s="446"/>
      <c r="J36" s="446"/>
      <c r="K36" s="446"/>
      <c r="L36" s="446"/>
      <c r="M36" s="446"/>
      <c r="N36" s="446"/>
      <c r="O36" s="446"/>
      <c r="P36" s="446"/>
      <c r="Q36" s="446"/>
      <c r="R36" s="446"/>
      <c r="S36" s="446"/>
      <c r="T36" s="446"/>
      <c r="U36" s="446"/>
      <c r="V36" s="446"/>
      <c r="W36" s="446"/>
      <c r="X36" s="446"/>
      <c r="Y36" s="446"/>
      <c r="Z36" s="446"/>
      <c r="AA36" s="446"/>
      <c r="AB36" s="446"/>
      <c r="AC36" s="446"/>
      <c r="AD36" s="446"/>
      <c r="AE36" s="446"/>
      <c r="AF36" s="446"/>
      <c r="AG36" s="446"/>
      <c r="AH36" s="446"/>
      <c r="AI36" s="446"/>
      <c r="AJ36" s="446"/>
      <c r="AK36" s="446"/>
      <c r="AL36" s="446"/>
      <c r="AM36" s="446"/>
      <c r="AN36" s="446"/>
      <c r="AO36" s="446"/>
      <c r="AP36" s="446"/>
      <c r="AQ36" s="446"/>
      <c r="AR36" s="446"/>
      <c r="AS36" s="446"/>
      <c r="AT36" s="446"/>
      <c r="AU36" s="446"/>
      <c r="AV36" s="85"/>
    </row>
    <row r="37" spans="1:48" ht="15" customHeight="1">
      <c r="A37" s="85"/>
      <c r="B37" s="85"/>
      <c r="C37" s="91"/>
      <c r="D37" s="91"/>
      <c r="E37" s="101"/>
      <c r="F37" s="446" t="s">
        <v>246</v>
      </c>
      <c r="G37" s="446"/>
      <c r="H37" s="446"/>
      <c r="I37" s="446"/>
      <c r="J37" s="446"/>
      <c r="K37" s="446"/>
      <c r="L37" s="446"/>
      <c r="M37" s="446"/>
      <c r="N37" s="446"/>
      <c r="O37" s="446"/>
      <c r="P37" s="446"/>
      <c r="Q37" s="446"/>
      <c r="R37" s="446"/>
      <c r="S37" s="446"/>
      <c r="T37" s="446"/>
      <c r="U37" s="446"/>
      <c r="V37" s="446"/>
      <c r="W37" s="446"/>
      <c r="X37" s="446"/>
      <c r="Y37" s="446"/>
      <c r="Z37" s="446"/>
      <c r="AA37" s="446"/>
      <c r="AB37" s="446"/>
      <c r="AC37" s="446"/>
      <c r="AD37" s="446"/>
      <c r="AE37" s="446"/>
      <c r="AF37" s="446"/>
      <c r="AG37" s="446"/>
      <c r="AH37" s="446"/>
      <c r="AI37" s="446"/>
      <c r="AJ37" s="446"/>
      <c r="AK37" s="446"/>
      <c r="AL37" s="446"/>
      <c r="AM37" s="446"/>
      <c r="AN37" s="446"/>
      <c r="AO37" s="446"/>
      <c r="AP37" s="446"/>
      <c r="AQ37" s="446"/>
      <c r="AR37" s="446"/>
      <c r="AS37" s="446"/>
      <c r="AT37" s="446"/>
      <c r="AU37" s="446"/>
      <c r="AV37" s="85"/>
    </row>
    <row r="38" spans="1:48" ht="8.25" customHeight="1">
      <c r="A38" s="85"/>
      <c r="B38" s="85"/>
      <c r="C38" s="91"/>
      <c r="D38" s="91"/>
      <c r="E38" s="101"/>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4"/>
      <c r="AT38" s="104"/>
      <c r="AU38" s="104"/>
      <c r="AV38" s="85"/>
    </row>
    <row r="39" spans="1:48" ht="15" customHeight="1">
      <c r="A39" s="85"/>
      <c r="B39" s="85"/>
      <c r="C39" s="91"/>
      <c r="D39" s="91"/>
      <c r="E39" s="101"/>
      <c r="F39" s="446" t="s">
        <v>231</v>
      </c>
      <c r="G39" s="446"/>
      <c r="H39" s="446"/>
      <c r="I39" s="446"/>
      <c r="J39" s="446"/>
      <c r="K39" s="446"/>
      <c r="L39" s="446"/>
      <c r="M39" s="446"/>
      <c r="N39" s="446"/>
      <c r="O39" s="446"/>
      <c r="P39" s="446"/>
      <c r="Q39" s="446"/>
      <c r="R39" s="446"/>
      <c r="S39" s="446"/>
      <c r="T39" s="446"/>
      <c r="U39" s="446"/>
      <c r="V39" s="446"/>
      <c r="W39" s="446"/>
      <c r="X39" s="446"/>
      <c r="Y39" s="446"/>
      <c r="Z39" s="446"/>
      <c r="AA39" s="446"/>
      <c r="AB39" s="446"/>
      <c r="AC39" s="446"/>
      <c r="AD39" s="446"/>
      <c r="AE39" s="446"/>
      <c r="AF39" s="446"/>
      <c r="AG39" s="446"/>
      <c r="AH39" s="446"/>
      <c r="AI39" s="446"/>
      <c r="AJ39" s="446"/>
      <c r="AK39" s="446"/>
      <c r="AL39" s="446"/>
      <c r="AM39" s="446"/>
      <c r="AN39" s="446"/>
      <c r="AO39" s="446"/>
      <c r="AP39" s="446"/>
      <c r="AQ39" s="446"/>
      <c r="AR39" s="446"/>
      <c r="AS39" s="446"/>
      <c r="AT39" s="446"/>
      <c r="AU39" s="446"/>
      <c r="AV39" s="85"/>
    </row>
    <row r="40" spans="1:48" ht="9.75" customHeight="1">
      <c r="A40" s="85"/>
      <c r="B40" s="85"/>
      <c r="C40" s="423"/>
      <c r="D40" s="423"/>
      <c r="E40" s="102"/>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85"/>
    </row>
    <row r="41" spans="1:48" ht="15" customHeight="1">
      <c r="A41" s="85"/>
      <c r="B41" s="85"/>
      <c r="C41" s="91"/>
      <c r="D41" s="91"/>
      <c r="E41" s="85"/>
      <c r="F41" s="424" t="s">
        <v>232</v>
      </c>
      <c r="G41" s="424"/>
      <c r="H41" s="424"/>
      <c r="I41" s="424"/>
      <c r="J41" s="424"/>
      <c r="K41" s="424"/>
      <c r="L41" s="424"/>
      <c r="M41" s="424"/>
      <c r="N41" s="424"/>
      <c r="O41" s="424"/>
      <c r="P41" s="424"/>
      <c r="Q41" s="424"/>
      <c r="R41" s="424"/>
      <c r="S41" s="424"/>
      <c r="T41" s="424"/>
      <c r="U41" s="424"/>
      <c r="V41" s="424"/>
      <c r="W41" s="424"/>
      <c r="X41" s="424"/>
      <c r="Y41" s="424"/>
      <c r="Z41" s="424"/>
      <c r="AA41" s="424"/>
      <c r="AB41" s="424"/>
      <c r="AC41" s="424"/>
      <c r="AD41" s="424"/>
      <c r="AE41" s="424"/>
      <c r="AF41" s="424"/>
      <c r="AG41" s="424"/>
      <c r="AH41" s="424"/>
      <c r="AI41" s="424"/>
      <c r="AJ41" s="424"/>
      <c r="AK41" s="424"/>
      <c r="AL41" s="424"/>
      <c r="AM41" s="424"/>
      <c r="AN41" s="424"/>
      <c r="AO41" s="424"/>
      <c r="AP41" s="424"/>
      <c r="AQ41" s="424"/>
      <c r="AR41" s="424"/>
      <c r="AS41" s="424"/>
      <c r="AT41" s="424"/>
      <c r="AU41" s="424"/>
      <c r="AV41" s="85"/>
    </row>
    <row r="42" spans="1:48" ht="11.25" customHeight="1">
      <c r="A42" s="85"/>
      <c r="B42" s="85"/>
      <c r="C42" s="91"/>
      <c r="D42" s="91"/>
      <c r="E42" s="85"/>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85"/>
    </row>
    <row r="43" spans="1:48" ht="15" customHeight="1">
      <c r="A43" s="85"/>
      <c r="B43" s="85"/>
      <c r="C43" s="91"/>
      <c r="D43" s="91"/>
      <c r="E43" s="85"/>
      <c r="F43" s="425" t="s">
        <v>233</v>
      </c>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5"/>
      <c r="AK43" s="425"/>
      <c r="AL43" s="425"/>
      <c r="AM43" s="425"/>
      <c r="AN43" s="425"/>
      <c r="AO43" s="425"/>
      <c r="AP43" s="425"/>
      <c r="AQ43" s="425"/>
      <c r="AR43" s="425"/>
      <c r="AS43" s="425"/>
      <c r="AT43" s="425"/>
      <c r="AU43" s="425"/>
      <c r="AV43" s="85"/>
    </row>
    <row r="44" spans="1:48" ht="7.5" customHeight="1">
      <c r="A44" s="85"/>
      <c r="B44" s="85"/>
      <c r="C44" s="91"/>
      <c r="D44" s="91"/>
      <c r="E44" s="101"/>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85"/>
    </row>
    <row r="45" spans="1:48" ht="21" customHeight="1">
      <c r="A45" s="85"/>
      <c r="B45" s="85"/>
      <c r="C45" s="423"/>
      <c r="D45" s="423"/>
      <c r="E45" s="85"/>
      <c r="F45" s="426" t="s">
        <v>248</v>
      </c>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c r="AK45" s="426"/>
      <c r="AL45" s="426"/>
      <c r="AM45" s="426"/>
      <c r="AN45" s="426"/>
      <c r="AO45" s="426"/>
      <c r="AP45" s="426"/>
      <c r="AQ45" s="426"/>
      <c r="AR45" s="426"/>
      <c r="AS45" s="426"/>
      <c r="AT45" s="426"/>
      <c r="AU45" s="426"/>
      <c r="AV45" s="85"/>
    </row>
    <row r="46" spans="1:48" s="19" customFormat="1" ht="7.5" customHeight="1">
      <c r="A46" s="117"/>
      <c r="B46" s="117"/>
      <c r="C46" s="106"/>
      <c r="D46" s="106"/>
      <c r="E46" s="106"/>
      <c r="F46" s="426"/>
      <c r="G46" s="426"/>
      <c r="H46" s="426"/>
      <c r="I46" s="426"/>
      <c r="J46" s="426"/>
      <c r="K46" s="426"/>
      <c r="L46" s="426"/>
      <c r="M46" s="426"/>
      <c r="N46" s="426"/>
      <c r="O46" s="426"/>
      <c r="P46" s="426"/>
      <c r="Q46" s="426"/>
      <c r="R46" s="426"/>
      <c r="S46" s="426"/>
      <c r="T46" s="426"/>
      <c r="U46" s="426"/>
      <c r="V46" s="426"/>
      <c r="W46" s="426"/>
      <c r="X46" s="426"/>
      <c r="Y46" s="426"/>
      <c r="Z46" s="426"/>
      <c r="AA46" s="426"/>
      <c r="AB46" s="426"/>
      <c r="AC46" s="426"/>
      <c r="AD46" s="426"/>
      <c r="AE46" s="426"/>
      <c r="AF46" s="426"/>
      <c r="AG46" s="426"/>
      <c r="AH46" s="426"/>
      <c r="AI46" s="426"/>
      <c r="AJ46" s="426"/>
      <c r="AK46" s="426"/>
      <c r="AL46" s="426"/>
      <c r="AM46" s="426"/>
      <c r="AN46" s="426"/>
      <c r="AO46" s="426"/>
      <c r="AP46" s="426"/>
      <c r="AQ46" s="426"/>
      <c r="AR46" s="426"/>
      <c r="AS46" s="426"/>
      <c r="AT46" s="426"/>
      <c r="AU46" s="426"/>
      <c r="AV46" s="117"/>
    </row>
    <row r="47" spans="1:48" s="19" customFormat="1" ht="29.25" customHeight="1">
      <c r="A47" s="117"/>
      <c r="B47" s="117"/>
      <c r="C47" s="106"/>
      <c r="D47" s="106"/>
      <c r="E47" s="106"/>
      <c r="F47" s="426"/>
      <c r="G47" s="426"/>
      <c r="H47" s="426"/>
      <c r="I47" s="426"/>
      <c r="J47" s="426"/>
      <c r="K47" s="426"/>
      <c r="L47" s="426"/>
      <c r="M47" s="426"/>
      <c r="N47" s="426"/>
      <c r="O47" s="426"/>
      <c r="P47" s="426"/>
      <c r="Q47" s="426"/>
      <c r="R47" s="426"/>
      <c r="S47" s="426"/>
      <c r="T47" s="426"/>
      <c r="U47" s="426"/>
      <c r="V47" s="426"/>
      <c r="W47" s="426"/>
      <c r="X47" s="426"/>
      <c r="Y47" s="426"/>
      <c r="Z47" s="426"/>
      <c r="AA47" s="426"/>
      <c r="AB47" s="426"/>
      <c r="AC47" s="426"/>
      <c r="AD47" s="426"/>
      <c r="AE47" s="426"/>
      <c r="AF47" s="426"/>
      <c r="AG47" s="426"/>
      <c r="AH47" s="426"/>
      <c r="AI47" s="426"/>
      <c r="AJ47" s="426"/>
      <c r="AK47" s="426"/>
      <c r="AL47" s="426"/>
      <c r="AM47" s="426"/>
      <c r="AN47" s="426"/>
      <c r="AO47" s="426"/>
      <c r="AP47" s="426"/>
      <c r="AQ47" s="426"/>
      <c r="AR47" s="426"/>
      <c r="AS47" s="426"/>
      <c r="AT47" s="426"/>
      <c r="AU47" s="426"/>
      <c r="AV47" s="117"/>
    </row>
    <row r="48" spans="1:48" s="19" customFormat="1" ht="7.5" customHeight="1">
      <c r="A48" s="117"/>
      <c r="B48" s="117"/>
      <c r="C48" s="106"/>
      <c r="D48" s="106"/>
      <c r="E48" s="106"/>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8"/>
      <c r="AU48" s="108"/>
      <c r="AV48" s="117"/>
    </row>
    <row r="49" spans="1:48" ht="15" customHeight="1">
      <c r="A49" s="85"/>
      <c r="B49" s="85"/>
      <c r="C49" s="109"/>
      <c r="D49" s="109"/>
      <c r="E49" s="85"/>
      <c r="F49" s="426" t="s">
        <v>253</v>
      </c>
      <c r="G49" s="426"/>
      <c r="H49" s="426"/>
      <c r="I49" s="426"/>
      <c r="J49" s="426"/>
      <c r="K49" s="426"/>
      <c r="L49" s="426"/>
      <c r="M49" s="426"/>
      <c r="N49" s="426"/>
      <c r="O49" s="426"/>
      <c r="P49" s="426"/>
      <c r="Q49" s="426"/>
      <c r="R49" s="426"/>
      <c r="S49" s="426"/>
      <c r="T49" s="426"/>
      <c r="U49" s="426"/>
      <c r="V49" s="426"/>
      <c r="W49" s="426"/>
      <c r="X49" s="426"/>
      <c r="Y49" s="426"/>
      <c r="Z49" s="426"/>
      <c r="AA49" s="426"/>
      <c r="AB49" s="426"/>
      <c r="AC49" s="426"/>
      <c r="AD49" s="426"/>
      <c r="AE49" s="426"/>
      <c r="AF49" s="426"/>
      <c r="AG49" s="426"/>
      <c r="AH49" s="426"/>
      <c r="AI49" s="426"/>
      <c r="AJ49" s="426"/>
      <c r="AK49" s="426"/>
      <c r="AL49" s="426"/>
      <c r="AM49" s="426"/>
      <c r="AN49" s="426"/>
      <c r="AO49" s="426"/>
      <c r="AP49" s="426"/>
      <c r="AQ49" s="426"/>
      <c r="AR49" s="426"/>
      <c r="AS49" s="426"/>
      <c r="AT49" s="426"/>
      <c r="AU49" s="426"/>
      <c r="AV49" s="85"/>
    </row>
    <row r="50" spans="1:48" ht="6" customHeight="1">
      <c r="A50" s="85"/>
      <c r="B50" s="85"/>
      <c r="C50" s="109"/>
      <c r="D50" s="109"/>
      <c r="E50" s="85"/>
      <c r="F50" s="110"/>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0"/>
      <c r="AP50" s="110"/>
      <c r="AQ50" s="110"/>
      <c r="AR50" s="110"/>
      <c r="AS50" s="110"/>
      <c r="AT50" s="110"/>
      <c r="AU50" s="110"/>
      <c r="AV50" s="85"/>
    </row>
    <row r="51" spans="1:48" ht="15" customHeight="1">
      <c r="A51" s="85"/>
      <c r="B51" s="85"/>
      <c r="C51" s="109"/>
      <c r="D51" s="109"/>
      <c r="E51" s="111"/>
      <c r="F51" s="426" t="s">
        <v>234</v>
      </c>
      <c r="G51" s="426"/>
      <c r="H51" s="426"/>
      <c r="I51" s="426"/>
      <c r="J51" s="426"/>
      <c r="K51" s="426"/>
      <c r="L51" s="426"/>
      <c r="M51" s="426"/>
      <c r="N51" s="426"/>
      <c r="O51" s="426"/>
      <c r="P51" s="426"/>
      <c r="Q51" s="426"/>
      <c r="R51" s="426"/>
      <c r="S51" s="426"/>
      <c r="T51" s="426"/>
      <c r="U51" s="426"/>
      <c r="V51" s="426"/>
      <c r="W51" s="426"/>
      <c r="X51" s="426"/>
      <c r="Y51" s="426"/>
      <c r="Z51" s="426"/>
      <c r="AA51" s="426"/>
      <c r="AB51" s="426"/>
      <c r="AC51" s="426"/>
      <c r="AD51" s="426"/>
      <c r="AE51" s="426"/>
      <c r="AF51" s="426"/>
      <c r="AG51" s="426"/>
      <c r="AH51" s="426"/>
      <c r="AI51" s="426"/>
      <c r="AJ51" s="426"/>
      <c r="AK51" s="426"/>
      <c r="AL51" s="426"/>
      <c r="AM51" s="426"/>
      <c r="AN51" s="426"/>
      <c r="AO51" s="426"/>
      <c r="AP51" s="426"/>
      <c r="AQ51" s="426"/>
      <c r="AR51" s="426"/>
      <c r="AS51" s="426"/>
      <c r="AT51" s="426"/>
      <c r="AU51" s="426"/>
      <c r="AV51" s="85"/>
    </row>
    <row r="52" spans="1:48" ht="15" customHeight="1">
      <c r="A52" s="85"/>
      <c r="B52" s="85"/>
      <c r="C52" s="84"/>
      <c r="D52" s="84"/>
      <c r="E52" s="111"/>
      <c r="F52" s="426"/>
      <c r="G52" s="426"/>
      <c r="H52" s="426"/>
      <c r="I52" s="426"/>
      <c r="J52" s="426"/>
      <c r="K52" s="426"/>
      <c r="L52" s="426"/>
      <c r="M52" s="426"/>
      <c r="N52" s="426"/>
      <c r="O52" s="426"/>
      <c r="P52" s="426"/>
      <c r="Q52" s="426"/>
      <c r="R52" s="426"/>
      <c r="S52" s="426"/>
      <c r="T52" s="426"/>
      <c r="U52" s="426"/>
      <c r="V52" s="426"/>
      <c r="W52" s="426"/>
      <c r="X52" s="426"/>
      <c r="Y52" s="426"/>
      <c r="Z52" s="426"/>
      <c r="AA52" s="426"/>
      <c r="AB52" s="426"/>
      <c r="AC52" s="426"/>
      <c r="AD52" s="426"/>
      <c r="AE52" s="426"/>
      <c r="AF52" s="426"/>
      <c r="AG52" s="426"/>
      <c r="AH52" s="426"/>
      <c r="AI52" s="426"/>
      <c r="AJ52" s="426"/>
      <c r="AK52" s="426"/>
      <c r="AL52" s="426"/>
      <c r="AM52" s="426"/>
      <c r="AN52" s="426"/>
      <c r="AO52" s="426"/>
      <c r="AP52" s="426"/>
      <c r="AQ52" s="426"/>
      <c r="AR52" s="426"/>
      <c r="AS52" s="426"/>
      <c r="AT52" s="426"/>
      <c r="AU52" s="426"/>
      <c r="AV52" s="85"/>
    </row>
    <row r="53" spans="1:48">
      <c r="A53" s="85"/>
      <c r="B53" s="85"/>
      <c r="C53" s="93"/>
      <c r="D53" s="93"/>
      <c r="E53" s="85"/>
      <c r="F53" s="426"/>
      <c r="G53" s="426"/>
      <c r="H53" s="426"/>
      <c r="I53" s="426"/>
      <c r="J53" s="426"/>
      <c r="K53" s="426"/>
      <c r="L53" s="426"/>
      <c r="M53" s="426"/>
      <c r="N53" s="426"/>
      <c r="O53" s="426"/>
      <c r="P53" s="426"/>
      <c r="Q53" s="426"/>
      <c r="R53" s="426"/>
      <c r="S53" s="426"/>
      <c r="T53" s="426"/>
      <c r="U53" s="426"/>
      <c r="V53" s="426"/>
      <c r="W53" s="426"/>
      <c r="X53" s="426"/>
      <c r="Y53" s="426"/>
      <c r="Z53" s="426"/>
      <c r="AA53" s="426"/>
      <c r="AB53" s="426"/>
      <c r="AC53" s="426"/>
      <c r="AD53" s="426"/>
      <c r="AE53" s="426"/>
      <c r="AF53" s="426"/>
      <c r="AG53" s="426"/>
      <c r="AH53" s="426"/>
      <c r="AI53" s="426"/>
      <c r="AJ53" s="426"/>
      <c r="AK53" s="426"/>
      <c r="AL53" s="426"/>
      <c r="AM53" s="426"/>
      <c r="AN53" s="426"/>
      <c r="AO53" s="426"/>
      <c r="AP53" s="426"/>
      <c r="AQ53" s="426"/>
      <c r="AR53" s="426"/>
      <c r="AS53" s="426"/>
      <c r="AT53" s="426"/>
      <c r="AU53" s="426"/>
      <c r="AV53" s="85"/>
    </row>
    <row r="54" spans="1:48" ht="7.5" customHeight="1">
      <c r="A54" s="85"/>
      <c r="B54" s="85"/>
      <c r="C54" s="93"/>
      <c r="D54" s="93"/>
      <c r="E54" s="85"/>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85"/>
    </row>
    <row r="55" spans="1:48" ht="15" customHeight="1">
      <c r="A55" s="85"/>
      <c r="B55" s="85"/>
      <c r="C55" s="91"/>
      <c r="D55" s="91"/>
      <c r="E55" s="101"/>
      <c r="F55" s="446" t="s">
        <v>247</v>
      </c>
      <c r="G55" s="446"/>
      <c r="H55" s="446"/>
      <c r="I55" s="446"/>
      <c r="J55" s="446"/>
      <c r="K55" s="446"/>
      <c r="L55" s="446"/>
      <c r="M55" s="446"/>
      <c r="N55" s="446"/>
      <c r="O55" s="446"/>
      <c r="P55" s="446"/>
      <c r="Q55" s="446"/>
      <c r="R55" s="446"/>
      <c r="S55" s="446"/>
      <c r="T55" s="446"/>
      <c r="U55" s="446"/>
      <c r="V55" s="446"/>
      <c r="W55" s="446"/>
      <c r="X55" s="446"/>
      <c r="Y55" s="446"/>
      <c r="Z55" s="446"/>
      <c r="AA55" s="446"/>
      <c r="AB55" s="446"/>
      <c r="AC55" s="446"/>
      <c r="AD55" s="446"/>
      <c r="AE55" s="446"/>
      <c r="AF55" s="446"/>
      <c r="AG55" s="446"/>
      <c r="AH55" s="446"/>
      <c r="AI55" s="446"/>
      <c r="AJ55" s="446"/>
      <c r="AK55" s="446"/>
      <c r="AL55" s="446"/>
      <c r="AM55" s="446"/>
      <c r="AN55" s="446"/>
      <c r="AO55" s="446"/>
      <c r="AP55" s="446"/>
      <c r="AQ55" s="446"/>
      <c r="AR55" s="446"/>
      <c r="AS55" s="446"/>
      <c r="AT55" s="446"/>
      <c r="AU55" s="446"/>
      <c r="AV55" s="85"/>
    </row>
    <row r="56" spans="1:48">
      <c r="A56" s="85"/>
      <c r="B56" s="85"/>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85"/>
    </row>
  </sheetData>
  <sheetProtection selectLockedCells="1"/>
  <dataConsolidate/>
  <mergeCells count="109">
    <mergeCell ref="F55:AU55"/>
    <mergeCell ref="F31:AU31"/>
    <mergeCell ref="F33:AU33"/>
    <mergeCell ref="F37:AU37"/>
    <mergeCell ref="F36:AU36"/>
    <mergeCell ref="F34:AU34"/>
    <mergeCell ref="F39:AU39"/>
    <mergeCell ref="H28:N28"/>
    <mergeCell ref="AL27:AU27"/>
    <mergeCell ref="F51:AU53"/>
    <mergeCell ref="Z28:AK28"/>
    <mergeCell ref="AL28:AU28"/>
    <mergeCell ref="AY20:BG20"/>
    <mergeCell ref="C40:D40"/>
    <mergeCell ref="F41:AU41"/>
    <mergeCell ref="F43:AU43"/>
    <mergeCell ref="C45:D45"/>
    <mergeCell ref="F45:AU47"/>
    <mergeCell ref="F49:AU49"/>
    <mergeCell ref="D29:N29"/>
    <mergeCell ref="O29:Y29"/>
    <mergeCell ref="Z29:AK29"/>
    <mergeCell ref="AL29:AU29"/>
    <mergeCell ref="C30:D30"/>
    <mergeCell ref="O30:Y30"/>
    <mergeCell ref="D28:G28"/>
    <mergeCell ref="AN23:AU23"/>
    <mergeCell ref="C24:N24"/>
    <mergeCell ref="O24:Y24"/>
    <mergeCell ref="Z24:AK24"/>
    <mergeCell ref="C25:C29"/>
    <mergeCell ref="D25:N25"/>
    <mergeCell ref="O25:Y25"/>
    <mergeCell ref="Z25:AK25"/>
    <mergeCell ref="AL25:AU25"/>
    <mergeCell ref="O28:Y28"/>
    <mergeCell ref="D26:N26"/>
    <mergeCell ref="O26:Y26"/>
    <mergeCell ref="Z26:AK26"/>
    <mergeCell ref="AL26:AU26"/>
    <mergeCell ref="D27:N27"/>
    <mergeCell ref="O27:Y27"/>
    <mergeCell ref="AB11:AJ11"/>
    <mergeCell ref="AK11:AU11"/>
    <mergeCell ref="D12:Q12"/>
    <mergeCell ref="R12:AA12"/>
    <mergeCell ref="AB12:AJ12"/>
    <mergeCell ref="AK12:AU12"/>
    <mergeCell ref="Z27:AK27"/>
    <mergeCell ref="D19:Q19"/>
    <mergeCell ref="R19:AA19"/>
    <mergeCell ref="AB19:AJ19"/>
    <mergeCell ref="AK19:AU19"/>
    <mergeCell ref="D20:Q20"/>
    <mergeCell ref="R20:AA20"/>
    <mergeCell ref="AB20:AJ20"/>
    <mergeCell ref="AK20:AU20"/>
    <mergeCell ref="AL24:AU24"/>
    <mergeCell ref="C15:C18"/>
    <mergeCell ref="D15:Q15"/>
    <mergeCell ref="R15:AA15"/>
    <mergeCell ref="AB15:AJ15"/>
    <mergeCell ref="AK15:AU15"/>
    <mergeCell ref="D16:Q16"/>
    <mergeCell ref="R16:AA16"/>
    <mergeCell ref="AB16:AJ16"/>
    <mergeCell ref="AK16:AU16"/>
    <mergeCell ref="D17:Q17"/>
    <mergeCell ref="R17:AA17"/>
    <mergeCell ref="AB17:AJ17"/>
    <mergeCell ref="AK17:AU17"/>
    <mergeCell ref="D18:Q18"/>
    <mergeCell ref="R18:AA18"/>
    <mergeCell ref="AB18:AJ18"/>
    <mergeCell ref="AK18:AU18"/>
    <mergeCell ref="D10:Q10"/>
    <mergeCell ref="R10:AA10"/>
    <mergeCell ref="AB10:AJ10"/>
    <mergeCell ref="AK10:AU10"/>
    <mergeCell ref="C7:C14"/>
    <mergeCell ref="D7:Q7"/>
    <mergeCell ref="R7:AA7"/>
    <mergeCell ref="AB7:AJ7"/>
    <mergeCell ref="AK7:AU7"/>
    <mergeCell ref="D8:Q8"/>
    <mergeCell ref="R8:AA8"/>
    <mergeCell ref="AB8:AJ8"/>
    <mergeCell ref="AK8:AU8"/>
    <mergeCell ref="D9:Q9"/>
    <mergeCell ref="D13:Q13"/>
    <mergeCell ref="R13:AA13"/>
    <mergeCell ref="AB13:AJ13"/>
    <mergeCell ref="AK13:AU13"/>
    <mergeCell ref="D14:Q14"/>
    <mergeCell ref="R14:AA14"/>
    <mergeCell ref="AB14:AJ14"/>
    <mergeCell ref="AK14:AU14"/>
    <mergeCell ref="D11:Q11"/>
    <mergeCell ref="R11:AA11"/>
    <mergeCell ref="C5:Q6"/>
    <mergeCell ref="R5:AA5"/>
    <mergeCell ref="AB5:AJ5"/>
    <mergeCell ref="AK5:AU5"/>
    <mergeCell ref="R6:AA6"/>
    <mergeCell ref="AB6:AJ6"/>
    <mergeCell ref="AK6:AU6"/>
    <mergeCell ref="R9:AA9"/>
    <mergeCell ref="AB9:AJ9"/>
    <mergeCell ref="AK9:AU9"/>
  </mergeCells>
  <phoneticPr fontId="1"/>
  <conditionalFormatting sqref="O29:Y29">
    <cfRule type="cellIs" dxfId="261" priority="3" operator="notEqual">
      <formula>$R$20</formula>
    </cfRule>
  </conditionalFormatting>
  <conditionalFormatting sqref="AK20:AU20">
    <cfRule type="cellIs" dxfId="260" priority="2" operator="greaterThan">
      <formula>15000000</formula>
    </cfRule>
  </conditionalFormatting>
  <conditionalFormatting sqref="AK18:AU18">
    <cfRule type="cellIs" dxfId="259" priority="1" operator="greaterThan">
      <formula>3000000</formula>
    </cfRule>
  </conditionalFormatting>
  <dataValidations count="8">
    <dataValidation allowBlank="1" showInputMessage="1" showErrorMessage="1" prompt="申請金額が１５００万円を超える場合は、各経費区分の申請金額の数式を削除して、申請金額を調整してください。_x000a_" sqref="AK20:AU20"/>
    <dataValidation allowBlank="1" showInputMessage="1" showErrorMessage="1" prompt="賃貸費の助成金交付申請額の上限は150万円です。" sqref="AK11:AU11"/>
    <dataValidation allowBlank="1" showInputMessage="1" showErrorMessage="1" prompt="先に資金支出明細を作成してください。_x000a_自動計算式が入っていますので、数字が転記されます。" sqref="S19:AA19 AB7:AJ11 R20:AJ20 AK18:AU18 S15:AA17 R8:R19 AL15:AU17 S8:AA13 AB12:AB16 AC15:AJ16 AC12:AJ13 AK14:AK17 AK12:AU12 AK7:AU9"/>
    <dataValidation allowBlank="1" showInputMessage="1" showErrorMessage="1" prompt="先に明細を作成してください。_x000a_自動計算式が入っていますので、数字が転記されます。" sqref="R7:AA7"/>
    <dataValidation allowBlank="1" showInputMessage="1" showErrorMessage="1" prompt="先に１期の資金支出明細を作成してください。_x000a_自動計算式が入っていますので、数字が転記されます。" sqref="AB17:AB18 AC17:AJ17"/>
    <dataValidation type="list" imeMode="hiragana" allowBlank="1" showInputMessage="1" showErrorMessage="1" sqref="AL25:AU28">
      <formula1>"調達済,内諾済,折衝中,相談前"</formula1>
    </dataValidation>
    <dataValidation allowBlank="1" showInputMessage="1" showErrorMessage="1" prompt="専門家指導費の助成金交付申請額の上限は50万円です" sqref="AK10:AU10"/>
    <dataValidation allowBlank="1" showInputMessage="1" showErrorMessage="1" prompt="直接人件費の助成金交付申請額の上限は500万円です" sqref="AK13:AU13"/>
  </dataValidations>
  <pageMargins left="0.51181102362204722" right="0.42104166666666665" top="0.59055118110236227" bottom="0.59055118110236227" header="0.31496062992125984" footer="0.51181102362204722"/>
  <pageSetup paperSize="9" scale="93" orientation="portrait" r:id="rId1"/>
  <headerFooter>
    <oddFooter>&amp;A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B22"/>
  <sheetViews>
    <sheetView showZeros="0" view="pageBreakPreview" zoomScaleNormal="130" zoomScaleSheetLayoutView="100" zoomScalePageLayoutView="115" workbookViewId="0">
      <selection activeCell="C7" sqref="C7"/>
    </sheetView>
  </sheetViews>
  <sheetFormatPr defaultColWidth="2.125" defaultRowHeight="12"/>
  <cols>
    <col min="1" max="1" width="6.5" style="29" customWidth="1"/>
    <col min="2" max="2" width="13.75" style="29" customWidth="1"/>
    <col min="3" max="3" width="10.625" style="29" customWidth="1"/>
    <col min="4" max="4" width="10.75" style="29" customWidth="1"/>
    <col min="5" max="5" width="6.25" style="29" customWidth="1"/>
    <col min="6" max="6" width="4.375" style="29" customWidth="1"/>
    <col min="7" max="7" width="11.875" style="29" customWidth="1"/>
    <col min="8" max="9" width="13.125" style="29" customWidth="1"/>
    <col min="10" max="10" width="12.5" style="29" customWidth="1"/>
    <col min="11" max="11" width="2.5" style="30" customWidth="1"/>
    <col min="12" max="12" width="11.25" style="30" customWidth="1"/>
    <col min="13" max="13" width="9.5" style="30" customWidth="1"/>
    <col min="14" max="14" width="6.25" style="30" customWidth="1"/>
    <col min="15" max="213" width="2.125" style="30" customWidth="1"/>
    <col min="214" max="16384" width="2.125" style="30"/>
  </cols>
  <sheetData>
    <row r="1" spans="1:28" ht="30" customHeight="1">
      <c r="A1" s="450" t="s">
        <v>238</v>
      </c>
      <c r="B1" s="450"/>
      <c r="C1" s="450"/>
      <c r="D1" s="450"/>
      <c r="E1" s="450"/>
      <c r="F1" s="450"/>
      <c r="G1" s="450"/>
      <c r="H1" s="450"/>
      <c r="I1" s="450"/>
      <c r="J1" s="69"/>
    </row>
    <row r="2" spans="1:28" ht="17.25">
      <c r="A2" s="450" t="s">
        <v>131</v>
      </c>
      <c r="B2" s="450"/>
      <c r="C2" s="450"/>
      <c r="D2" s="450"/>
      <c r="E2" s="450"/>
      <c r="F2" s="450"/>
      <c r="G2" s="450"/>
      <c r="H2" s="450"/>
      <c r="I2" s="450"/>
      <c r="J2" s="69"/>
    </row>
    <row r="3" spans="1:28" ht="15" customHeight="1">
      <c r="A3" s="69"/>
      <c r="B3" s="451"/>
      <c r="C3" s="452"/>
      <c r="D3" s="452"/>
      <c r="E3" s="452"/>
      <c r="F3" s="452"/>
      <c r="G3" s="452"/>
      <c r="H3" s="452"/>
      <c r="I3" s="452"/>
      <c r="J3" s="70" t="s">
        <v>11</v>
      </c>
    </row>
    <row r="4" spans="1:28" ht="67.5" customHeight="1">
      <c r="A4" s="134" t="s">
        <v>132</v>
      </c>
      <c r="B4" s="135" t="s">
        <v>12</v>
      </c>
      <c r="C4" s="135" t="s">
        <v>13</v>
      </c>
      <c r="D4" s="135" t="s">
        <v>133</v>
      </c>
      <c r="E4" s="135" t="s">
        <v>14</v>
      </c>
      <c r="F4" s="135" t="s">
        <v>45</v>
      </c>
      <c r="G4" s="135" t="s">
        <v>15</v>
      </c>
      <c r="H4" s="135" t="s">
        <v>16</v>
      </c>
      <c r="I4" s="135" t="s">
        <v>134</v>
      </c>
      <c r="J4" s="56" t="s">
        <v>17</v>
      </c>
      <c r="K4" s="233" t="s">
        <v>135</v>
      </c>
      <c r="L4" s="31"/>
    </row>
    <row r="5" spans="1:28" s="1" customFormat="1" ht="39.950000000000003" customHeight="1">
      <c r="A5" s="136">
        <f>ROW()-ROW(原材料・副資材費[[#Headers],[番　号]])</f>
        <v>1</v>
      </c>
      <c r="B5" s="200"/>
      <c r="C5" s="201"/>
      <c r="D5" s="201"/>
      <c r="E5" s="202"/>
      <c r="F5" s="203"/>
      <c r="G5" s="204"/>
      <c r="H5" s="184">
        <f>ROUNDDOWN(原材料・副資材費[[#This Row],[助成対象経費
(A)×(B)
（税抜）]]*1.08,0)</f>
        <v>0</v>
      </c>
      <c r="I5" s="184">
        <f>原材料・副資材費[[#This Row],[数量
(A)]]*原材料・副資材費[[#This Row],[単価(B)
（税抜）]]</f>
        <v>0</v>
      </c>
      <c r="J5" s="215"/>
      <c r="K5" s="58"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5" s="9"/>
      <c r="M5" s="4"/>
      <c r="N5" s="4"/>
      <c r="O5" s="4"/>
      <c r="P5" s="4"/>
      <c r="Q5" s="4"/>
      <c r="R5" s="4"/>
      <c r="S5" s="4"/>
      <c r="T5" s="4"/>
      <c r="U5" s="4"/>
      <c r="V5" s="4"/>
      <c r="W5" s="4"/>
      <c r="X5" s="4"/>
      <c r="Y5" s="4"/>
      <c r="Z5" s="4"/>
      <c r="AA5" s="4"/>
      <c r="AB5" s="4"/>
    </row>
    <row r="6" spans="1:28" s="1" customFormat="1" ht="39.950000000000003" customHeight="1">
      <c r="A6" s="226">
        <f>ROW()-ROW(原材料・副資材費[[#Headers],[番　号]])</f>
        <v>2</v>
      </c>
      <c r="B6" s="227"/>
      <c r="C6" s="227"/>
      <c r="D6" s="228"/>
      <c r="E6" s="207"/>
      <c r="F6" s="229"/>
      <c r="G6" s="209"/>
      <c r="H6" s="230">
        <f>ROUNDDOWN(原材料・副資材費[[#This Row],[助成対象経費
(A)×(B)
（税抜）]]*1.08,0)</f>
        <v>0</v>
      </c>
      <c r="I6" s="185">
        <f>原材料・副資材費[[#This Row],[数量
(A)]]*原材料・副資材費[[#This Row],[単価(B)
（税抜）]]</f>
        <v>0</v>
      </c>
      <c r="J6" s="231"/>
      <c r="K6" s="232"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6" s="9"/>
      <c r="M6" s="4"/>
      <c r="N6" s="4"/>
      <c r="O6" s="4"/>
      <c r="P6" s="4"/>
      <c r="Q6" s="4"/>
      <c r="R6" s="4"/>
      <c r="S6" s="4"/>
      <c r="T6" s="4"/>
      <c r="U6" s="4"/>
      <c r="V6" s="4"/>
      <c r="W6" s="4"/>
      <c r="X6" s="4"/>
      <c r="Y6" s="4"/>
      <c r="Z6" s="4"/>
      <c r="AA6" s="4"/>
      <c r="AB6" s="4"/>
    </row>
    <row r="7" spans="1:28" s="1" customFormat="1" ht="39.950000000000003" customHeight="1">
      <c r="A7" s="226">
        <f>ROW()-ROW(原材料・副資材費[[#Headers],[番　号]])</f>
        <v>3</v>
      </c>
      <c r="B7" s="227"/>
      <c r="C7" s="227"/>
      <c r="D7" s="228"/>
      <c r="E7" s="207"/>
      <c r="F7" s="229"/>
      <c r="G7" s="209"/>
      <c r="H7" s="312">
        <f>ROUNDDOWN(原材料・副資材費[[#This Row],[助成対象経費
(A)×(B)
（税抜）]]*1.08,0)</f>
        <v>0</v>
      </c>
      <c r="I7" s="185">
        <f>原材料・副資材費[[#This Row],[数量
(A)]]*原材料・副資材費[[#This Row],[単価(B)
（税抜）]]</f>
        <v>0</v>
      </c>
      <c r="J7" s="231"/>
      <c r="K7" s="232"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7" s="9"/>
      <c r="M7" s="4"/>
      <c r="N7" s="4"/>
      <c r="O7" s="4"/>
      <c r="P7" s="4"/>
      <c r="Q7" s="4"/>
      <c r="R7" s="4"/>
      <c r="S7" s="4"/>
      <c r="T7" s="4"/>
      <c r="U7" s="4"/>
      <c r="V7" s="4"/>
      <c r="W7" s="4"/>
      <c r="X7" s="4"/>
      <c r="Y7" s="4"/>
      <c r="Z7" s="4"/>
      <c r="AA7" s="4"/>
      <c r="AB7" s="4"/>
    </row>
    <row r="8" spans="1:28" s="1" customFormat="1" ht="39.950000000000003" customHeight="1">
      <c r="A8" s="226">
        <f>ROW()-ROW(原材料・副資材費[[#Headers],[番　号]])</f>
        <v>4</v>
      </c>
      <c r="B8" s="227"/>
      <c r="C8" s="227"/>
      <c r="D8" s="228"/>
      <c r="E8" s="207"/>
      <c r="F8" s="229"/>
      <c r="G8" s="209"/>
      <c r="H8" s="230">
        <f>ROUNDDOWN(原材料・副資材費[[#This Row],[助成対象経費
(A)×(B)
（税抜）]]*1.08,0)</f>
        <v>0</v>
      </c>
      <c r="I8" s="185">
        <f>原材料・副資材費[[#This Row],[数量
(A)]]*原材料・副資材費[[#This Row],[単価(B)
（税抜）]]</f>
        <v>0</v>
      </c>
      <c r="J8" s="231"/>
      <c r="K8" s="232"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8" s="9"/>
      <c r="M8" s="4"/>
      <c r="N8" s="4"/>
      <c r="O8" s="4"/>
      <c r="P8" s="4"/>
      <c r="Q8" s="4"/>
      <c r="R8" s="4"/>
      <c r="S8" s="4"/>
      <c r="T8" s="4"/>
      <c r="U8" s="4"/>
      <c r="V8" s="4"/>
      <c r="W8" s="4"/>
      <c r="X8" s="4"/>
      <c r="Y8" s="4"/>
      <c r="Z8" s="4"/>
      <c r="AA8" s="4"/>
      <c r="AB8" s="4"/>
    </row>
    <row r="9" spans="1:28" s="1" customFormat="1" ht="39.950000000000003" customHeight="1">
      <c r="A9" s="226">
        <f>ROW()-ROW(原材料・副資材費[[#Headers],[番　号]])</f>
        <v>5</v>
      </c>
      <c r="B9" s="227"/>
      <c r="C9" s="227"/>
      <c r="D9" s="228"/>
      <c r="E9" s="207"/>
      <c r="F9" s="229"/>
      <c r="G9" s="209"/>
      <c r="H9" s="230">
        <f>ROUNDDOWN(原材料・副資材費[[#This Row],[助成対象経費
(A)×(B)
（税抜）]]*1.08,0)</f>
        <v>0</v>
      </c>
      <c r="I9" s="185">
        <f>原材料・副資材費[[#This Row],[数量
(A)]]*原材料・副資材費[[#This Row],[単価(B)
（税抜）]]</f>
        <v>0</v>
      </c>
      <c r="J9" s="231"/>
      <c r="K9" s="232"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9" s="9"/>
      <c r="M9" s="4"/>
      <c r="N9" s="4"/>
      <c r="O9" s="4"/>
      <c r="P9" s="4"/>
      <c r="Q9" s="4"/>
      <c r="R9" s="4"/>
      <c r="S9" s="4"/>
      <c r="T9" s="4"/>
      <c r="U9" s="4"/>
      <c r="V9" s="4"/>
      <c r="W9" s="4"/>
      <c r="X9" s="4"/>
      <c r="Y9" s="4"/>
      <c r="Z9" s="4"/>
      <c r="AA9" s="4"/>
      <c r="AB9" s="4"/>
    </row>
    <row r="10" spans="1:28" s="1" customFormat="1" ht="39.950000000000003" customHeight="1">
      <c r="A10" s="226">
        <f>ROW()-ROW(原材料・副資材費[[#Headers],[番　号]])</f>
        <v>6</v>
      </c>
      <c r="B10" s="227"/>
      <c r="C10" s="227"/>
      <c r="D10" s="228"/>
      <c r="E10" s="207"/>
      <c r="F10" s="229"/>
      <c r="G10" s="209"/>
      <c r="H10" s="230">
        <f>ROUNDDOWN(原材料・副資材費[[#This Row],[助成対象経費
(A)×(B)
（税抜）]]*1.08,0)</f>
        <v>0</v>
      </c>
      <c r="I10" s="185">
        <f>原材料・副資材費[[#This Row],[数量
(A)]]*原材料・副資材費[[#This Row],[単価(B)
（税抜）]]</f>
        <v>0</v>
      </c>
      <c r="J10" s="231"/>
      <c r="K10" s="232"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10" s="9"/>
      <c r="M10" s="4"/>
      <c r="N10" s="4"/>
      <c r="O10" s="4"/>
      <c r="P10" s="4"/>
      <c r="Q10" s="4"/>
      <c r="R10" s="4"/>
      <c r="S10" s="4"/>
      <c r="T10" s="4"/>
      <c r="U10" s="4"/>
      <c r="V10" s="4"/>
      <c r="W10" s="4"/>
      <c r="X10" s="4"/>
      <c r="Y10" s="4"/>
      <c r="Z10" s="4"/>
      <c r="AA10" s="4"/>
      <c r="AB10" s="4"/>
    </row>
    <row r="11" spans="1:28" s="1" customFormat="1" ht="39.950000000000003" customHeight="1">
      <c r="A11" s="226">
        <f>ROW()-ROW(原材料・副資材費[[#Headers],[番　号]])</f>
        <v>7</v>
      </c>
      <c r="B11" s="227"/>
      <c r="C11" s="227"/>
      <c r="D11" s="228"/>
      <c r="E11" s="207"/>
      <c r="F11" s="229"/>
      <c r="G11" s="209"/>
      <c r="H11" s="230">
        <f>ROUNDDOWN(原材料・副資材費[[#This Row],[助成対象経費
(A)×(B)
（税抜）]]*1.08,0)</f>
        <v>0</v>
      </c>
      <c r="I11" s="185">
        <f>原材料・副資材費[[#This Row],[数量
(A)]]*原材料・副資材費[[#This Row],[単価(B)
（税抜）]]</f>
        <v>0</v>
      </c>
      <c r="J11" s="231"/>
      <c r="K11" s="232"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11" s="9"/>
      <c r="M11" s="4"/>
      <c r="N11" s="4"/>
      <c r="O11" s="4"/>
      <c r="P11" s="4"/>
      <c r="Q11" s="4"/>
      <c r="R11" s="4"/>
      <c r="S11" s="4"/>
      <c r="T11" s="4"/>
      <c r="U11" s="4"/>
      <c r="V11" s="4"/>
      <c r="W11" s="4"/>
      <c r="X11" s="4"/>
      <c r="Y11" s="4"/>
      <c r="Z11" s="4"/>
      <c r="AA11" s="4"/>
      <c r="AB11" s="4"/>
    </row>
    <row r="12" spans="1:28" s="1" customFormat="1" ht="39.950000000000003" customHeight="1">
      <c r="A12" s="226">
        <f>ROW()-ROW(原材料・副資材費[[#Headers],[番　号]])</f>
        <v>8</v>
      </c>
      <c r="B12" s="227"/>
      <c r="C12" s="227"/>
      <c r="D12" s="228"/>
      <c r="E12" s="207"/>
      <c r="F12" s="229"/>
      <c r="G12" s="209"/>
      <c r="H12" s="230">
        <f>ROUNDDOWN(原材料・副資材費[[#This Row],[助成対象経費
(A)×(B)
（税抜）]]*1.08,0)</f>
        <v>0</v>
      </c>
      <c r="I12" s="185">
        <f>原材料・副資材費[[#This Row],[数量
(A)]]*原材料・副資材費[[#This Row],[単価(B)
（税抜）]]</f>
        <v>0</v>
      </c>
      <c r="J12" s="231"/>
      <c r="K12" s="232"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12" s="9"/>
      <c r="M12" s="4"/>
      <c r="N12" s="4"/>
      <c r="O12" s="4"/>
      <c r="P12" s="4"/>
      <c r="Q12" s="4"/>
      <c r="R12" s="4"/>
      <c r="S12" s="4"/>
      <c r="T12" s="4"/>
      <c r="U12" s="4"/>
      <c r="V12" s="4"/>
      <c r="W12" s="4"/>
      <c r="X12" s="4"/>
      <c r="Y12" s="4"/>
      <c r="Z12" s="4"/>
      <c r="AA12" s="4"/>
      <c r="AB12" s="4"/>
    </row>
    <row r="13" spans="1:28" s="1" customFormat="1" ht="39.950000000000003" customHeight="1">
      <c r="A13" s="137">
        <f>ROW()-ROW(原材料・副資材費[[#Headers],[番　号]])</f>
        <v>9</v>
      </c>
      <c r="B13" s="205"/>
      <c r="C13" s="206"/>
      <c r="D13" s="206"/>
      <c r="E13" s="207"/>
      <c r="F13" s="208"/>
      <c r="G13" s="209"/>
      <c r="H13" s="185">
        <f>ROUNDDOWN(原材料・副資材費[[#This Row],[助成対象経費
(A)×(B)
（税抜）]]*1.08,0)</f>
        <v>0</v>
      </c>
      <c r="I13" s="185">
        <f>原材料・副資材費[[#This Row],[数量
(A)]]*原材料・副資材費[[#This Row],[単価(B)
（税抜）]]</f>
        <v>0</v>
      </c>
      <c r="J13" s="216"/>
      <c r="K13" s="58"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13" s="10"/>
      <c r="M13" s="33"/>
      <c r="N13" s="33"/>
    </row>
    <row r="14" spans="1:28" s="1" customFormat="1" ht="39.950000000000003" customHeight="1">
      <c r="A14" s="138">
        <f>ROW()-ROW(原材料・副資材費[[#Headers],[番　号]])</f>
        <v>10</v>
      </c>
      <c r="B14" s="210"/>
      <c r="C14" s="211"/>
      <c r="D14" s="211"/>
      <c r="E14" s="212"/>
      <c r="F14" s="213"/>
      <c r="G14" s="214"/>
      <c r="H14" s="186">
        <f>ROUNDDOWN(原材料・副資材費[[#This Row],[助成対象経費
(A)×(B)
（税抜）]]*1.08,0)</f>
        <v>0</v>
      </c>
      <c r="I14" s="186">
        <f>原材料・副資材費[[#This Row],[数量
(A)]]*原材料・副資材費[[#This Row],[単価(B)
（税抜）]]</f>
        <v>0</v>
      </c>
      <c r="J14" s="217"/>
      <c r="K14" s="58" t="str">
        <f>IF(OR(AND(原材料・副資材費[[#This Row],[品　名]]="",原材料・副資材費[[#This Row],[仕　様]]="",原材料・副資材費[[#This Row],[用　途]]="",原材料・副資材費[[#This Row],[数量
(A)]]="",原材料・副資材費[[#This Row],[単位]]="",原材料・副資材費[[#This Row],[単価(B)
（税抜）]]="",原材料・副資材費[[#This Row],[購入企業名]]=""),
          AND(原材料・副資材費[[#This Row],[品　名]]&lt;&gt;"",原材料・副資材費[[#This Row],[仕　様]]&lt;&gt;"",原材料・副資材費[[#This Row],[用　途]]&lt;&gt;"",原材料・副資材費[[#This Row],[数量
(A)]]&lt;&gt;"",原材料・副資材費[[#This Row],[単位]]&lt;&gt;"",原材料・副資材費[[#This Row],[単価(B)
（税抜）]]&lt;&gt;"",原材料・副資材費[[#This Row],[購入企業名]]&lt;&gt;"")),
    "",
    "←全ての項目を入力してください。")</f>
        <v/>
      </c>
      <c r="L14" s="10"/>
    </row>
    <row r="15" spans="1:28" s="1" customFormat="1" ht="26.25" customHeight="1">
      <c r="A15" s="139"/>
      <c r="B15" s="140"/>
      <c r="C15" s="140"/>
      <c r="D15" s="140"/>
      <c r="E15" s="140"/>
      <c r="F15" s="140"/>
      <c r="G15" s="141" t="s">
        <v>49</v>
      </c>
      <c r="H15" s="187">
        <f>SUBTOTAL(109,原材料・副資材費[助成事業に
要する経費
（税込）])</f>
        <v>0</v>
      </c>
      <c r="I15" s="187">
        <f>SUBTOTAL(109,原材料・副資材費[助成対象経費
(A)×(B)
（税抜）])</f>
        <v>0</v>
      </c>
      <c r="J15" s="142"/>
      <c r="K15" s="59"/>
    </row>
    <row r="16" spans="1:28" ht="27" customHeight="1"/>
    <row r="17" ht="27" customHeight="1"/>
    <row r="18" ht="27" customHeight="1"/>
    <row r="19" ht="27" customHeight="1"/>
    <row r="20" ht="27" customHeight="1"/>
    <row r="21" ht="27" customHeight="1"/>
    <row r="22" ht="27" customHeight="1"/>
  </sheetData>
  <sheetProtection formatCells="0" formatRows="0" insertRows="0" deleteRows="0" selectLockedCells="1"/>
  <mergeCells count="3">
    <mergeCell ref="A1:I1"/>
    <mergeCell ref="A2:I2"/>
    <mergeCell ref="B3:I3"/>
  </mergeCells>
  <phoneticPr fontId="1"/>
  <conditionalFormatting sqref="J5:J14 B5:G14">
    <cfRule type="expression" dxfId="258" priority="1">
      <formula>AND(OR($B5&lt;&gt;"",$C5&lt;&gt;"",$D5&lt;&gt;"",$E5&lt;&gt;"",$F5&lt;&gt;"",$G5&lt;&gt;""),B5="")</formula>
    </cfRule>
  </conditionalFormatting>
  <dataValidations count="7">
    <dataValidation allowBlank="1" showInputMessage="1" showErrorMessage="1" promptTitle="購入企業名を記載してください" prompt="未定等不明確の場合は、 申請時点の候補先を記入してください_x000a_" sqref="J5:J14"/>
    <dataValidation allowBlank="1" showInputMessage="1" showErrorMessage="1" prompt="例１：○○部に組込_x000a_例２：△△試作に使用_x000a_" sqref="D5:D14"/>
    <dataValidation allowBlank="1" showInputMessage="1" showErrorMessage="1" prompt="大きさ、材質、規格等を記入してください" sqref="C5:C14"/>
    <dataValidation imeMode="halfAlpha" allowBlank="1" showInputMessage="1" showErrorMessage="1" sqref="G5:G14"/>
    <dataValidation type="custom" allowBlank="1" showInputMessage="1" showErrorMessage="1" sqref="K5:K14">
      <formula1>ISERROR(FIND(CHAR(10),K5))</formula1>
    </dataValidation>
    <dataValidation imeMode="halfAlpha" allowBlank="1" showInputMessage="1" showErrorMessage="1" promptTitle="必要最小限の数量が対象となります" prompt="助成事業での使いきりが原則で、未使用残存品は対象外となります" sqref="E5:E14"/>
    <dataValidation allowBlank="1" showInputMessage="1" showErrorMessage="1" promptTitle="購入予定品名を記載してください" prompt="製品・サービスの開発・改良に直接使用し、消費される原材料、副資材、部品等の購入に要する経費が対象です" sqref="B5:B14"/>
  </dataValidations>
  <printOptions horizontalCentered="1"/>
  <pageMargins left="0.51181102362204722" right="0.51181102362204722" top="0.55118110236220474" bottom="0.55118110236220474" header="0.31496062992125984" footer="0.31496062992125984"/>
  <pageSetup paperSize="9" scale="88" fitToWidth="0" fitToHeight="0" orientation="portrait" r:id="rId1"/>
  <headerFooter>
    <oddFooter>&amp;A</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U21"/>
  <sheetViews>
    <sheetView showZeros="0" view="pageBreakPreview" zoomScaleNormal="100" zoomScaleSheetLayoutView="100" workbookViewId="0">
      <selection activeCell="H14" sqref="H14"/>
    </sheetView>
  </sheetViews>
  <sheetFormatPr defaultColWidth="2.125" defaultRowHeight="12"/>
  <cols>
    <col min="1" max="1" width="6.5" style="30" customWidth="1"/>
    <col min="2" max="2" width="14.625" style="29" customWidth="1"/>
    <col min="3" max="3" width="16.25" style="29" customWidth="1"/>
    <col min="4" max="4" width="6.125" style="29" customWidth="1"/>
    <col min="5" max="5" width="5.125" style="29" customWidth="1"/>
    <col min="6" max="6" width="6.25" style="29" customWidth="1"/>
    <col min="7" max="7" width="5" style="29" bestFit="1" customWidth="1"/>
    <col min="8" max="8" width="15" style="29" bestFit="1" customWidth="1"/>
    <col min="9" max="10" width="16.625" style="29" bestFit="1" customWidth="1"/>
    <col min="11" max="11" width="12.5" style="29" customWidth="1"/>
    <col min="12" max="12" width="2.5" style="30" customWidth="1"/>
    <col min="13" max="13" width="9.5" style="30" customWidth="1"/>
    <col min="14" max="14" width="6.25" style="30" customWidth="1"/>
    <col min="15" max="214" width="2.125" style="30" customWidth="1"/>
    <col min="215" max="16384" width="2.125" style="30"/>
  </cols>
  <sheetData>
    <row r="1" spans="1:47" ht="17.25">
      <c r="A1" s="112" t="s">
        <v>37</v>
      </c>
      <c r="B1" s="72"/>
      <c r="C1" s="73"/>
      <c r="D1" s="72"/>
      <c r="E1" s="72"/>
      <c r="F1" s="72"/>
      <c r="G1" s="72"/>
      <c r="H1" s="69"/>
      <c r="I1" s="72"/>
      <c r="J1" s="69"/>
      <c r="K1" s="69"/>
    </row>
    <row r="2" spans="1:47" ht="15" customHeight="1">
      <c r="A2" s="451" t="s">
        <v>136</v>
      </c>
      <c r="B2" s="451"/>
      <c r="C2" s="451"/>
      <c r="D2" s="451"/>
      <c r="E2" s="451"/>
      <c r="F2" s="451"/>
      <c r="G2" s="451"/>
      <c r="H2" s="451"/>
      <c r="I2" s="451"/>
      <c r="J2" s="451"/>
      <c r="K2" s="69"/>
    </row>
    <row r="3" spans="1:47" ht="15" customHeight="1">
      <c r="A3" s="451" t="s">
        <v>137</v>
      </c>
      <c r="B3" s="451"/>
      <c r="C3" s="451"/>
      <c r="D3" s="451"/>
      <c r="E3" s="451"/>
      <c r="F3" s="451"/>
      <c r="G3" s="451"/>
      <c r="H3" s="451"/>
      <c r="I3" s="451"/>
      <c r="J3" s="74"/>
      <c r="K3" s="75" t="s">
        <v>11</v>
      </c>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row>
    <row r="4" spans="1:47" ht="67.5" customHeight="1">
      <c r="A4" s="161" t="s">
        <v>132</v>
      </c>
      <c r="B4" s="162" t="s">
        <v>138</v>
      </c>
      <c r="C4" s="162" t="s">
        <v>139</v>
      </c>
      <c r="D4" s="163" t="s">
        <v>140</v>
      </c>
      <c r="E4" s="164" t="s">
        <v>141</v>
      </c>
      <c r="F4" s="165" t="s">
        <v>142</v>
      </c>
      <c r="G4" s="165" t="s">
        <v>46</v>
      </c>
      <c r="H4" s="162" t="s">
        <v>143</v>
      </c>
      <c r="I4" s="162" t="s">
        <v>144</v>
      </c>
      <c r="J4" s="162" t="s">
        <v>145</v>
      </c>
      <c r="K4" s="39" t="s">
        <v>146</v>
      </c>
      <c r="L4" s="40" t="s">
        <v>147</v>
      </c>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row>
    <row r="5" spans="1:47" s="1" customFormat="1" ht="39.950000000000003" customHeight="1">
      <c r="A5" s="166">
        <f>ROW()-ROW(機械装置・工具器具費[[#Headers],[番　号]])</f>
        <v>1</v>
      </c>
      <c r="B5" s="234"/>
      <c r="C5" s="235"/>
      <c r="D5" s="236"/>
      <c r="E5" s="234"/>
      <c r="F5" s="237"/>
      <c r="G5" s="238"/>
      <c r="H5" s="239"/>
      <c r="I5" s="188">
        <f>ROUNDDOWN(機械装置・工具器具費[[#This Row],[助成対象経費
(B)×ﾘｰｽ月数
又は
(A)×(B）
（税抜）]]*1.08,0)</f>
        <v>0</v>
      </c>
      <c r="J5" s="184">
        <f>機械装置・工具器具費[[#This Row],[数量(A)]]*機械装置・工具器具費[[#This Row],[購入単価
又は
リース料等の
合計（税抜）
(B)]]</f>
        <v>0</v>
      </c>
      <c r="K5" s="246"/>
      <c r="L5" s="3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5" s="4"/>
      <c r="N5" s="4"/>
      <c r="O5" s="4"/>
      <c r="P5" s="4"/>
      <c r="Q5" s="4"/>
      <c r="R5" s="4"/>
      <c r="S5" s="4"/>
      <c r="T5" s="4"/>
      <c r="U5" s="4"/>
      <c r="V5" s="4"/>
      <c r="W5" s="4"/>
      <c r="X5" s="4"/>
      <c r="Y5" s="4"/>
      <c r="Z5" s="4"/>
      <c r="AA5" s="4"/>
      <c r="AB5" s="4"/>
      <c r="AC5" s="4"/>
    </row>
    <row r="6" spans="1:47" s="1" customFormat="1" ht="39.950000000000003" customHeight="1">
      <c r="A6" s="256">
        <f>ROW()-ROW(機械装置・工具器具費[[#Headers],[番　号]])</f>
        <v>2</v>
      </c>
      <c r="B6" s="257"/>
      <c r="C6" s="257"/>
      <c r="D6" s="258"/>
      <c r="E6" s="257"/>
      <c r="F6" s="259"/>
      <c r="G6" s="260"/>
      <c r="H6" s="261"/>
      <c r="I6" s="230">
        <f>ROUNDDOWN(機械装置・工具器具費[[#This Row],[助成対象経費
(B)×ﾘｰｽ月数
又は
(A)×(B）
（税抜）]]*1.08,0)</f>
        <v>0</v>
      </c>
      <c r="J6" s="185">
        <f>機械装置・工具器具費[[#This Row],[数量(A)]]*機械装置・工具器具費[[#This Row],[購入単価
又は
リース料等の
合計（税抜）
(B)]]</f>
        <v>0</v>
      </c>
      <c r="K6" s="262"/>
      <c r="L6" s="248"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6" s="4"/>
      <c r="N6" s="4"/>
      <c r="O6" s="4"/>
      <c r="P6" s="4"/>
      <c r="Q6" s="4"/>
      <c r="R6" s="4"/>
      <c r="S6" s="4"/>
      <c r="T6" s="4"/>
      <c r="U6" s="4"/>
      <c r="V6" s="4"/>
      <c r="W6" s="4"/>
      <c r="X6" s="4"/>
      <c r="Y6" s="4"/>
      <c r="Z6" s="4"/>
      <c r="AA6" s="4"/>
      <c r="AB6" s="4"/>
      <c r="AC6" s="4"/>
    </row>
    <row r="7" spans="1:47" s="1" customFormat="1" ht="39.950000000000003" customHeight="1">
      <c r="A7" s="256">
        <f>ROW()-ROW(機械装置・工具器具費[[#Headers],[番　号]])</f>
        <v>3</v>
      </c>
      <c r="B7" s="257"/>
      <c r="C7" s="257"/>
      <c r="D7" s="258"/>
      <c r="E7" s="257"/>
      <c r="F7" s="259"/>
      <c r="G7" s="260"/>
      <c r="H7" s="261"/>
      <c r="I7" s="230">
        <f>ROUNDDOWN(機械装置・工具器具費[[#This Row],[助成対象経費
(B)×ﾘｰｽ月数
又は
(A)×(B）
（税抜）]]*1.08,0)</f>
        <v>0</v>
      </c>
      <c r="J7" s="185">
        <f>機械装置・工具器具費[[#This Row],[数量(A)]]*機械装置・工具器具費[[#This Row],[購入単価
又は
リース料等の
合計（税抜）
(B)]]</f>
        <v>0</v>
      </c>
      <c r="K7" s="262"/>
      <c r="L7" s="248"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7" s="4"/>
      <c r="N7" s="4"/>
      <c r="O7" s="4"/>
      <c r="P7" s="4"/>
      <c r="Q7" s="4"/>
      <c r="R7" s="4"/>
      <c r="S7" s="4"/>
      <c r="T7" s="4"/>
      <c r="U7" s="4"/>
      <c r="V7" s="4"/>
      <c r="W7" s="4"/>
      <c r="X7" s="4"/>
      <c r="Y7" s="4"/>
      <c r="Z7" s="4"/>
      <c r="AA7" s="4"/>
      <c r="AB7" s="4"/>
      <c r="AC7" s="4"/>
    </row>
    <row r="8" spans="1:47" s="1" customFormat="1" ht="39.950000000000003" customHeight="1">
      <c r="A8" s="256">
        <f>ROW()-ROW(機械装置・工具器具費[[#Headers],[番　号]])</f>
        <v>4</v>
      </c>
      <c r="B8" s="257"/>
      <c r="C8" s="257"/>
      <c r="D8" s="258"/>
      <c r="E8" s="257"/>
      <c r="F8" s="259"/>
      <c r="G8" s="260"/>
      <c r="H8" s="261"/>
      <c r="I8" s="230">
        <f>ROUNDDOWN(機械装置・工具器具費[[#This Row],[助成対象経費
(B)×ﾘｰｽ月数
又は
(A)×(B）
（税抜）]]*1.08,0)</f>
        <v>0</v>
      </c>
      <c r="J8" s="185">
        <f>機械装置・工具器具費[[#This Row],[数量(A)]]*機械装置・工具器具費[[#This Row],[購入単価
又は
リース料等の
合計（税抜）
(B)]]</f>
        <v>0</v>
      </c>
      <c r="K8" s="262"/>
      <c r="L8" s="248"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8" s="4"/>
      <c r="N8" s="4"/>
      <c r="O8" s="4"/>
      <c r="P8" s="4"/>
      <c r="Q8" s="4"/>
      <c r="R8" s="4"/>
      <c r="S8" s="4"/>
      <c r="T8" s="4"/>
      <c r="U8" s="4"/>
      <c r="V8" s="4"/>
      <c r="W8" s="4"/>
      <c r="X8" s="4"/>
      <c r="Y8" s="4"/>
      <c r="Z8" s="4"/>
      <c r="AA8" s="4"/>
      <c r="AB8" s="4"/>
      <c r="AC8" s="4"/>
    </row>
    <row r="9" spans="1:47" s="1" customFormat="1" ht="39.950000000000003" customHeight="1">
      <c r="A9" s="256">
        <f>ROW()-ROW(機械装置・工具器具費[[#Headers],[番　号]])</f>
        <v>5</v>
      </c>
      <c r="B9" s="257"/>
      <c r="C9" s="257"/>
      <c r="D9" s="258"/>
      <c r="E9" s="257"/>
      <c r="F9" s="259"/>
      <c r="G9" s="260"/>
      <c r="H9" s="261"/>
      <c r="I9" s="230">
        <f>ROUNDDOWN(機械装置・工具器具費[[#This Row],[助成対象経費
(B)×ﾘｰｽ月数
又は
(A)×(B）
（税抜）]]*1.08,0)</f>
        <v>0</v>
      </c>
      <c r="J9" s="185">
        <f>機械装置・工具器具費[[#This Row],[数量(A)]]*機械装置・工具器具費[[#This Row],[購入単価
又は
リース料等の
合計（税抜）
(B)]]</f>
        <v>0</v>
      </c>
      <c r="K9" s="262"/>
      <c r="L9" s="248"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9" s="4"/>
      <c r="N9" s="4"/>
      <c r="O9" s="4"/>
      <c r="P9" s="4"/>
      <c r="Q9" s="4"/>
      <c r="R9" s="4"/>
      <c r="S9" s="4"/>
      <c r="T9" s="4"/>
      <c r="U9" s="4"/>
      <c r="V9" s="4"/>
      <c r="W9" s="4"/>
      <c r="X9" s="4"/>
      <c r="Y9" s="4"/>
      <c r="Z9" s="4"/>
      <c r="AA9" s="4"/>
      <c r="AB9" s="4"/>
      <c r="AC9" s="4"/>
    </row>
    <row r="10" spans="1:47" s="1" customFormat="1" ht="39.950000000000003" customHeight="1">
      <c r="A10" s="256">
        <f>ROW()-ROW(機械装置・工具器具費[[#Headers],[番　号]])</f>
        <v>6</v>
      </c>
      <c r="B10" s="257"/>
      <c r="C10" s="257"/>
      <c r="D10" s="258"/>
      <c r="E10" s="257"/>
      <c r="F10" s="259"/>
      <c r="G10" s="260"/>
      <c r="H10" s="261"/>
      <c r="I10" s="230">
        <f>ROUNDDOWN(機械装置・工具器具費[[#This Row],[助成対象経費
(B)×ﾘｰｽ月数
又は
(A)×(B）
（税抜）]]*1.08,0)</f>
        <v>0</v>
      </c>
      <c r="J10" s="185">
        <f>機械装置・工具器具費[[#This Row],[数量(A)]]*機械装置・工具器具費[[#This Row],[購入単価
又は
リース料等の
合計（税抜）
(B)]]</f>
        <v>0</v>
      </c>
      <c r="K10" s="262"/>
      <c r="L10" s="248"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10" s="4"/>
      <c r="N10" s="4"/>
      <c r="O10" s="4"/>
      <c r="P10" s="4"/>
      <c r="Q10" s="4"/>
      <c r="R10" s="4"/>
      <c r="S10" s="4"/>
      <c r="T10" s="4"/>
      <c r="U10" s="4"/>
      <c r="V10" s="4"/>
      <c r="W10" s="4"/>
      <c r="X10" s="4"/>
      <c r="Y10" s="4"/>
      <c r="Z10" s="4"/>
      <c r="AA10" s="4"/>
      <c r="AB10" s="4"/>
      <c r="AC10" s="4"/>
    </row>
    <row r="11" spans="1:47" s="1" customFormat="1" ht="39.950000000000003" customHeight="1">
      <c r="A11" s="256">
        <f>ROW()-ROW(機械装置・工具器具費[[#Headers],[番　号]])</f>
        <v>7</v>
      </c>
      <c r="B11" s="257"/>
      <c r="C11" s="257"/>
      <c r="D11" s="258"/>
      <c r="E11" s="257"/>
      <c r="F11" s="259"/>
      <c r="G11" s="260"/>
      <c r="H11" s="261"/>
      <c r="I11" s="230">
        <f>ROUNDDOWN(機械装置・工具器具費[[#This Row],[助成対象経費
(B)×ﾘｰｽ月数
又は
(A)×(B）
（税抜）]]*1.08,0)</f>
        <v>0</v>
      </c>
      <c r="J11" s="185">
        <f>機械装置・工具器具費[[#This Row],[数量(A)]]*機械装置・工具器具費[[#This Row],[購入単価
又は
リース料等の
合計（税抜）
(B)]]</f>
        <v>0</v>
      </c>
      <c r="K11" s="262"/>
      <c r="L11" s="248"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11" s="4"/>
      <c r="N11" s="4"/>
      <c r="O11" s="4"/>
      <c r="P11" s="4"/>
      <c r="Q11" s="4"/>
      <c r="R11" s="4"/>
      <c r="S11" s="4"/>
      <c r="T11" s="4"/>
      <c r="U11" s="4"/>
      <c r="V11" s="4"/>
      <c r="W11" s="4"/>
      <c r="X11" s="4"/>
      <c r="Y11" s="4"/>
      <c r="Z11" s="4"/>
      <c r="AA11" s="4"/>
      <c r="AB11" s="4"/>
      <c r="AC11" s="4"/>
    </row>
    <row r="12" spans="1:47" s="1" customFormat="1" ht="39.950000000000003" customHeight="1">
      <c r="A12" s="256">
        <f>ROW()-ROW(機械装置・工具器具費[[#Headers],[番　号]])</f>
        <v>8</v>
      </c>
      <c r="B12" s="257"/>
      <c r="C12" s="257"/>
      <c r="D12" s="258"/>
      <c r="E12" s="257"/>
      <c r="F12" s="259"/>
      <c r="G12" s="260"/>
      <c r="H12" s="261"/>
      <c r="I12" s="230">
        <f>ROUNDDOWN(機械装置・工具器具費[[#This Row],[助成対象経費
(B)×ﾘｰｽ月数
又は
(A)×(B）
（税抜）]]*1.08,0)</f>
        <v>0</v>
      </c>
      <c r="J12" s="185">
        <f>機械装置・工具器具費[[#This Row],[数量(A)]]*機械装置・工具器具費[[#This Row],[購入単価
又は
リース料等の
合計（税抜）
(B)]]</f>
        <v>0</v>
      </c>
      <c r="K12" s="262"/>
      <c r="L12" s="248"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12" s="4"/>
      <c r="N12" s="4"/>
      <c r="O12" s="4"/>
      <c r="P12" s="4"/>
      <c r="Q12" s="4"/>
      <c r="R12" s="4"/>
      <c r="S12" s="4"/>
      <c r="T12" s="4"/>
      <c r="U12" s="4"/>
      <c r="V12" s="4"/>
      <c r="W12" s="4"/>
      <c r="X12" s="4"/>
      <c r="Y12" s="4"/>
      <c r="Z12" s="4"/>
      <c r="AA12" s="4"/>
      <c r="AB12" s="4"/>
      <c r="AC12" s="4"/>
    </row>
    <row r="13" spans="1:47" s="1" customFormat="1" ht="39.950000000000003" customHeight="1">
      <c r="A13" s="256">
        <f>ROW()-ROW(機械装置・工具器具費[[#Headers],[番　号]])</f>
        <v>9</v>
      </c>
      <c r="B13" s="257"/>
      <c r="C13" s="257"/>
      <c r="D13" s="258"/>
      <c r="E13" s="257"/>
      <c r="F13" s="259"/>
      <c r="G13" s="260"/>
      <c r="H13" s="261"/>
      <c r="I13" s="230">
        <f>ROUNDDOWN(機械装置・工具器具費[[#This Row],[助成対象経費
(B)×ﾘｰｽ月数
又は
(A)×(B）
（税抜）]]*1.08,0)</f>
        <v>0</v>
      </c>
      <c r="J13" s="185">
        <f>機械装置・工具器具費[[#This Row],[数量(A)]]*機械装置・工具器具費[[#This Row],[購入単価
又は
リース料等の
合計（税抜）
(B)]]</f>
        <v>0</v>
      </c>
      <c r="K13" s="262"/>
      <c r="L13" s="248"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M13" s="4"/>
      <c r="N13" s="4"/>
      <c r="O13" s="4"/>
      <c r="P13" s="4"/>
      <c r="Q13" s="4"/>
      <c r="R13" s="4"/>
      <c r="S13" s="4"/>
      <c r="T13" s="4"/>
      <c r="U13" s="4"/>
      <c r="V13" s="4"/>
      <c r="W13" s="4"/>
      <c r="X13" s="4"/>
      <c r="Y13" s="4"/>
      <c r="Z13" s="4"/>
      <c r="AA13" s="4"/>
      <c r="AB13" s="4"/>
      <c r="AC13" s="4"/>
    </row>
    <row r="14" spans="1:47" s="1" customFormat="1" ht="39.950000000000003" customHeight="1">
      <c r="A14" s="167">
        <f>ROW()-ROW(機械装置・工具器具費[[#Headers],[番　号]])</f>
        <v>10</v>
      </c>
      <c r="B14" s="240"/>
      <c r="C14" s="241"/>
      <c r="D14" s="242"/>
      <c r="E14" s="240"/>
      <c r="F14" s="243"/>
      <c r="G14" s="244"/>
      <c r="H14" s="245"/>
      <c r="I14" s="189">
        <f>ROUNDDOWN(機械装置・工具器具費[[#This Row],[助成対象経費
(B)×ﾘｰｽ月数
又は
(A)×(B）
（税抜）]]*1.08,0)</f>
        <v>0</v>
      </c>
      <c r="J14" s="186">
        <f>機械装置・工具器具費[[#This Row],[数量(A)]]*機械装置・工具器具費[[#This Row],[購入単価
又は
リース料等の
合計（税抜）
(B)]]</f>
        <v>0</v>
      </c>
      <c r="K14" s="247"/>
      <c r="L14" s="32" t="str">
        <f>IF(AND(機械装置・工具器具費[[#This Row],[品　名]]="",機械装置・工具器具費[[#This Row],[用　途]]="",機械装置・工具器具費[[#This Row],[調達方法]]="",機械装置・工具器具費[[#This Row],[設置期間]]="",機械装置・工具器具費[[#This Row],[数量(A)]]="",機械装置・工具器具費[[#This Row],[単位]]="",機械装置・工具器具費[[#This Row],[購入単価
又は
リース料等の
合計（税抜）
(B)]]="",機械装置・工具器具費[[#This Row],[リース・
レンタル先
及び
購入企業名      ]]=""),
    "",
    IF(AND(機械装置・工具器具費[[#This Row],[品　名]]&lt;&gt;"",機械装置・工具器具費[[#This Row],[用　途]]&lt;&gt;"",機械装置・工具器具費[[#This Row],[調達方法]]="購入",機械装置・工具器具費[[#This Row],[設置期間]]="",機械装置・工具器具費[[#This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途]]&lt;&gt;"",OR(機械装置・工具器具費[[#This Row],[調達方法]]="ﾘｰｽ",機械装置・工具器具費[[#This Row],[調達方法]]="ﾚﾝﾀﾙ"),機械装置・工具器具費[[#This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
     IF(AND(機械装置・工具器具費[[#This Row],[品　名]]&lt;&gt;"",機械装置・工具器具費[[#This Row],[用　途]]&lt;&gt;"",機械装置・工具器具費[[#This Row],[調達方法]]="購入",機械装置・工具器具費[[#This Row],[設置期間]]&lt;&gt;"",機械装置・工具器具費[[#This Row],[数量(A)]]&lt;&gt;"",機械装置・工具器具費[[#This Row],[単位]]&lt;&gt;"",機械装置・工具器具費[[#This Row],[購入単価
又は
リース料等の
合計（税抜）
(B)]]&lt;&gt;"",機械装置・工具器具費[[#This Row],[リース・
レンタル先
及び
購入企業名      ]]&lt;&gt;""),
       "←購入の場合は設置期間を記入しないでください。",
       "←全ての項目を記入してください。"))))</f>
        <v/>
      </c>
      <c r="N14" s="33"/>
      <c r="O14" s="33"/>
    </row>
    <row r="15" spans="1:47" s="1" customFormat="1" ht="27" customHeight="1">
      <c r="A15" s="168"/>
      <c r="B15" s="140"/>
      <c r="C15" s="140"/>
      <c r="D15" s="140"/>
      <c r="E15" s="140"/>
      <c r="F15" s="140"/>
      <c r="G15" s="140"/>
      <c r="H15" s="169" t="s">
        <v>148</v>
      </c>
      <c r="I15" s="187">
        <f>SUBTOTAL(109,機械装置・工具器具費[助成事業に
要する経費
（税込）])</f>
        <v>0</v>
      </c>
      <c r="J15" s="187">
        <f>SUBTOTAL(109,機械装置・工具器具費[助成対象経費
(B)×ﾘｰｽ月数
又は
(A)×(B）
（税抜）])</f>
        <v>0</v>
      </c>
      <c r="K15" s="170"/>
      <c r="L15" s="34"/>
    </row>
    <row r="16" spans="1:47" ht="27" customHeight="1"/>
    <row r="17" ht="27" customHeight="1"/>
    <row r="18" ht="27" customHeight="1"/>
    <row r="19" ht="27" customHeight="1"/>
    <row r="20" ht="27" customHeight="1"/>
    <row r="21" ht="27" customHeight="1"/>
  </sheetData>
  <sheetProtection formatCells="0" formatRows="0" insertRows="0" deleteRows="0" selectLockedCells="1"/>
  <dataConsolidate/>
  <mergeCells count="2">
    <mergeCell ref="A2:J2"/>
    <mergeCell ref="A3:I3"/>
  </mergeCells>
  <phoneticPr fontId="1"/>
  <conditionalFormatting sqref="E5:E14">
    <cfRule type="expression" dxfId="232" priority="1">
      <formula>$D5="購入"</formula>
    </cfRule>
  </conditionalFormatting>
  <conditionalFormatting sqref="K5:K14 B5:H14">
    <cfRule type="expression" dxfId="231" priority="2">
      <formula>AND(OR($B5&lt;&gt;"",$C5&lt;&gt;"",$D5&lt;&gt;"",$E5&lt;&gt;"",$F5&lt;&gt;"",$G5&lt;&gt;"",$H5&lt;&gt;""),B5="")</formula>
    </cfRule>
  </conditionalFormatting>
  <dataValidations xWindow="587" yWindow="449" count="8">
    <dataValidation allowBlank="1" showInputMessage="1" showErrorMessage="1" promptTitle="リースレンタル先または購入企業名を記載してください" prompt="未定等不明確の場合は、 申請時点の候補先を記入してください_x000a_" sqref="K5:K14"/>
    <dataValidation type="whole" imeMode="halfAlpha" allowBlank="1" showInputMessage="1" showErrorMessage="1" prompt="①購入時は記入不要_x000a_②数字のみ記入_x000a_" sqref="E5:E14">
      <formula1>1</formula1>
      <formula2>21</formula2>
    </dataValidation>
    <dataValidation allowBlank="1" showInputMessage="1" showErrorMessage="1" prompt="例：○○加工_x000a_" sqref="C5:C14"/>
    <dataValidation type="list" allowBlank="1" showInputMessage="1" showErrorMessage="1" sqref="D5:D14">
      <formula1>"購入,ﾚﾝﾀﾙ,ﾘｰｽ"</formula1>
    </dataValidation>
    <dataValidation imeMode="halfAlpha" allowBlank="1" showInputMessage="1" showErrorMessage="1" promptTitle="数量を記載してください" prompt="　本助成事業に必要な最低限の数量を記載してください" sqref="F5:F14"/>
    <dataValidation imeMode="halfAlpha" allowBlank="1" showInputMessage="1" showErrorMessage="1" promptTitle="購入単価又はリース料等の合計（税抜）を記載してください" prompt="　100万円以上の場合は次ページの購入計画書の記入が必要です" sqref="H5:H14"/>
    <dataValidation type="custom" allowBlank="1" showInputMessage="1" showErrorMessage="1" sqref="L5:L14">
      <formula1>ISERROR(FIND(CHAR(10),L5))</formula1>
    </dataValidation>
    <dataValidation allowBlank="1" showInputMessage="1" showErrorMessage="1" promptTitle="品名を記載してください" prompt="量産目的の費用、保守費用は計上できません_x000a_1件100万円を超える場合は、原則として2社以上の見積書と購入計画書が必要となります" sqref="B5:B14"/>
  </dataValidations>
  <printOptions horizontalCentered="1"/>
  <pageMargins left="0.51181102362204722" right="0.51181102362204722" top="0.55118110236220474" bottom="0.55118110236220474" header="0.31496062992125984" footer="0.31496062992125984"/>
  <pageSetup paperSize="9" scale="78" fitToWidth="0" fitToHeight="0" orientation="portrait" r:id="rId1"/>
  <headerFooter>
    <oddFooter>&amp;A</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Y39"/>
  <sheetViews>
    <sheetView view="pageBreakPreview" topLeftCell="A19" zoomScaleNormal="100" zoomScaleSheetLayoutView="100" workbookViewId="0">
      <selection activeCell="AH21" sqref="AH21:AT21"/>
    </sheetView>
  </sheetViews>
  <sheetFormatPr defaultColWidth="2.125" defaultRowHeight="12"/>
  <cols>
    <col min="1" max="11" width="2.125" style="1" customWidth="1"/>
    <col min="12" max="12" width="4.25" style="1" customWidth="1"/>
    <col min="13" max="13" width="9.5" style="1" customWidth="1"/>
    <col min="14" max="14" width="3.375" style="1" customWidth="1"/>
    <col min="15" max="46" width="2.125" style="1" customWidth="1"/>
    <col min="47" max="47" width="2.125" style="1" hidden="1" customWidth="1"/>
    <col min="48" max="48" width="3.375" style="1" hidden="1" customWidth="1"/>
    <col min="49" max="51" width="2.125" style="1" hidden="1" customWidth="1"/>
    <col min="52" max="256" width="2.125" style="1" customWidth="1"/>
    <col min="257" max="16384" width="2.125" style="1"/>
  </cols>
  <sheetData>
    <row r="1" spans="1:46" s="30" customFormat="1" ht="30" customHeight="1">
      <c r="A1" s="181" t="s">
        <v>18</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row>
    <row r="2" spans="1:46" s="30" customFormat="1" ht="30" customHeight="1">
      <c r="A2" s="81"/>
      <c r="B2" s="424" t="s">
        <v>240</v>
      </c>
      <c r="C2" s="424"/>
      <c r="D2" s="424"/>
      <c r="E2" s="424"/>
      <c r="F2" s="424"/>
      <c r="G2" s="424"/>
      <c r="H2" s="424"/>
      <c r="I2" s="424"/>
      <c r="J2" s="424"/>
      <c r="K2" s="424"/>
      <c r="L2" s="424"/>
      <c r="M2" s="424"/>
      <c r="N2" s="424"/>
      <c r="O2" s="424"/>
      <c r="P2" s="424"/>
      <c r="Q2" s="424"/>
      <c r="R2" s="424"/>
      <c r="S2" s="424"/>
      <c r="T2" s="424"/>
      <c r="U2" s="424"/>
      <c r="V2" s="424"/>
      <c r="W2" s="424"/>
      <c r="X2" s="424"/>
      <c r="Y2" s="424"/>
      <c r="Z2" s="424"/>
      <c r="AA2" s="424"/>
      <c r="AB2" s="424"/>
      <c r="AC2" s="424"/>
      <c r="AD2" s="424"/>
      <c r="AE2" s="424"/>
      <c r="AF2" s="424"/>
      <c r="AG2" s="424"/>
      <c r="AH2" s="424"/>
      <c r="AI2" s="424"/>
      <c r="AJ2" s="424"/>
      <c r="AK2" s="424"/>
      <c r="AL2" s="424"/>
      <c r="AM2" s="424"/>
      <c r="AN2" s="424"/>
      <c r="AO2" s="424"/>
      <c r="AP2" s="424"/>
      <c r="AQ2" s="424"/>
      <c r="AR2" s="424"/>
      <c r="AS2" s="424"/>
      <c r="AT2" s="101"/>
    </row>
    <row r="3" spans="1:46" s="30" customFormat="1" ht="30" customHeight="1">
      <c r="A3" s="81"/>
      <c r="B3" s="119"/>
      <c r="C3" s="119"/>
      <c r="D3" s="119"/>
      <c r="E3" s="119"/>
      <c r="F3" s="119"/>
      <c r="G3" s="119"/>
      <c r="H3" s="119"/>
      <c r="I3" s="119"/>
      <c r="J3" s="119"/>
      <c r="K3" s="119"/>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01"/>
    </row>
    <row r="4" spans="1:46" ht="22.5" customHeight="1">
      <c r="A4" s="453" t="s">
        <v>44</v>
      </c>
      <c r="B4" s="454"/>
      <c r="C4" s="454"/>
      <c r="D4" s="455" t="s">
        <v>149</v>
      </c>
      <c r="E4" s="456"/>
      <c r="F4" s="456"/>
      <c r="G4" s="457"/>
      <c r="H4" s="454" t="s">
        <v>51</v>
      </c>
      <c r="I4" s="454"/>
      <c r="J4" s="454"/>
      <c r="K4" s="454"/>
      <c r="L4" s="458"/>
      <c r="M4" s="459"/>
      <c r="N4" s="460"/>
      <c r="O4" s="460"/>
      <c r="P4" s="460"/>
      <c r="Q4" s="460"/>
      <c r="R4" s="460"/>
      <c r="S4" s="460"/>
      <c r="T4" s="460"/>
      <c r="U4" s="460"/>
      <c r="V4" s="460"/>
      <c r="W4" s="460"/>
      <c r="X4" s="460"/>
      <c r="Y4" s="460"/>
      <c r="Z4" s="460"/>
      <c r="AA4" s="460"/>
      <c r="AB4" s="460"/>
      <c r="AC4" s="461"/>
      <c r="AD4" s="462" t="s">
        <v>48</v>
      </c>
      <c r="AE4" s="454"/>
      <c r="AF4" s="454"/>
      <c r="AG4" s="454"/>
      <c r="AH4" s="464"/>
      <c r="AI4" s="460"/>
      <c r="AJ4" s="460"/>
      <c r="AK4" s="460"/>
      <c r="AL4" s="460"/>
      <c r="AM4" s="460"/>
      <c r="AN4" s="460"/>
      <c r="AO4" s="460"/>
      <c r="AP4" s="460"/>
      <c r="AQ4" s="460"/>
      <c r="AR4" s="460"/>
      <c r="AS4" s="460"/>
      <c r="AT4" s="461"/>
    </row>
    <row r="5" spans="1:46" ht="22.5" customHeight="1">
      <c r="A5" s="468" t="s">
        <v>150</v>
      </c>
      <c r="B5" s="463"/>
      <c r="C5" s="463"/>
      <c r="D5" s="463"/>
      <c r="E5" s="463"/>
      <c r="F5" s="463"/>
      <c r="G5" s="463"/>
      <c r="H5" s="463"/>
      <c r="I5" s="463"/>
      <c r="J5" s="463"/>
      <c r="K5" s="463"/>
      <c r="L5" s="469"/>
      <c r="M5" s="465"/>
      <c r="N5" s="466"/>
      <c r="O5" s="466"/>
      <c r="P5" s="466"/>
      <c r="Q5" s="466"/>
      <c r="R5" s="466"/>
      <c r="S5" s="466"/>
      <c r="T5" s="466"/>
      <c r="U5" s="466"/>
      <c r="V5" s="466"/>
      <c r="W5" s="466"/>
      <c r="X5" s="466"/>
      <c r="Y5" s="466"/>
      <c r="Z5" s="466"/>
      <c r="AA5" s="466"/>
      <c r="AB5" s="466"/>
      <c r="AC5" s="467"/>
      <c r="AD5" s="463"/>
      <c r="AE5" s="463"/>
      <c r="AF5" s="463"/>
      <c r="AG5" s="463"/>
      <c r="AH5" s="465"/>
      <c r="AI5" s="466"/>
      <c r="AJ5" s="466"/>
      <c r="AK5" s="466"/>
      <c r="AL5" s="466"/>
      <c r="AM5" s="466"/>
      <c r="AN5" s="466"/>
      <c r="AO5" s="466"/>
      <c r="AP5" s="466"/>
      <c r="AQ5" s="466"/>
      <c r="AR5" s="466"/>
      <c r="AS5" s="466"/>
      <c r="AT5" s="467"/>
    </row>
    <row r="6" spans="1:46" ht="22.5" customHeight="1">
      <c r="A6" s="468" t="s">
        <v>19</v>
      </c>
      <c r="B6" s="463"/>
      <c r="C6" s="463"/>
      <c r="D6" s="463"/>
      <c r="E6" s="463"/>
      <c r="F6" s="463"/>
      <c r="G6" s="463"/>
      <c r="H6" s="463"/>
      <c r="I6" s="463"/>
      <c r="J6" s="463"/>
      <c r="K6" s="463"/>
      <c r="L6" s="469"/>
      <c r="M6" s="481" t="s">
        <v>20</v>
      </c>
      <c r="N6" s="481"/>
      <c r="O6" s="481"/>
      <c r="P6" s="481"/>
      <c r="Q6" s="470"/>
      <c r="R6" s="471"/>
      <c r="S6" s="471"/>
      <c r="T6" s="471"/>
      <c r="U6" s="471"/>
      <c r="V6" s="471"/>
      <c r="W6" s="471"/>
      <c r="X6" s="471"/>
      <c r="Y6" s="471"/>
      <c r="Z6" s="471"/>
      <c r="AA6" s="471"/>
      <c r="AB6" s="471"/>
      <c r="AC6" s="471"/>
      <c r="AD6" s="471"/>
      <c r="AE6" s="471"/>
      <c r="AF6" s="471"/>
      <c r="AG6" s="471"/>
      <c r="AH6" s="471"/>
      <c r="AI6" s="471"/>
      <c r="AJ6" s="471"/>
      <c r="AK6" s="471"/>
      <c r="AL6" s="471"/>
      <c r="AM6" s="471"/>
      <c r="AN6" s="471"/>
      <c r="AO6" s="471"/>
      <c r="AP6" s="471"/>
      <c r="AQ6" s="471"/>
      <c r="AR6" s="471"/>
      <c r="AS6" s="471"/>
      <c r="AT6" s="472"/>
    </row>
    <row r="7" spans="1:46" ht="22.5" customHeight="1">
      <c r="A7" s="468"/>
      <c r="B7" s="463"/>
      <c r="C7" s="463"/>
      <c r="D7" s="463"/>
      <c r="E7" s="463"/>
      <c r="F7" s="463"/>
      <c r="G7" s="463"/>
      <c r="H7" s="463"/>
      <c r="I7" s="463"/>
      <c r="J7" s="463"/>
      <c r="K7" s="463"/>
      <c r="L7" s="469"/>
      <c r="M7" s="481" t="s">
        <v>21</v>
      </c>
      <c r="N7" s="481"/>
      <c r="O7" s="481"/>
      <c r="P7" s="481"/>
      <c r="Q7" s="470"/>
      <c r="R7" s="471"/>
      <c r="S7" s="471"/>
      <c r="T7" s="471"/>
      <c r="U7" s="471"/>
      <c r="V7" s="471"/>
      <c r="W7" s="471"/>
      <c r="X7" s="471"/>
      <c r="Y7" s="471"/>
      <c r="Z7" s="471"/>
      <c r="AA7" s="471"/>
      <c r="AB7" s="471"/>
      <c r="AC7" s="472"/>
      <c r="AD7" s="481" t="s">
        <v>22</v>
      </c>
      <c r="AE7" s="481"/>
      <c r="AF7" s="481"/>
      <c r="AG7" s="481"/>
      <c r="AH7" s="482"/>
      <c r="AI7" s="483"/>
      <c r="AJ7" s="483"/>
      <c r="AK7" s="483"/>
      <c r="AL7" s="483"/>
      <c r="AM7" s="483"/>
      <c r="AN7" s="483"/>
      <c r="AO7" s="483"/>
      <c r="AP7" s="483"/>
      <c r="AQ7" s="483"/>
      <c r="AR7" s="483"/>
      <c r="AS7" s="483"/>
      <c r="AT7" s="484"/>
    </row>
    <row r="8" spans="1:46" ht="22.5" customHeight="1">
      <c r="A8" s="468"/>
      <c r="B8" s="463"/>
      <c r="C8" s="463"/>
      <c r="D8" s="463"/>
      <c r="E8" s="463"/>
      <c r="F8" s="463"/>
      <c r="G8" s="463"/>
      <c r="H8" s="463"/>
      <c r="I8" s="463"/>
      <c r="J8" s="463"/>
      <c r="K8" s="463"/>
      <c r="L8" s="469"/>
      <c r="M8" s="481" t="s">
        <v>23</v>
      </c>
      <c r="N8" s="481"/>
      <c r="O8" s="481"/>
      <c r="P8" s="481"/>
      <c r="Q8" s="470"/>
      <c r="R8" s="471"/>
      <c r="S8" s="471"/>
      <c r="T8" s="471"/>
      <c r="U8" s="471"/>
      <c r="V8" s="471"/>
      <c r="W8" s="471"/>
      <c r="X8" s="471"/>
      <c r="Y8" s="471"/>
      <c r="Z8" s="471"/>
      <c r="AA8" s="471"/>
      <c r="AB8" s="471"/>
      <c r="AC8" s="471"/>
      <c r="AD8" s="471"/>
      <c r="AE8" s="471"/>
      <c r="AF8" s="471"/>
      <c r="AG8" s="471"/>
      <c r="AH8" s="471"/>
      <c r="AI8" s="471"/>
      <c r="AJ8" s="471"/>
      <c r="AK8" s="471"/>
      <c r="AL8" s="471"/>
      <c r="AM8" s="471"/>
      <c r="AN8" s="471"/>
      <c r="AO8" s="471"/>
      <c r="AP8" s="471"/>
      <c r="AQ8" s="471"/>
      <c r="AR8" s="471"/>
      <c r="AS8" s="471"/>
      <c r="AT8" s="472"/>
    </row>
    <row r="9" spans="1:46" ht="22.5" customHeight="1">
      <c r="A9" s="468"/>
      <c r="B9" s="463"/>
      <c r="C9" s="463"/>
      <c r="D9" s="463"/>
      <c r="E9" s="463"/>
      <c r="F9" s="463"/>
      <c r="G9" s="463"/>
      <c r="H9" s="463"/>
      <c r="I9" s="463"/>
      <c r="J9" s="463"/>
      <c r="K9" s="463"/>
      <c r="L9" s="469"/>
      <c r="M9" s="474" t="s">
        <v>24</v>
      </c>
      <c r="N9" s="474"/>
      <c r="O9" s="474"/>
      <c r="P9" s="474"/>
      <c r="Q9" s="470"/>
      <c r="R9" s="471"/>
      <c r="S9" s="471"/>
      <c r="T9" s="471"/>
      <c r="U9" s="471"/>
      <c r="V9" s="471"/>
      <c r="W9" s="471"/>
      <c r="X9" s="471"/>
      <c r="Y9" s="471"/>
      <c r="Z9" s="471"/>
      <c r="AA9" s="471"/>
      <c r="AB9" s="471"/>
      <c r="AC9" s="472"/>
      <c r="AD9" s="473" t="s">
        <v>25</v>
      </c>
      <c r="AE9" s="473"/>
      <c r="AF9" s="473"/>
      <c r="AG9" s="473"/>
      <c r="AH9" s="470"/>
      <c r="AI9" s="471"/>
      <c r="AJ9" s="471"/>
      <c r="AK9" s="471"/>
      <c r="AL9" s="471"/>
      <c r="AM9" s="471"/>
      <c r="AN9" s="471"/>
      <c r="AO9" s="471"/>
      <c r="AP9" s="471"/>
      <c r="AQ9" s="471"/>
      <c r="AR9" s="471"/>
      <c r="AS9" s="471"/>
      <c r="AT9" s="472"/>
    </row>
    <row r="10" spans="1:46" ht="22.5" customHeight="1">
      <c r="A10" s="474" t="s">
        <v>26</v>
      </c>
      <c r="B10" s="474"/>
      <c r="C10" s="474"/>
      <c r="D10" s="474"/>
      <c r="E10" s="474"/>
      <c r="F10" s="474"/>
      <c r="G10" s="474"/>
      <c r="H10" s="474"/>
      <c r="I10" s="474"/>
      <c r="J10" s="474"/>
      <c r="K10" s="474"/>
      <c r="L10" s="474"/>
      <c r="M10" s="475" t="s">
        <v>60</v>
      </c>
      <c r="N10" s="476"/>
      <c r="O10" s="476"/>
      <c r="P10" s="476"/>
      <c r="Q10" s="477"/>
      <c r="R10" s="477"/>
      <c r="S10" s="477"/>
      <c r="T10" s="477"/>
      <c r="U10" s="478" t="s">
        <v>30</v>
      </c>
      <c r="V10" s="478"/>
      <c r="W10" s="478"/>
      <c r="X10" s="466"/>
      <c r="Y10" s="466"/>
      <c r="Z10" s="466"/>
      <c r="AA10" s="479" t="s">
        <v>31</v>
      </c>
      <c r="AB10" s="479"/>
      <c r="AC10" s="480"/>
      <c r="AD10" s="468" t="s">
        <v>27</v>
      </c>
      <c r="AE10" s="463"/>
      <c r="AF10" s="463"/>
      <c r="AG10" s="463"/>
      <c r="AH10" s="463"/>
      <c r="AI10" s="463"/>
      <c r="AJ10" s="469"/>
      <c r="AK10" s="485"/>
      <c r="AL10" s="486"/>
      <c r="AM10" s="486"/>
      <c r="AN10" s="486"/>
      <c r="AO10" s="486"/>
      <c r="AP10" s="486"/>
      <c r="AQ10" s="486"/>
      <c r="AR10" s="487" t="s">
        <v>38</v>
      </c>
      <c r="AS10" s="487"/>
      <c r="AT10" s="488"/>
    </row>
    <row r="11" spans="1:46" ht="50.1" customHeight="1">
      <c r="A11" s="489" t="s">
        <v>47</v>
      </c>
      <c r="B11" s="463"/>
      <c r="C11" s="463"/>
      <c r="D11" s="463"/>
      <c r="E11" s="463"/>
      <c r="F11" s="463"/>
      <c r="G11" s="463"/>
      <c r="H11" s="463"/>
      <c r="I11" s="463"/>
      <c r="J11" s="463"/>
      <c r="K11" s="463"/>
      <c r="L11" s="469"/>
      <c r="M11" s="490"/>
      <c r="N11" s="491"/>
      <c r="O11" s="491"/>
      <c r="P11" s="491"/>
      <c r="Q11" s="491"/>
      <c r="R11" s="491"/>
      <c r="S11" s="491"/>
      <c r="T11" s="491"/>
      <c r="U11" s="491"/>
      <c r="V11" s="491"/>
      <c r="W11" s="491"/>
      <c r="X11" s="491"/>
      <c r="Y11" s="491"/>
      <c r="Z11" s="491"/>
      <c r="AA11" s="491"/>
      <c r="AB11" s="491"/>
      <c r="AC11" s="491"/>
      <c r="AD11" s="491"/>
      <c r="AE11" s="491"/>
      <c r="AF11" s="491"/>
      <c r="AG11" s="491"/>
      <c r="AH11" s="491"/>
      <c r="AI11" s="491"/>
      <c r="AJ11" s="491"/>
      <c r="AK11" s="491"/>
      <c r="AL11" s="491"/>
      <c r="AM11" s="491"/>
      <c r="AN11" s="491"/>
      <c r="AO11" s="491"/>
      <c r="AP11" s="491"/>
      <c r="AQ11" s="491"/>
      <c r="AR11" s="491"/>
      <c r="AS11" s="491"/>
      <c r="AT11" s="492"/>
    </row>
    <row r="12" spans="1:46" ht="30" customHeight="1">
      <c r="A12" s="468" t="s">
        <v>230</v>
      </c>
      <c r="B12" s="463"/>
      <c r="C12" s="463"/>
      <c r="D12" s="463"/>
      <c r="E12" s="463"/>
      <c r="F12" s="463"/>
      <c r="G12" s="463"/>
      <c r="H12" s="463"/>
      <c r="I12" s="463"/>
      <c r="J12" s="463"/>
      <c r="K12" s="463"/>
      <c r="L12" s="469"/>
      <c r="M12" s="493" t="s">
        <v>40</v>
      </c>
      <c r="N12" s="493"/>
      <c r="O12" s="493"/>
      <c r="P12" s="493"/>
      <c r="Q12" s="485"/>
      <c r="R12" s="486"/>
      <c r="S12" s="486"/>
      <c r="T12" s="486"/>
      <c r="U12" s="486"/>
      <c r="V12" s="486"/>
      <c r="W12" s="486"/>
      <c r="X12" s="486"/>
      <c r="Y12" s="486"/>
      <c r="Z12" s="486"/>
      <c r="AA12" s="494" t="s">
        <v>38</v>
      </c>
      <c r="AB12" s="494"/>
      <c r="AC12" s="494"/>
      <c r="AD12" s="493" t="s">
        <v>41</v>
      </c>
      <c r="AE12" s="493"/>
      <c r="AF12" s="493"/>
      <c r="AG12" s="493"/>
      <c r="AH12" s="495"/>
      <c r="AI12" s="496"/>
      <c r="AJ12" s="496"/>
      <c r="AK12" s="496"/>
      <c r="AL12" s="496"/>
      <c r="AM12" s="496"/>
      <c r="AN12" s="496"/>
      <c r="AO12" s="496"/>
      <c r="AP12" s="496"/>
      <c r="AQ12" s="496"/>
      <c r="AR12" s="494" t="s">
        <v>38</v>
      </c>
      <c r="AS12" s="494"/>
      <c r="AT12" s="497"/>
    </row>
    <row r="13" spans="1:46" ht="30" customHeight="1">
      <c r="A13" s="468"/>
      <c r="B13" s="463"/>
      <c r="C13" s="463"/>
      <c r="D13" s="463"/>
      <c r="E13" s="463"/>
      <c r="F13" s="463"/>
      <c r="G13" s="463"/>
      <c r="H13" s="463"/>
      <c r="I13" s="463"/>
      <c r="J13" s="463"/>
      <c r="K13" s="463"/>
      <c r="L13" s="469"/>
      <c r="M13" s="468" t="s">
        <v>50</v>
      </c>
      <c r="N13" s="463"/>
      <c r="O13" s="463"/>
      <c r="P13" s="469"/>
      <c r="Q13" s="498"/>
      <c r="R13" s="499"/>
      <c r="S13" s="499"/>
      <c r="T13" s="499"/>
      <c r="U13" s="499"/>
      <c r="V13" s="499"/>
      <c r="W13" s="499"/>
      <c r="X13" s="499"/>
      <c r="Y13" s="499"/>
      <c r="Z13" s="499"/>
      <c r="AA13" s="499"/>
      <c r="AB13" s="499"/>
      <c r="AC13" s="499"/>
      <c r="AD13" s="499"/>
      <c r="AE13" s="499"/>
      <c r="AF13" s="499"/>
      <c r="AG13" s="499"/>
      <c r="AH13" s="499"/>
      <c r="AI13" s="499"/>
      <c r="AJ13" s="499"/>
      <c r="AK13" s="499"/>
      <c r="AL13" s="499"/>
      <c r="AM13" s="499"/>
      <c r="AN13" s="499"/>
      <c r="AO13" s="499"/>
      <c r="AP13" s="499"/>
      <c r="AQ13" s="499"/>
      <c r="AR13" s="499"/>
      <c r="AS13" s="499"/>
      <c r="AT13" s="500"/>
    </row>
    <row r="14" spans="1:46" ht="30" customHeight="1">
      <c r="A14" s="558" t="s">
        <v>166</v>
      </c>
      <c r="B14" s="559"/>
      <c r="C14" s="559"/>
      <c r="D14" s="559"/>
      <c r="E14" s="559"/>
      <c r="F14" s="559"/>
      <c r="G14" s="559"/>
      <c r="H14" s="559"/>
      <c r="I14" s="559"/>
      <c r="J14" s="559"/>
      <c r="K14" s="559"/>
      <c r="L14" s="559"/>
      <c r="M14" s="559"/>
      <c r="N14" s="559"/>
      <c r="O14" s="559"/>
      <c r="P14" s="559"/>
      <c r="Q14" s="559"/>
      <c r="R14" s="559"/>
      <c r="S14" s="559"/>
      <c r="T14" s="559"/>
      <c r="U14" s="559"/>
      <c r="V14" s="559"/>
      <c r="W14" s="559"/>
      <c r="X14" s="559"/>
      <c r="Y14" s="559"/>
      <c r="Z14" s="559"/>
      <c r="AA14" s="559"/>
      <c r="AB14" s="559"/>
      <c r="AC14" s="559"/>
      <c r="AD14" s="560"/>
      <c r="AE14" s="561"/>
      <c r="AF14" s="561"/>
      <c r="AG14" s="561"/>
      <c r="AH14" s="561"/>
      <c r="AI14" s="561"/>
      <c r="AJ14" s="561"/>
      <c r="AK14" s="561"/>
      <c r="AL14" s="561"/>
      <c r="AM14" s="561"/>
      <c r="AN14" s="561"/>
      <c r="AO14" s="561"/>
      <c r="AP14" s="561"/>
      <c r="AQ14" s="561"/>
      <c r="AR14" s="561"/>
      <c r="AS14" s="561"/>
      <c r="AT14" s="562"/>
    </row>
    <row r="15" spans="1:46" ht="12" customHeight="1">
      <c r="A15" s="6"/>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row>
    <row r="16" spans="1:46" ht="22.5" customHeight="1">
      <c r="A16" s="501" t="s">
        <v>44</v>
      </c>
      <c r="B16" s="502"/>
      <c r="C16" s="502"/>
      <c r="D16" s="503" t="s">
        <v>149</v>
      </c>
      <c r="E16" s="504"/>
      <c r="F16" s="504"/>
      <c r="G16" s="505"/>
      <c r="H16" s="502" t="s">
        <v>51</v>
      </c>
      <c r="I16" s="502"/>
      <c r="J16" s="502"/>
      <c r="K16" s="502"/>
      <c r="L16" s="506"/>
      <c r="M16" s="507"/>
      <c r="N16" s="508"/>
      <c r="O16" s="508"/>
      <c r="P16" s="508"/>
      <c r="Q16" s="508"/>
      <c r="R16" s="508"/>
      <c r="S16" s="508"/>
      <c r="T16" s="508"/>
      <c r="U16" s="508"/>
      <c r="V16" s="508"/>
      <c r="W16" s="508"/>
      <c r="X16" s="508"/>
      <c r="Y16" s="508"/>
      <c r="Z16" s="508"/>
      <c r="AA16" s="508"/>
      <c r="AB16" s="508"/>
      <c r="AC16" s="509"/>
      <c r="AD16" s="510" t="s">
        <v>48</v>
      </c>
      <c r="AE16" s="511"/>
      <c r="AF16" s="511"/>
      <c r="AG16" s="511"/>
      <c r="AH16" s="513"/>
      <c r="AI16" s="514"/>
      <c r="AJ16" s="514"/>
      <c r="AK16" s="514"/>
      <c r="AL16" s="514"/>
      <c r="AM16" s="514"/>
      <c r="AN16" s="514"/>
      <c r="AO16" s="514"/>
      <c r="AP16" s="514"/>
      <c r="AQ16" s="514"/>
      <c r="AR16" s="514"/>
      <c r="AS16" s="514"/>
      <c r="AT16" s="515"/>
    </row>
    <row r="17" spans="1:46" ht="22.5" customHeight="1">
      <c r="A17" s="501" t="s">
        <v>151</v>
      </c>
      <c r="B17" s="502"/>
      <c r="C17" s="502"/>
      <c r="D17" s="502"/>
      <c r="E17" s="502"/>
      <c r="F17" s="502"/>
      <c r="G17" s="502"/>
      <c r="H17" s="502"/>
      <c r="I17" s="502"/>
      <c r="J17" s="502"/>
      <c r="K17" s="502"/>
      <c r="L17" s="506"/>
      <c r="M17" s="507"/>
      <c r="N17" s="508"/>
      <c r="O17" s="508"/>
      <c r="P17" s="508"/>
      <c r="Q17" s="508"/>
      <c r="R17" s="508"/>
      <c r="S17" s="508"/>
      <c r="T17" s="508"/>
      <c r="U17" s="508"/>
      <c r="V17" s="508"/>
      <c r="W17" s="508"/>
      <c r="X17" s="508"/>
      <c r="Y17" s="508"/>
      <c r="Z17" s="508"/>
      <c r="AA17" s="508"/>
      <c r="AB17" s="508"/>
      <c r="AC17" s="509"/>
      <c r="AD17" s="512"/>
      <c r="AE17" s="512"/>
      <c r="AF17" s="512"/>
      <c r="AG17" s="512"/>
      <c r="AH17" s="516"/>
      <c r="AI17" s="517"/>
      <c r="AJ17" s="517"/>
      <c r="AK17" s="517"/>
      <c r="AL17" s="517"/>
      <c r="AM17" s="517"/>
      <c r="AN17" s="517"/>
      <c r="AO17" s="517"/>
      <c r="AP17" s="517"/>
      <c r="AQ17" s="517"/>
      <c r="AR17" s="517"/>
      <c r="AS17" s="517"/>
      <c r="AT17" s="518"/>
    </row>
    <row r="18" spans="1:46" ht="22.5" customHeight="1">
      <c r="A18" s="519" t="s">
        <v>19</v>
      </c>
      <c r="B18" s="511"/>
      <c r="C18" s="511"/>
      <c r="D18" s="511"/>
      <c r="E18" s="511"/>
      <c r="F18" s="511"/>
      <c r="G18" s="511"/>
      <c r="H18" s="511"/>
      <c r="I18" s="511"/>
      <c r="J18" s="511"/>
      <c r="K18" s="511"/>
      <c r="L18" s="520"/>
      <c r="M18" s="526" t="s">
        <v>20</v>
      </c>
      <c r="N18" s="526"/>
      <c r="O18" s="526"/>
      <c r="P18" s="526"/>
      <c r="Q18" s="527"/>
      <c r="R18" s="528"/>
      <c r="S18" s="528"/>
      <c r="T18" s="528"/>
      <c r="U18" s="528"/>
      <c r="V18" s="528"/>
      <c r="W18" s="528"/>
      <c r="X18" s="528"/>
      <c r="Y18" s="528"/>
      <c r="Z18" s="528"/>
      <c r="AA18" s="528"/>
      <c r="AB18" s="528"/>
      <c r="AC18" s="528"/>
      <c r="AD18" s="528"/>
      <c r="AE18" s="528"/>
      <c r="AF18" s="528"/>
      <c r="AG18" s="528"/>
      <c r="AH18" s="528"/>
      <c r="AI18" s="528"/>
      <c r="AJ18" s="528"/>
      <c r="AK18" s="528"/>
      <c r="AL18" s="528"/>
      <c r="AM18" s="528"/>
      <c r="AN18" s="528"/>
      <c r="AO18" s="528"/>
      <c r="AP18" s="528"/>
      <c r="AQ18" s="528"/>
      <c r="AR18" s="528"/>
      <c r="AS18" s="528"/>
      <c r="AT18" s="529"/>
    </row>
    <row r="19" spans="1:46" ht="22.5" customHeight="1">
      <c r="A19" s="521"/>
      <c r="B19" s="522"/>
      <c r="C19" s="522"/>
      <c r="D19" s="522"/>
      <c r="E19" s="522"/>
      <c r="F19" s="522"/>
      <c r="G19" s="522"/>
      <c r="H19" s="522"/>
      <c r="I19" s="522"/>
      <c r="J19" s="522"/>
      <c r="K19" s="522"/>
      <c r="L19" s="523"/>
      <c r="M19" s="526" t="s">
        <v>21</v>
      </c>
      <c r="N19" s="526"/>
      <c r="O19" s="526"/>
      <c r="P19" s="526"/>
      <c r="Q19" s="527"/>
      <c r="R19" s="528"/>
      <c r="S19" s="528"/>
      <c r="T19" s="528"/>
      <c r="U19" s="528"/>
      <c r="V19" s="528"/>
      <c r="W19" s="528"/>
      <c r="X19" s="528"/>
      <c r="Y19" s="528"/>
      <c r="Z19" s="528"/>
      <c r="AA19" s="528"/>
      <c r="AB19" s="528"/>
      <c r="AC19" s="529"/>
      <c r="AD19" s="526" t="s">
        <v>22</v>
      </c>
      <c r="AE19" s="526"/>
      <c r="AF19" s="526"/>
      <c r="AG19" s="526"/>
      <c r="AH19" s="530"/>
      <c r="AI19" s="531"/>
      <c r="AJ19" s="531"/>
      <c r="AK19" s="531"/>
      <c r="AL19" s="531"/>
      <c r="AM19" s="531"/>
      <c r="AN19" s="531"/>
      <c r="AO19" s="531"/>
      <c r="AP19" s="531"/>
      <c r="AQ19" s="531"/>
      <c r="AR19" s="531"/>
      <c r="AS19" s="531"/>
      <c r="AT19" s="532"/>
    </row>
    <row r="20" spans="1:46" ht="22.5" customHeight="1">
      <c r="A20" s="521"/>
      <c r="B20" s="522"/>
      <c r="C20" s="522"/>
      <c r="D20" s="522"/>
      <c r="E20" s="522"/>
      <c r="F20" s="522"/>
      <c r="G20" s="522"/>
      <c r="H20" s="522"/>
      <c r="I20" s="522"/>
      <c r="J20" s="522"/>
      <c r="K20" s="522"/>
      <c r="L20" s="523"/>
      <c r="M20" s="526" t="s">
        <v>23</v>
      </c>
      <c r="N20" s="526"/>
      <c r="O20" s="526"/>
      <c r="P20" s="526"/>
      <c r="Q20" s="527"/>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c r="AP20" s="528"/>
      <c r="AQ20" s="528"/>
      <c r="AR20" s="528"/>
      <c r="AS20" s="528"/>
      <c r="AT20" s="529"/>
    </row>
    <row r="21" spans="1:46" ht="22.5" customHeight="1">
      <c r="A21" s="524"/>
      <c r="B21" s="512"/>
      <c r="C21" s="512"/>
      <c r="D21" s="512"/>
      <c r="E21" s="512"/>
      <c r="F21" s="512"/>
      <c r="G21" s="512"/>
      <c r="H21" s="512"/>
      <c r="I21" s="512"/>
      <c r="J21" s="512"/>
      <c r="K21" s="512"/>
      <c r="L21" s="525"/>
      <c r="M21" s="533" t="s">
        <v>24</v>
      </c>
      <c r="N21" s="533"/>
      <c r="O21" s="533"/>
      <c r="P21" s="533"/>
      <c r="Q21" s="527"/>
      <c r="R21" s="528"/>
      <c r="S21" s="528"/>
      <c r="T21" s="528"/>
      <c r="U21" s="528"/>
      <c r="V21" s="528"/>
      <c r="W21" s="528"/>
      <c r="X21" s="528"/>
      <c r="Y21" s="528"/>
      <c r="Z21" s="528"/>
      <c r="AA21" s="528"/>
      <c r="AB21" s="528"/>
      <c r="AC21" s="529"/>
      <c r="AD21" s="534" t="s">
        <v>25</v>
      </c>
      <c r="AE21" s="534"/>
      <c r="AF21" s="534"/>
      <c r="AG21" s="534"/>
      <c r="AH21" s="527"/>
      <c r="AI21" s="528"/>
      <c r="AJ21" s="528"/>
      <c r="AK21" s="528"/>
      <c r="AL21" s="528"/>
      <c r="AM21" s="528"/>
      <c r="AN21" s="528"/>
      <c r="AO21" s="528"/>
      <c r="AP21" s="528"/>
      <c r="AQ21" s="528"/>
      <c r="AR21" s="528"/>
      <c r="AS21" s="528"/>
      <c r="AT21" s="529"/>
    </row>
    <row r="22" spans="1:46" ht="22.5" customHeight="1">
      <c r="A22" s="533" t="s">
        <v>26</v>
      </c>
      <c r="B22" s="533"/>
      <c r="C22" s="533"/>
      <c r="D22" s="533"/>
      <c r="E22" s="533"/>
      <c r="F22" s="533"/>
      <c r="G22" s="533"/>
      <c r="H22" s="533"/>
      <c r="I22" s="533"/>
      <c r="J22" s="533"/>
      <c r="K22" s="533"/>
      <c r="L22" s="533"/>
      <c r="M22" s="535" t="s">
        <v>60</v>
      </c>
      <c r="N22" s="536"/>
      <c r="O22" s="536"/>
      <c r="P22" s="536"/>
      <c r="Q22" s="537"/>
      <c r="R22" s="537"/>
      <c r="S22" s="537"/>
      <c r="T22" s="537"/>
      <c r="U22" s="504" t="s">
        <v>30</v>
      </c>
      <c r="V22" s="504"/>
      <c r="W22" s="504"/>
      <c r="X22" s="508"/>
      <c r="Y22" s="508"/>
      <c r="Z22" s="508"/>
      <c r="AA22" s="538" t="s">
        <v>31</v>
      </c>
      <c r="AB22" s="538"/>
      <c r="AC22" s="539"/>
      <c r="AD22" s="501" t="s">
        <v>27</v>
      </c>
      <c r="AE22" s="502"/>
      <c r="AF22" s="502"/>
      <c r="AG22" s="502"/>
      <c r="AH22" s="502"/>
      <c r="AI22" s="502"/>
      <c r="AJ22" s="506"/>
      <c r="AK22" s="540"/>
      <c r="AL22" s="541"/>
      <c r="AM22" s="541"/>
      <c r="AN22" s="541"/>
      <c r="AO22" s="541"/>
      <c r="AP22" s="541"/>
      <c r="AQ22" s="541"/>
      <c r="AR22" s="542" t="s">
        <v>38</v>
      </c>
      <c r="AS22" s="542"/>
      <c r="AT22" s="543"/>
    </row>
    <row r="23" spans="1:46" ht="50.1" customHeight="1">
      <c r="A23" s="544" t="s">
        <v>47</v>
      </c>
      <c r="B23" s="502"/>
      <c r="C23" s="502"/>
      <c r="D23" s="502"/>
      <c r="E23" s="502"/>
      <c r="F23" s="502"/>
      <c r="G23" s="502"/>
      <c r="H23" s="502"/>
      <c r="I23" s="502"/>
      <c r="J23" s="502"/>
      <c r="K23" s="502"/>
      <c r="L23" s="506"/>
      <c r="M23" s="545"/>
      <c r="N23" s="546"/>
      <c r="O23" s="546"/>
      <c r="P23" s="546"/>
      <c r="Q23" s="546"/>
      <c r="R23" s="546"/>
      <c r="S23" s="546"/>
      <c r="T23" s="546"/>
      <c r="U23" s="546"/>
      <c r="V23" s="546"/>
      <c r="W23" s="546"/>
      <c r="X23" s="546"/>
      <c r="Y23" s="546"/>
      <c r="Z23" s="546"/>
      <c r="AA23" s="546"/>
      <c r="AB23" s="546"/>
      <c r="AC23" s="546"/>
      <c r="AD23" s="546"/>
      <c r="AE23" s="546"/>
      <c r="AF23" s="546"/>
      <c r="AG23" s="546"/>
      <c r="AH23" s="546"/>
      <c r="AI23" s="546"/>
      <c r="AJ23" s="546"/>
      <c r="AK23" s="546"/>
      <c r="AL23" s="546"/>
      <c r="AM23" s="546"/>
      <c r="AN23" s="546"/>
      <c r="AO23" s="546"/>
      <c r="AP23" s="546"/>
      <c r="AQ23" s="546"/>
      <c r="AR23" s="546"/>
      <c r="AS23" s="546"/>
      <c r="AT23" s="547"/>
    </row>
    <row r="24" spans="1:46" ht="30" customHeight="1">
      <c r="A24" s="519" t="s">
        <v>39</v>
      </c>
      <c r="B24" s="511"/>
      <c r="C24" s="511"/>
      <c r="D24" s="511"/>
      <c r="E24" s="511"/>
      <c r="F24" s="511"/>
      <c r="G24" s="511"/>
      <c r="H24" s="511"/>
      <c r="I24" s="511"/>
      <c r="J24" s="511"/>
      <c r="K24" s="511"/>
      <c r="L24" s="520"/>
      <c r="M24" s="548" t="s">
        <v>40</v>
      </c>
      <c r="N24" s="548"/>
      <c r="O24" s="548"/>
      <c r="P24" s="548"/>
      <c r="Q24" s="540"/>
      <c r="R24" s="541"/>
      <c r="S24" s="541"/>
      <c r="T24" s="541"/>
      <c r="U24" s="541"/>
      <c r="V24" s="541"/>
      <c r="W24" s="541"/>
      <c r="X24" s="541"/>
      <c r="Y24" s="541"/>
      <c r="Z24" s="541"/>
      <c r="AA24" s="549" t="s">
        <v>38</v>
      </c>
      <c r="AB24" s="549"/>
      <c r="AC24" s="549"/>
      <c r="AD24" s="548" t="s">
        <v>41</v>
      </c>
      <c r="AE24" s="548"/>
      <c r="AF24" s="548"/>
      <c r="AG24" s="548"/>
      <c r="AH24" s="550"/>
      <c r="AI24" s="551"/>
      <c r="AJ24" s="551"/>
      <c r="AK24" s="551"/>
      <c r="AL24" s="551"/>
      <c r="AM24" s="551"/>
      <c r="AN24" s="551"/>
      <c r="AO24" s="551"/>
      <c r="AP24" s="551"/>
      <c r="AQ24" s="551"/>
      <c r="AR24" s="549" t="s">
        <v>38</v>
      </c>
      <c r="AS24" s="549"/>
      <c r="AT24" s="552"/>
    </row>
    <row r="25" spans="1:46" ht="30" customHeight="1">
      <c r="A25" s="524"/>
      <c r="B25" s="512"/>
      <c r="C25" s="512"/>
      <c r="D25" s="512"/>
      <c r="E25" s="512"/>
      <c r="F25" s="512"/>
      <c r="G25" s="512"/>
      <c r="H25" s="512"/>
      <c r="I25" s="512"/>
      <c r="J25" s="512"/>
      <c r="K25" s="512"/>
      <c r="L25" s="525"/>
      <c r="M25" s="501" t="s">
        <v>50</v>
      </c>
      <c r="N25" s="502"/>
      <c r="O25" s="502"/>
      <c r="P25" s="506"/>
      <c r="Q25" s="553"/>
      <c r="R25" s="554"/>
      <c r="S25" s="554"/>
      <c r="T25" s="554"/>
      <c r="U25" s="554"/>
      <c r="V25" s="554"/>
      <c r="W25" s="554"/>
      <c r="X25" s="554"/>
      <c r="Y25" s="554"/>
      <c r="Z25" s="554"/>
      <c r="AA25" s="554"/>
      <c r="AB25" s="554"/>
      <c r="AC25" s="554"/>
      <c r="AD25" s="554"/>
      <c r="AE25" s="554"/>
      <c r="AF25" s="554"/>
      <c r="AG25" s="554"/>
      <c r="AH25" s="554"/>
      <c r="AI25" s="554"/>
      <c r="AJ25" s="554"/>
      <c r="AK25" s="554"/>
      <c r="AL25" s="554"/>
      <c r="AM25" s="554"/>
      <c r="AN25" s="554"/>
      <c r="AO25" s="554"/>
      <c r="AP25" s="554"/>
      <c r="AQ25" s="554"/>
      <c r="AR25" s="554"/>
      <c r="AS25" s="554"/>
      <c r="AT25" s="555"/>
    </row>
    <row r="26" spans="1:46" ht="30" customHeight="1">
      <c r="A26" s="563" t="s">
        <v>166</v>
      </c>
      <c r="B26" s="564"/>
      <c r="C26" s="564"/>
      <c r="D26" s="564"/>
      <c r="E26" s="564"/>
      <c r="F26" s="564"/>
      <c r="G26" s="564"/>
      <c r="H26" s="564"/>
      <c r="I26" s="564"/>
      <c r="J26" s="564"/>
      <c r="K26" s="564"/>
      <c r="L26" s="564"/>
      <c r="M26" s="564"/>
      <c r="N26" s="564"/>
      <c r="O26" s="564"/>
      <c r="P26" s="564"/>
      <c r="Q26" s="564"/>
      <c r="R26" s="564"/>
      <c r="S26" s="564"/>
      <c r="T26" s="564"/>
      <c r="U26" s="564"/>
      <c r="V26" s="564"/>
      <c r="W26" s="564"/>
      <c r="X26" s="564"/>
      <c r="Y26" s="564"/>
      <c r="Z26" s="564"/>
      <c r="AA26" s="564"/>
      <c r="AB26" s="564"/>
      <c r="AC26" s="564"/>
      <c r="AD26" s="565"/>
      <c r="AE26" s="566"/>
      <c r="AF26" s="566"/>
      <c r="AG26" s="566"/>
      <c r="AH26" s="566"/>
      <c r="AI26" s="566"/>
      <c r="AJ26" s="566"/>
      <c r="AK26" s="566"/>
      <c r="AL26" s="566"/>
      <c r="AM26" s="566"/>
      <c r="AN26" s="566"/>
      <c r="AO26" s="566"/>
      <c r="AP26" s="566"/>
      <c r="AQ26" s="566"/>
      <c r="AR26" s="566"/>
      <c r="AS26" s="566"/>
      <c r="AT26" s="567"/>
    </row>
    <row r="27" spans="1:46" ht="12" customHeight="1">
      <c r="A27" s="36"/>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7"/>
    </row>
    <row r="28" spans="1:46" ht="22.5" customHeight="1">
      <c r="A28" s="501" t="s">
        <v>44</v>
      </c>
      <c r="B28" s="502"/>
      <c r="C28" s="502"/>
      <c r="D28" s="503" t="s">
        <v>149</v>
      </c>
      <c r="E28" s="504"/>
      <c r="F28" s="504"/>
      <c r="G28" s="505"/>
      <c r="H28" s="502" t="s">
        <v>51</v>
      </c>
      <c r="I28" s="502"/>
      <c r="J28" s="502"/>
      <c r="K28" s="502"/>
      <c r="L28" s="506"/>
      <c r="M28" s="507"/>
      <c r="N28" s="508"/>
      <c r="O28" s="508"/>
      <c r="P28" s="508"/>
      <c r="Q28" s="508"/>
      <c r="R28" s="508"/>
      <c r="S28" s="508"/>
      <c r="T28" s="508"/>
      <c r="U28" s="508"/>
      <c r="V28" s="508"/>
      <c r="W28" s="508"/>
      <c r="X28" s="508"/>
      <c r="Y28" s="508"/>
      <c r="Z28" s="508"/>
      <c r="AA28" s="508"/>
      <c r="AB28" s="508"/>
      <c r="AC28" s="509"/>
      <c r="AD28" s="510" t="s">
        <v>48</v>
      </c>
      <c r="AE28" s="511"/>
      <c r="AF28" s="511"/>
      <c r="AG28" s="511"/>
      <c r="AH28" s="513"/>
      <c r="AI28" s="514"/>
      <c r="AJ28" s="514"/>
      <c r="AK28" s="514"/>
      <c r="AL28" s="514"/>
      <c r="AM28" s="514"/>
      <c r="AN28" s="514"/>
      <c r="AO28" s="514"/>
      <c r="AP28" s="514"/>
      <c r="AQ28" s="514"/>
      <c r="AR28" s="514"/>
      <c r="AS28" s="514"/>
      <c r="AT28" s="515"/>
    </row>
    <row r="29" spans="1:46" ht="22.5" customHeight="1">
      <c r="A29" s="501" t="s">
        <v>151</v>
      </c>
      <c r="B29" s="502"/>
      <c r="C29" s="502"/>
      <c r="D29" s="502"/>
      <c r="E29" s="502"/>
      <c r="F29" s="502"/>
      <c r="G29" s="502"/>
      <c r="H29" s="502"/>
      <c r="I29" s="502"/>
      <c r="J29" s="502"/>
      <c r="K29" s="502"/>
      <c r="L29" s="506"/>
      <c r="M29" s="507"/>
      <c r="N29" s="508"/>
      <c r="O29" s="508"/>
      <c r="P29" s="508"/>
      <c r="Q29" s="508"/>
      <c r="R29" s="508"/>
      <c r="S29" s="508"/>
      <c r="T29" s="508"/>
      <c r="U29" s="508"/>
      <c r="V29" s="508"/>
      <c r="W29" s="508"/>
      <c r="X29" s="508"/>
      <c r="Y29" s="508"/>
      <c r="Z29" s="508"/>
      <c r="AA29" s="508"/>
      <c r="AB29" s="508"/>
      <c r="AC29" s="509"/>
      <c r="AD29" s="512"/>
      <c r="AE29" s="512"/>
      <c r="AF29" s="512"/>
      <c r="AG29" s="512"/>
      <c r="AH29" s="516"/>
      <c r="AI29" s="517"/>
      <c r="AJ29" s="517"/>
      <c r="AK29" s="517"/>
      <c r="AL29" s="517"/>
      <c r="AM29" s="517"/>
      <c r="AN29" s="517"/>
      <c r="AO29" s="517"/>
      <c r="AP29" s="517"/>
      <c r="AQ29" s="517"/>
      <c r="AR29" s="517"/>
      <c r="AS29" s="517"/>
      <c r="AT29" s="518"/>
    </row>
    <row r="30" spans="1:46" ht="22.5" customHeight="1">
      <c r="A30" s="519" t="s">
        <v>19</v>
      </c>
      <c r="B30" s="511"/>
      <c r="C30" s="511"/>
      <c r="D30" s="511"/>
      <c r="E30" s="511"/>
      <c r="F30" s="511"/>
      <c r="G30" s="511"/>
      <c r="H30" s="511"/>
      <c r="I30" s="511"/>
      <c r="J30" s="511"/>
      <c r="K30" s="511"/>
      <c r="L30" s="520"/>
      <c r="M30" s="526" t="s">
        <v>20</v>
      </c>
      <c r="N30" s="526"/>
      <c r="O30" s="526"/>
      <c r="P30" s="526"/>
      <c r="Q30" s="527"/>
      <c r="R30" s="528"/>
      <c r="S30" s="528"/>
      <c r="T30" s="528"/>
      <c r="U30" s="528"/>
      <c r="V30" s="528"/>
      <c r="W30" s="528"/>
      <c r="X30" s="528"/>
      <c r="Y30" s="528"/>
      <c r="Z30" s="528"/>
      <c r="AA30" s="528"/>
      <c r="AB30" s="528"/>
      <c r="AC30" s="528"/>
      <c r="AD30" s="528"/>
      <c r="AE30" s="528"/>
      <c r="AF30" s="528"/>
      <c r="AG30" s="528"/>
      <c r="AH30" s="528"/>
      <c r="AI30" s="528"/>
      <c r="AJ30" s="528"/>
      <c r="AK30" s="528"/>
      <c r="AL30" s="528"/>
      <c r="AM30" s="528"/>
      <c r="AN30" s="528"/>
      <c r="AO30" s="528"/>
      <c r="AP30" s="528"/>
      <c r="AQ30" s="528"/>
      <c r="AR30" s="528"/>
      <c r="AS30" s="528"/>
      <c r="AT30" s="529"/>
    </row>
    <row r="31" spans="1:46" ht="22.5" customHeight="1">
      <c r="A31" s="521"/>
      <c r="B31" s="522"/>
      <c r="C31" s="522"/>
      <c r="D31" s="522"/>
      <c r="E31" s="522"/>
      <c r="F31" s="522"/>
      <c r="G31" s="522"/>
      <c r="H31" s="522"/>
      <c r="I31" s="522"/>
      <c r="J31" s="522"/>
      <c r="K31" s="522"/>
      <c r="L31" s="523"/>
      <c r="M31" s="526" t="s">
        <v>21</v>
      </c>
      <c r="N31" s="526"/>
      <c r="O31" s="526"/>
      <c r="P31" s="526"/>
      <c r="Q31" s="527"/>
      <c r="R31" s="528"/>
      <c r="S31" s="528"/>
      <c r="T31" s="528"/>
      <c r="U31" s="528"/>
      <c r="V31" s="528"/>
      <c r="W31" s="528"/>
      <c r="X31" s="528"/>
      <c r="Y31" s="528"/>
      <c r="Z31" s="528"/>
      <c r="AA31" s="528"/>
      <c r="AB31" s="528"/>
      <c r="AC31" s="529"/>
      <c r="AD31" s="526" t="s">
        <v>22</v>
      </c>
      <c r="AE31" s="526"/>
      <c r="AF31" s="526"/>
      <c r="AG31" s="526"/>
      <c r="AH31" s="556"/>
      <c r="AI31" s="537"/>
      <c r="AJ31" s="537"/>
      <c r="AK31" s="537"/>
      <c r="AL31" s="537"/>
      <c r="AM31" s="537"/>
      <c r="AN31" s="537"/>
      <c r="AO31" s="537"/>
      <c r="AP31" s="537"/>
      <c r="AQ31" s="537"/>
      <c r="AR31" s="537"/>
      <c r="AS31" s="537"/>
      <c r="AT31" s="557"/>
    </row>
    <row r="32" spans="1:46" ht="22.5" customHeight="1">
      <c r="A32" s="521"/>
      <c r="B32" s="522"/>
      <c r="C32" s="522"/>
      <c r="D32" s="522"/>
      <c r="E32" s="522"/>
      <c r="F32" s="522"/>
      <c r="G32" s="522"/>
      <c r="H32" s="522"/>
      <c r="I32" s="522"/>
      <c r="J32" s="522"/>
      <c r="K32" s="522"/>
      <c r="L32" s="523"/>
      <c r="M32" s="526" t="s">
        <v>23</v>
      </c>
      <c r="N32" s="526"/>
      <c r="O32" s="526"/>
      <c r="P32" s="526"/>
      <c r="Q32" s="527"/>
      <c r="R32" s="528"/>
      <c r="S32" s="528"/>
      <c r="T32" s="528"/>
      <c r="U32" s="528"/>
      <c r="V32" s="528"/>
      <c r="W32" s="528"/>
      <c r="X32" s="528"/>
      <c r="Y32" s="528"/>
      <c r="Z32" s="528"/>
      <c r="AA32" s="528"/>
      <c r="AB32" s="528"/>
      <c r="AC32" s="528"/>
      <c r="AD32" s="528"/>
      <c r="AE32" s="528"/>
      <c r="AF32" s="528"/>
      <c r="AG32" s="528"/>
      <c r="AH32" s="528"/>
      <c r="AI32" s="528"/>
      <c r="AJ32" s="528"/>
      <c r="AK32" s="528"/>
      <c r="AL32" s="528"/>
      <c r="AM32" s="528"/>
      <c r="AN32" s="528"/>
      <c r="AO32" s="528"/>
      <c r="AP32" s="528"/>
      <c r="AQ32" s="528"/>
      <c r="AR32" s="528"/>
      <c r="AS32" s="528"/>
      <c r="AT32" s="529"/>
    </row>
    <row r="33" spans="1:46" ht="22.5" customHeight="1">
      <c r="A33" s="524"/>
      <c r="B33" s="512"/>
      <c r="C33" s="512"/>
      <c r="D33" s="512"/>
      <c r="E33" s="512"/>
      <c r="F33" s="512"/>
      <c r="G33" s="512"/>
      <c r="H33" s="512"/>
      <c r="I33" s="512"/>
      <c r="J33" s="512"/>
      <c r="K33" s="512"/>
      <c r="L33" s="525"/>
      <c r="M33" s="533" t="s">
        <v>24</v>
      </c>
      <c r="N33" s="533"/>
      <c r="O33" s="533"/>
      <c r="P33" s="533"/>
      <c r="Q33" s="527"/>
      <c r="R33" s="528"/>
      <c r="S33" s="528"/>
      <c r="T33" s="528"/>
      <c r="U33" s="528"/>
      <c r="V33" s="528"/>
      <c r="W33" s="528"/>
      <c r="X33" s="528"/>
      <c r="Y33" s="528"/>
      <c r="Z33" s="528"/>
      <c r="AA33" s="528"/>
      <c r="AB33" s="528"/>
      <c r="AC33" s="529"/>
      <c r="AD33" s="534" t="s">
        <v>25</v>
      </c>
      <c r="AE33" s="534"/>
      <c r="AF33" s="534"/>
      <c r="AG33" s="534"/>
      <c r="AH33" s="527"/>
      <c r="AI33" s="528"/>
      <c r="AJ33" s="528"/>
      <c r="AK33" s="528"/>
      <c r="AL33" s="528"/>
      <c r="AM33" s="528"/>
      <c r="AN33" s="528"/>
      <c r="AO33" s="528"/>
      <c r="AP33" s="528"/>
      <c r="AQ33" s="528"/>
      <c r="AR33" s="528"/>
      <c r="AS33" s="528"/>
      <c r="AT33" s="529"/>
    </row>
    <row r="34" spans="1:46" ht="22.5" customHeight="1">
      <c r="A34" s="533" t="s">
        <v>26</v>
      </c>
      <c r="B34" s="533"/>
      <c r="C34" s="533"/>
      <c r="D34" s="533"/>
      <c r="E34" s="533"/>
      <c r="F34" s="533"/>
      <c r="G34" s="533"/>
      <c r="H34" s="533"/>
      <c r="I34" s="533"/>
      <c r="J34" s="533"/>
      <c r="K34" s="533"/>
      <c r="L34" s="533"/>
      <c r="M34" s="535" t="s">
        <v>60</v>
      </c>
      <c r="N34" s="536"/>
      <c r="O34" s="536"/>
      <c r="P34" s="536"/>
      <c r="Q34" s="537"/>
      <c r="R34" s="537"/>
      <c r="S34" s="537"/>
      <c r="T34" s="537"/>
      <c r="U34" s="504" t="s">
        <v>30</v>
      </c>
      <c r="V34" s="504"/>
      <c r="W34" s="504"/>
      <c r="X34" s="508"/>
      <c r="Y34" s="508"/>
      <c r="Z34" s="508"/>
      <c r="AA34" s="538" t="s">
        <v>31</v>
      </c>
      <c r="AB34" s="538"/>
      <c r="AC34" s="539"/>
      <c r="AD34" s="501" t="s">
        <v>27</v>
      </c>
      <c r="AE34" s="502"/>
      <c r="AF34" s="502"/>
      <c r="AG34" s="502"/>
      <c r="AH34" s="502"/>
      <c r="AI34" s="502"/>
      <c r="AJ34" s="506"/>
      <c r="AK34" s="540"/>
      <c r="AL34" s="541"/>
      <c r="AM34" s="541"/>
      <c r="AN34" s="541"/>
      <c r="AO34" s="541"/>
      <c r="AP34" s="541"/>
      <c r="AQ34" s="541"/>
      <c r="AR34" s="542" t="s">
        <v>38</v>
      </c>
      <c r="AS34" s="542"/>
      <c r="AT34" s="543"/>
    </row>
    <row r="35" spans="1:46" ht="50.1" customHeight="1">
      <c r="A35" s="544" t="s">
        <v>47</v>
      </c>
      <c r="B35" s="502"/>
      <c r="C35" s="502"/>
      <c r="D35" s="502"/>
      <c r="E35" s="502"/>
      <c r="F35" s="502"/>
      <c r="G35" s="502"/>
      <c r="H35" s="502"/>
      <c r="I35" s="502"/>
      <c r="J35" s="502"/>
      <c r="K35" s="502"/>
      <c r="L35" s="506"/>
      <c r="M35" s="545"/>
      <c r="N35" s="546"/>
      <c r="O35" s="546"/>
      <c r="P35" s="546"/>
      <c r="Q35" s="546"/>
      <c r="R35" s="546"/>
      <c r="S35" s="546"/>
      <c r="T35" s="546"/>
      <c r="U35" s="546"/>
      <c r="V35" s="546"/>
      <c r="W35" s="546"/>
      <c r="X35" s="546"/>
      <c r="Y35" s="546"/>
      <c r="Z35" s="546"/>
      <c r="AA35" s="546"/>
      <c r="AB35" s="546"/>
      <c r="AC35" s="546"/>
      <c r="AD35" s="546"/>
      <c r="AE35" s="546"/>
      <c r="AF35" s="546"/>
      <c r="AG35" s="546"/>
      <c r="AH35" s="546"/>
      <c r="AI35" s="546"/>
      <c r="AJ35" s="546"/>
      <c r="AK35" s="546"/>
      <c r="AL35" s="546"/>
      <c r="AM35" s="546"/>
      <c r="AN35" s="546"/>
      <c r="AO35" s="546"/>
      <c r="AP35" s="546"/>
      <c r="AQ35" s="546"/>
      <c r="AR35" s="546"/>
      <c r="AS35" s="546"/>
      <c r="AT35" s="547"/>
    </row>
    <row r="36" spans="1:46" ht="30" customHeight="1">
      <c r="A36" s="519" t="s">
        <v>39</v>
      </c>
      <c r="B36" s="511"/>
      <c r="C36" s="511"/>
      <c r="D36" s="511"/>
      <c r="E36" s="511"/>
      <c r="F36" s="511"/>
      <c r="G36" s="511"/>
      <c r="H36" s="511"/>
      <c r="I36" s="511"/>
      <c r="J36" s="511"/>
      <c r="K36" s="511"/>
      <c r="L36" s="520"/>
      <c r="M36" s="548" t="s">
        <v>40</v>
      </c>
      <c r="N36" s="548"/>
      <c r="O36" s="548"/>
      <c r="P36" s="548"/>
      <c r="Q36" s="540"/>
      <c r="R36" s="541"/>
      <c r="S36" s="541"/>
      <c r="T36" s="541"/>
      <c r="U36" s="541"/>
      <c r="V36" s="541"/>
      <c r="W36" s="541"/>
      <c r="X36" s="541"/>
      <c r="Y36" s="541"/>
      <c r="Z36" s="541"/>
      <c r="AA36" s="549" t="s">
        <v>38</v>
      </c>
      <c r="AB36" s="549"/>
      <c r="AC36" s="549"/>
      <c r="AD36" s="548" t="s">
        <v>41</v>
      </c>
      <c r="AE36" s="548"/>
      <c r="AF36" s="548"/>
      <c r="AG36" s="548"/>
      <c r="AH36" s="550"/>
      <c r="AI36" s="551"/>
      <c r="AJ36" s="551"/>
      <c r="AK36" s="551"/>
      <c r="AL36" s="551"/>
      <c r="AM36" s="551"/>
      <c r="AN36" s="551"/>
      <c r="AO36" s="551"/>
      <c r="AP36" s="551"/>
      <c r="AQ36" s="551"/>
      <c r="AR36" s="549" t="s">
        <v>38</v>
      </c>
      <c r="AS36" s="549"/>
      <c r="AT36" s="552"/>
    </row>
    <row r="37" spans="1:46" ht="30" customHeight="1">
      <c r="A37" s="524"/>
      <c r="B37" s="512"/>
      <c r="C37" s="512"/>
      <c r="D37" s="512"/>
      <c r="E37" s="512"/>
      <c r="F37" s="512"/>
      <c r="G37" s="512"/>
      <c r="H37" s="512"/>
      <c r="I37" s="512"/>
      <c r="J37" s="512"/>
      <c r="K37" s="512"/>
      <c r="L37" s="525"/>
      <c r="M37" s="501" t="s">
        <v>50</v>
      </c>
      <c r="N37" s="502"/>
      <c r="O37" s="502"/>
      <c r="P37" s="506"/>
      <c r="Q37" s="553"/>
      <c r="R37" s="554"/>
      <c r="S37" s="554"/>
      <c r="T37" s="554"/>
      <c r="U37" s="554"/>
      <c r="V37" s="554"/>
      <c r="W37" s="554"/>
      <c r="X37" s="554"/>
      <c r="Y37" s="554"/>
      <c r="Z37" s="554"/>
      <c r="AA37" s="554"/>
      <c r="AB37" s="554"/>
      <c r="AC37" s="554"/>
      <c r="AD37" s="554"/>
      <c r="AE37" s="554"/>
      <c r="AF37" s="554"/>
      <c r="AG37" s="554"/>
      <c r="AH37" s="554"/>
      <c r="AI37" s="554"/>
      <c r="AJ37" s="554"/>
      <c r="AK37" s="554"/>
      <c r="AL37" s="554"/>
      <c r="AM37" s="554"/>
      <c r="AN37" s="554"/>
      <c r="AO37" s="554"/>
      <c r="AP37" s="554"/>
      <c r="AQ37" s="554"/>
      <c r="AR37" s="554"/>
      <c r="AS37" s="554"/>
      <c r="AT37" s="555"/>
    </row>
    <row r="38" spans="1:46" ht="30" customHeight="1">
      <c r="A38" s="563" t="s">
        <v>166</v>
      </c>
      <c r="B38" s="564"/>
      <c r="C38" s="564"/>
      <c r="D38" s="564"/>
      <c r="E38" s="564"/>
      <c r="F38" s="564"/>
      <c r="G38" s="564"/>
      <c r="H38" s="564"/>
      <c r="I38" s="564"/>
      <c r="J38" s="564"/>
      <c r="K38" s="564"/>
      <c r="L38" s="564"/>
      <c r="M38" s="564"/>
      <c r="N38" s="564"/>
      <c r="O38" s="564"/>
      <c r="P38" s="564"/>
      <c r="Q38" s="564"/>
      <c r="R38" s="564"/>
      <c r="S38" s="564"/>
      <c r="T38" s="564"/>
      <c r="U38" s="564"/>
      <c r="V38" s="564"/>
      <c r="W38" s="564"/>
      <c r="X38" s="564"/>
      <c r="Y38" s="564"/>
      <c r="Z38" s="564"/>
      <c r="AA38" s="564"/>
      <c r="AB38" s="564"/>
      <c r="AC38" s="564"/>
      <c r="AD38" s="565"/>
      <c r="AE38" s="566"/>
      <c r="AF38" s="566"/>
      <c r="AG38" s="566"/>
      <c r="AH38" s="566"/>
      <c r="AI38" s="566"/>
      <c r="AJ38" s="566"/>
      <c r="AK38" s="566"/>
      <c r="AL38" s="566"/>
      <c r="AM38" s="566"/>
      <c r="AN38" s="566"/>
      <c r="AO38" s="566"/>
      <c r="AP38" s="566"/>
      <c r="AQ38" s="566"/>
      <c r="AR38" s="566"/>
      <c r="AS38" s="566"/>
      <c r="AT38" s="567"/>
    </row>
    <row r="39" spans="1:46" ht="11.25" customHeight="1">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row>
  </sheetData>
  <sheetProtection formatCells="0" formatRows="0" insertRows="0" deleteRows="0" selectLockedCells="1" sort="0" autoFilter="0" pivotTables="0"/>
  <mergeCells count="130">
    <mergeCell ref="A14:AD14"/>
    <mergeCell ref="AE14:AT14"/>
    <mergeCell ref="A26:AD26"/>
    <mergeCell ref="AE26:AT26"/>
    <mergeCell ref="A38:AD38"/>
    <mergeCell ref="AE38:AT38"/>
    <mergeCell ref="AR36:AT36"/>
    <mergeCell ref="M37:P37"/>
    <mergeCell ref="Q37:AT37"/>
    <mergeCell ref="A36:L37"/>
    <mergeCell ref="M36:P36"/>
    <mergeCell ref="Q36:Z36"/>
    <mergeCell ref="AA36:AC36"/>
    <mergeCell ref="AD36:AG36"/>
    <mergeCell ref="AH36:AQ36"/>
    <mergeCell ref="AA34:AC34"/>
    <mergeCell ref="AD34:AJ34"/>
    <mergeCell ref="AK34:AQ34"/>
    <mergeCell ref="AR34:AT34"/>
    <mergeCell ref="A35:L35"/>
    <mergeCell ref="M35:AT35"/>
    <mergeCell ref="Q32:AT32"/>
    <mergeCell ref="M33:P33"/>
    <mergeCell ref="Q33:AC33"/>
    <mergeCell ref="AD33:AG33"/>
    <mergeCell ref="AH33:AT33"/>
    <mergeCell ref="A34:L34"/>
    <mergeCell ref="M34:P34"/>
    <mergeCell ref="Q34:T34"/>
    <mergeCell ref="U34:W34"/>
    <mergeCell ref="X34:Z34"/>
    <mergeCell ref="A28:C28"/>
    <mergeCell ref="D28:G28"/>
    <mergeCell ref="H28:L28"/>
    <mergeCell ref="M28:AC28"/>
    <mergeCell ref="AD28:AG29"/>
    <mergeCell ref="AH28:AT29"/>
    <mergeCell ref="A29:L29"/>
    <mergeCell ref="M29:AC29"/>
    <mergeCell ref="A30:L33"/>
    <mergeCell ref="M30:P30"/>
    <mergeCell ref="Q30:AT30"/>
    <mergeCell ref="M31:P31"/>
    <mergeCell ref="Q31:AC31"/>
    <mergeCell ref="AD31:AG31"/>
    <mergeCell ref="AH31:AT31"/>
    <mergeCell ref="M32:P32"/>
    <mergeCell ref="A23:L23"/>
    <mergeCell ref="M23:AT23"/>
    <mergeCell ref="A24:L25"/>
    <mergeCell ref="M24:P24"/>
    <mergeCell ref="Q24:Z24"/>
    <mergeCell ref="AA24:AC24"/>
    <mergeCell ref="AD24:AG24"/>
    <mergeCell ref="AH24:AQ24"/>
    <mergeCell ref="AR24:AT24"/>
    <mergeCell ref="M25:P25"/>
    <mergeCell ref="Q25:AT25"/>
    <mergeCell ref="A22:L22"/>
    <mergeCell ref="M22:P22"/>
    <mergeCell ref="Q22:T22"/>
    <mergeCell ref="U22:W22"/>
    <mergeCell ref="X22:Z22"/>
    <mergeCell ref="AA22:AC22"/>
    <mergeCell ref="AD22:AJ22"/>
    <mergeCell ref="AK22:AQ22"/>
    <mergeCell ref="AR22:AT22"/>
    <mergeCell ref="A16:C16"/>
    <mergeCell ref="D16:G16"/>
    <mergeCell ref="H16:L16"/>
    <mergeCell ref="M16:AC16"/>
    <mergeCell ref="AD16:AG17"/>
    <mergeCell ref="AH16:AT17"/>
    <mergeCell ref="A17:L17"/>
    <mergeCell ref="M17:AC17"/>
    <mergeCell ref="A18:L21"/>
    <mergeCell ref="M18:P18"/>
    <mergeCell ref="Q18:AT18"/>
    <mergeCell ref="M19:P19"/>
    <mergeCell ref="Q19:AC19"/>
    <mergeCell ref="AD19:AG19"/>
    <mergeCell ref="AH19:AT19"/>
    <mergeCell ref="M20:P20"/>
    <mergeCell ref="Q20:AT20"/>
    <mergeCell ref="M21:P21"/>
    <mergeCell ref="Q21:AC21"/>
    <mergeCell ref="AD21:AG21"/>
    <mergeCell ref="AH21:AT21"/>
    <mergeCell ref="A11:L11"/>
    <mergeCell ref="M11:AT11"/>
    <mergeCell ref="A12:L13"/>
    <mergeCell ref="M12:P12"/>
    <mergeCell ref="Q12:Z12"/>
    <mergeCell ref="AA12:AC12"/>
    <mergeCell ref="AD12:AG12"/>
    <mergeCell ref="AH12:AQ12"/>
    <mergeCell ref="AR12:AT12"/>
    <mergeCell ref="M13:P13"/>
    <mergeCell ref="Q13:AT13"/>
    <mergeCell ref="Q9:AC9"/>
    <mergeCell ref="AD9:AG9"/>
    <mergeCell ref="AH9:AT9"/>
    <mergeCell ref="A10:L10"/>
    <mergeCell ref="M10:P10"/>
    <mergeCell ref="Q10:T10"/>
    <mergeCell ref="U10:W10"/>
    <mergeCell ref="X10:Z10"/>
    <mergeCell ref="AA10:AC10"/>
    <mergeCell ref="AD10:AJ10"/>
    <mergeCell ref="A6:L9"/>
    <mergeCell ref="M6:P6"/>
    <mergeCell ref="Q6:AT6"/>
    <mergeCell ref="M7:P7"/>
    <mergeCell ref="Q7:AC7"/>
    <mergeCell ref="AD7:AG7"/>
    <mergeCell ref="AH7:AT7"/>
    <mergeCell ref="M8:P8"/>
    <mergeCell ref="Q8:AT8"/>
    <mergeCell ref="M9:P9"/>
    <mergeCell ref="AK10:AQ10"/>
    <mergeCell ref="AR10:AT10"/>
    <mergeCell ref="B2:AS2"/>
    <mergeCell ref="A4:C4"/>
    <mergeCell ref="D4:G4"/>
    <mergeCell ref="H4:L4"/>
    <mergeCell ref="M4:AC4"/>
    <mergeCell ref="AD4:AG5"/>
    <mergeCell ref="AH4:AT5"/>
    <mergeCell ref="A5:L5"/>
    <mergeCell ref="M5:AC5"/>
  </mergeCells>
  <phoneticPr fontId="1"/>
  <dataValidations xWindow="727" yWindow="697" count="8">
    <dataValidation imeMode="halfAlpha" allowBlank="1" showInputMessage="1" showErrorMessage="1" promptTitle="購入予定時期は事業終了予定日より前です" prompt="　本事業の終了予定日より後に契約または発注、納品、支払を行った分は助成対象外となります" sqref="Q10:T10 Q22:T22 Q34:T34 X10:Z10 X22:Z22 X34:Z34"/>
    <dataValidation allowBlank="1" showInputMessage="1" showErrorMessage="1" prompt="やむを得ず２社提出できない場合は、その理由を記入してください （ただし、「過去に取引実績があるから」等は不可）_x000a_" sqref="Q25:AT25 Q13:AT13 Q37:AT37"/>
    <dataValidation allowBlank="1" showInputMessage="1" showErrorMessage="1" promptTitle="購入が必要な理由を記入してください" prompt="本研究開発において、当該機械装置・工具器具の購入が必要な理由を明確かつ具体的に記入してください_x000a_※申請時に、2社以上の見積書が必須_x000a_" sqref="M11:AT11 M23:AT23 M35:AT35"/>
    <dataValidation allowBlank="1" showInputMessage="1" showErrorMessage="1" promptTitle="番号を記入してください" prompt="前ページの資金支出明細番号と対応させて記入してください_x000a_" sqref="D4:G4 D16:G16 D28:G28"/>
    <dataValidation imeMode="halfAlpha" allowBlank="1" showInputMessage="1" showErrorMessage="1" promptTitle="税込の契約金額を記載してください" prompt="　前頁に記載した当該経費の資金支出明細にある「助成事業に要する経費」欄の金額を記載してください" sqref="AK10:AQ10 AK22:AQ22 AK34:AQ34"/>
    <dataValidation imeMode="halfAlpha" allowBlank="1" showInputMessage="1" showErrorMessage="1" sqref="AH7:AT7 Q12:Z12 AH12:AQ12 AH19:AT19 Q24:Z24 AH24:AQ24 AH31:AT31 Q36:Z36 AH36:AQ36"/>
    <dataValidation type="list" allowBlank="1" showInputMessage="1" showErrorMessage="1" sqref="AE38:AT38">
      <formula1>"はい,いいえ"</formula1>
    </dataValidation>
    <dataValidation type="list" allowBlank="1" showInputMessage="1" showErrorMessage="1" sqref="AE14:AT14 AE26:AT26">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3" fitToWidth="0" fitToHeight="0" orientation="portrait" r:id="rId1"/>
  <headerFooter>
    <oddFooter>&amp;A</oddFooter>
  </headerFooter>
  <rowBreaks count="1" manualBreakCount="1">
    <brk id="39" max="4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R20"/>
  <sheetViews>
    <sheetView showZeros="0" view="pageBreakPreview" zoomScaleNormal="130" zoomScaleSheetLayoutView="100" workbookViewId="0">
      <selection activeCell="B6" sqref="B6"/>
    </sheetView>
  </sheetViews>
  <sheetFormatPr defaultColWidth="2.125" defaultRowHeight="12"/>
  <cols>
    <col min="1" max="1" width="6.5" style="30" customWidth="1"/>
    <col min="2" max="2" width="18.75" style="30" customWidth="1"/>
    <col min="3" max="3" width="10.75" style="30" customWidth="1"/>
    <col min="4" max="4" width="5" style="30" customWidth="1"/>
    <col min="5" max="7" width="14.375" style="30" customWidth="1"/>
    <col min="8" max="8" width="16.875" style="30" customWidth="1"/>
    <col min="9" max="11" width="2.125" style="30" customWidth="1"/>
    <col min="12" max="12" width="11.25" style="30" customWidth="1"/>
    <col min="13" max="13" width="9.5" style="30" customWidth="1"/>
    <col min="14" max="14" width="6.25" style="30" customWidth="1"/>
    <col min="15" max="211" width="2.125" style="30" customWidth="1"/>
    <col min="212" max="16384" width="2.125" style="30"/>
  </cols>
  <sheetData>
    <row r="1" spans="1:44" ht="17.25">
      <c r="A1" s="113" t="s">
        <v>152</v>
      </c>
      <c r="B1" s="76"/>
      <c r="C1" s="76"/>
      <c r="D1" s="76"/>
      <c r="E1" s="76"/>
      <c r="F1" s="76"/>
      <c r="G1" s="76"/>
      <c r="H1" s="76"/>
    </row>
    <row r="2" spans="1:44" ht="17.25" customHeight="1">
      <c r="A2" s="77"/>
      <c r="B2" s="78"/>
      <c r="C2" s="78"/>
      <c r="D2" s="78"/>
      <c r="E2" s="79"/>
      <c r="F2" s="78"/>
      <c r="G2" s="79"/>
      <c r="H2" s="80" t="s">
        <v>11</v>
      </c>
      <c r="I2" s="38"/>
    </row>
    <row r="3" spans="1:44" ht="67.5" customHeight="1">
      <c r="A3" s="161" t="s">
        <v>132</v>
      </c>
      <c r="B3" s="162" t="s">
        <v>199</v>
      </c>
      <c r="C3" s="162" t="s">
        <v>142</v>
      </c>
      <c r="D3" s="162" t="s">
        <v>46</v>
      </c>
      <c r="E3" s="162" t="s">
        <v>153</v>
      </c>
      <c r="F3" s="162" t="s">
        <v>144</v>
      </c>
      <c r="G3" s="162" t="s">
        <v>154</v>
      </c>
      <c r="H3" s="39" t="s">
        <v>200</v>
      </c>
      <c r="I3" s="40" t="s">
        <v>147</v>
      </c>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row>
    <row r="4" spans="1:44" s="1" customFormat="1" ht="39.75" customHeight="1">
      <c r="A4" s="171">
        <f>ROW()-ROW(委託・外注費[[#Headers],[番　号]])</f>
        <v>1</v>
      </c>
      <c r="B4" s="234"/>
      <c r="C4" s="249"/>
      <c r="D4" s="249"/>
      <c r="E4" s="250"/>
      <c r="F4" s="190">
        <f>ROUNDDOWN(委託・外注費[[#This Row],[助成対象経費
(A)×(B）
（税抜）]]*1.08,0)</f>
        <v>0</v>
      </c>
      <c r="G4" s="190">
        <f>委託・外注費[[#This Row],[数量(A)]]*委託・外注費[[#This Row],[単価(B)
(税抜)]]</f>
        <v>0</v>
      </c>
      <c r="H4" s="253"/>
      <c r="I4" s="41"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4" s="4"/>
      <c r="K4" s="4"/>
      <c r="L4" s="4"/>
      <c r="M4" s="4"/>
      <c r="N4" s="4"/>
      <c r="O4" s="4"/>
      <c r="P4" s="4"/>
      <c r="Q4" s="4"/>
      <c r="R4" s="4"/>
      <c r="S4" s="4"/>
      <c r="T4" s="4"/>
      <c r="U4" s="4"/>
      <c r="V4" s="4"/>
      <c r="W4" s="4"/>
      <c r="X4" s="4"/>
      <c r="Y4" s="4"/>
      <c r="Z4" s="4"/>
    </row>
    <row r="5" spans="1:44" s="1" customFormat="1" ht="39.75" customHeight="1">
      <c r="A5" s="263">
        <f>ROW()-ROW(委託・外注費[[#Headers],[番　号]])</f>
        <v>2</v>
      </c>
      <c r="B5" s="257"/>
      <c r="C5" s="264"/>
      <c r="D5" s="264"/>
      <c r="E5" s="265"/>
      <c r="F5" s="266">
        <f>ROUNDDOWN(委託・外注費[[#This Row],[助成対象経費
(A)×(B）
（税抜）]]*1.08,0)</f>
        <v>0</v>
      </c>
      <c r="G5" s="266">
        <f>委託・外注費[[#This Row],[数量(A)]]*委託・外注費[[#This Row],[単価(B)
(税抜)]]</f>
        <v>0</v>
      </c>
      <c r="H5" s="267"/>
      <c r="I5" s="255"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5" s="4"/>
      <c r="K5" s="4"/>
      <c r="L5" s="4"/>
      <c r="M5" s="4"/>
      <c r="N5" s="4"/>
      <c r="O5" s="4"/>
      <c r="P5" s="4"/>
      <c r="Q5" s="4"/>
      <c r="R5" s="4"/>
      <c r="S5" s="4"/>
      <c r="T5" s="4"/>
      <c r="U5" s="4"/>
      <c r="V5" s="4"/>
      <c r="W5" s="4"/>
      <c r="X5" s="4"/>
      <c r="Y5" s="4"/>
      <c r="Z5" s="4"/>
    </row>
    <row r="6" spans="1:44" s="1" customFormat="1" ht="39.75" customHeight="1">
      <c r="A6" s="263">
        <f>ROW()-ROW(委託・外注費[[#Headers],[番　号]])</f>
        <v>3</v>
      </c>
      <c r="B6" s="257"/>
      <c r="C6" s="264"/>
      <c r="D6" s="264"/>
      <c r="E6" s="265"/>
      <c r="F6" s="266">
        <f>ROUNDDOWN(委託・外注費[[#This Row],[助成対象経費
(A)×(B）
（税抜）]]*1.08,0)</f>
        <v>0</v>
      </c>
      <c r="G6" s="266">
        <f>委託・外注費[[#This Row],[数量(A)]]*委託・外注費[[#This Row],[単価(B)
(税抜)]]</f>
        <v>0</v>
      </c>
      <c r="H6" s="267"/>
      <c r="I6" s="255"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6" s="4"/>
      <c r="K6" s="4"/>
      <c r="L6" s="4"/>
      <c r="M6" s="4"/>
      <c r="N6" s="4"/>
      <c r="O6" s="4"/>
      <c r="P6" s="4"/>
      <c r="Q6" s="4"/>
      <c r="R6" s="4"/>
      <c r="S6" s="4"/>
      <c r="T6" s="4"/>
      <c r="U6" s="4"/>
      <c r="V6" s="4"/>
      <c r="W6" s="4"/>
      <c r="X6" s="4"/>
      <c r="Y6" s="4"/>
      <c r="Z6" s="4"/>
    </row>
    <row r="7" spans="1:44" s="1" customFormat="1" ht="39.75" customHeight="1">
      <c r="A7" s="263">
        <f>ROW()-ROW(委託・外注費[[#Headers],[番　号]])</f>
        <v>4</v>
      </c>
      <c r="B7" s="257"/>
      <c r="C7" s="264"/>
      <c r="D7" s="264"/>
      <c r="E7" s="265"/>
      <c r="F7" s="266">
        <f>ROUNDDOWN(委託・外注費[[#This Row],[助成対象経費
(A)×(B）
（税抜）]]*1.08,0)</f>
        <v>0</v>
      </c>
      <c r="G7" s="266">
        <f>委託・外注費[[#This Row],[数量(A)]]*委託・外注費[[#This Row],[単価(B)
(税抜)]]</f>
        <v>0</v>
      </c>
      <c r="H7" s="267"/>
      <c r="I7" s="255"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7" s="4"/>
      <c r="K7" s="4"/>
      <c r="L7" s="4"/>
      <c r="M7" s="4"/>
      <c r="N7" s="4"/>
      <c r="O7" s="4"/>
      <c r="P7" s="4"/>
      <c r="Q7" s="4"/>
      <c r="R7" s="4"/>
      <c r="S7" s="4"/>
      <c r="T7" s="4"/>
      <c r="U7" s="4"/>
      <c r="V7" s="4"/>
      <c r="W7" s="4"/>
      <c r="X7" s="4"/>
      <c r="Y7" s="4"/>
      <c r="Z7" s="4"/>
    </row>
    <row r="8" spans="1:44" s="1" customFormat="1" ht="39.75" customHeight="1">
      <c r="A8" s="263">
        <f>ROW()-ROW(委託・外注費[[#Headers],[番　号]])</f>
        <v>5</v>
      </c>
      <c r="B8" s="257"/>
      <c r="C8" s="264"/>
      <c r="D8" s="264"/>
      <c r="E8" s="265"/>
      <c r="F8" s="266">
        <f>ROUNDDOWN(委託・外注費[[#This Row],[助成対象経費
(A)×(B）
（税抜）]]*1.08,0)</f>
        <v>0</v>
      </c>
      <c r="G8" s="266">
        <f>委託・外注費[[#This Row],[数量(A)]]*委託・外注費[[#This Row],[単価(B)
(税抜)]]</f>
        <v>0</v>
      </c>
      <c r="H8" s="267"/>
      <c r="I8" s="255"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8" s="4"/>
      <c r="K8" s="4"/>
      <c r="L8" s="4"/>
      <c r="M8" s="4"/>
      <c r="N8" s="4"/>
      <c r="O8" s="4"/>
      <c r="P8" s="4"/>
      <c r="Q8" s="4"/>
      <c r="R8" s="4"/>
      <c r="S8" s="4"/>
      <c r="T8" s="4"/>
      <c r="U8" s="4"/>
      <c r="V8" s="4"/>
      <c r="W8" s="4"/>
      <c r="X8" s="4"/>
      <c r="Y8" s="4"/>
      <c r="Z8" s="4"/>
    </row>
    <row r="9" spans="1:44" s="1" customFormat="1" ht="39.75" customHeight="1">
      <c r="A9" s="263">
        <f>ROW()-ROW(委託・外注費[[#Headers],[番　号]])</f>
        <v>6</v>
      </c>
      <c r="B9" s="257"/>
      <c r="C9" s="264"/>
      <c r="D9" s="264"/>
      <c r="E9" s="265"/>
      <c r="F9" s="266">
        <f>ROUNDDOWN(委託・外注費[[#This Row],[助成対象経費
(A)×(B）
（税抜）]]*1.08,0)</f>
        <v>0</v>
      </c>
      <c r="G9" s="266">
        <f>委託・外注費[[#This Row],[数量(A)]]*委託・外注費[[#This Row],[単価(B)
(税抜)]]</f>
        <v>0</v>
      </c>
      <c r="H9" s="267"/>
      <c r="I9" s="255"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9" s="4"/>
      <c r="K9" s="4"/>
      <c r="L9" s="4"/>
      <c r="M9" s="4"/>
      <c r="N9" s="4"/>
      <c r="O9" s="4"/>
      <c r="P9" s="4"/>
      <c r="Q9" s="4"/>
      <c r="R9" s="4"/>
      <c r="S9" s="4"/>
      <c r="T9" s="4"/>
      <c r="U9" s="4"/>
      <c r="V9" s="4"/>
      <c r="W9" s="4"/>
      <c r="X9" s="4"/>
      <c r="Y9" s="4"/>
      <c r="Z9" s="4"/>
    </row>
    <row r="10" spans="1:44" s="1" customFormat="1" ht="39.75" customHeight="1">
      <c r="A10" s="263">
        <f>ROW()-ROW(委託・外注費[[#Headers],[番　号]])</f>
        <v>7</v>
      </c>
      <c r="B10" s="257"/>
      <c r="C10" s="264"/>
      <c r="D10" s="264"/>
      <c r="E10" s="265"/>
      <c r="F10" s="266">
        <f>ROUNDDOWN(委託・外注費[[#This Row],[助成対象経費
(A)×(B）
（税抜）]]*1.08,0)</f>
        <v>0</v>
      </c>
      <c r="G10" s="266">
        <f>委託・外注費[[#This Row],[数量(A)]]*委託・外注費[[#This Row],[単価(B)
(税抜)]]</f>
        <v>0</v>
      </c>
      <c r="H10" s="267"/>
      <c r="I10" s="255"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10" s="4"/>
      <c r="K10" s="4"/>
      <c r="L10" s="4"/>
      <c r="M10" s="4"/>
      <c r="N10" s="4"/>
      <c r="O10" s="4"/>
      <c r="P10" s="4"/>
      <c r="Q10" s="4"/>
      <c r="R10" s="4"/>
      <c r="S10" s="4"/>
      <c r="T10" s="4"/>
      <c r="U10" s="4"/>
      <c r="V10" s="4"/>
      <c r="W10" s="4"/>
      <c r="X10" s="4"/>
      <c r="Y10" s="4"/>
      <c r="Z10" s="4"/>
    </row>
    <row r="11" spans="1:44" s="1" customFormat="1" ht="39.75" customHeight="1">
      <c r="A11" s="263">
        <f>ROW()-ROW(委託・外注費[[#Headers],[番　号]])</f>
        <v>8</v>
      </c>
      <c r="B11" s="257"/>
      <c r="C11" s="264"/>
      <c r="D11" s="264"/>
      <c r="E11" s="265"/>
      <c r="F11" s="266">
        <f>ROUNDDOWN(委託・外注費[[#This Row],[助成対象経費
(A)×(B）
（税抜）]]*1.08,0)</f>
        <v>0</v>
      </c>
      <c r="G11" s="266">
        <f>委託・外注費[[#This Row],[数量(A)]]*委託・外注費[[#This Row],[単価(B)
(税抜)]]</f>
        <v>0</v>
      </c>
      <c r="H11" s="267"/>
      <c r="I11" s="255"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11" s="4"/>
      <c r="K11" s="4"/>
      <c r="L11" s="4"/>
      <c r="M11" s="4"/>
      <c r="N11" s="4"/>
      <c r="O11" s="4"/>
      <c r="P11" s="4"/>
      <c r="Q11" s="4"/>
      <c r="R11" s="4"/>
      <c r="S11" s="4"/>
      <c r="T11" s="4"/>
      <c r="U11" s="4"/>
      <c r="V11" s="4"/>
      <c r="W11" s="4"/>
      <c r="X11" s="4"/>
      <c r="Y11" s="4"/>
      <c r="Z11" s="4"/>
    </row>
    <row r="12" spans="1:44" s="1" customFormat="1" ht="39.75" customHeight="1">
      <c r="A12" s="263">
        <f>ROW()-ROW(委託・外注費[[#Headers],[番　号]])</f>
        <v>9</v>
      </c>
      <c r="B12" s="257"/>
      <c r="C12" s="264"/>
      <c r="D12" s="264"/>
      <c r="E12" s="265"/>
      <c r="F12" s="266">
        <f>ROUNDDOWN(委託・外注費[[#This Row],[助成対象経費
(A)×(B）
（税抜）]]*1.08,0)</f>
        <v>0</v>
      </c>
      <c r="G12" s="266">
        <f>委託・外注費[[#This Row],[数量(A)]]*委託・外注費[[#This Row],[単価(B)
(税抜)]]</f>
        <v>0</v>
      </c>
      <c r="H12" s="267"/>
      <c r="I12" s="255"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J12" s="4"/>
      <c r="K12" s="4"/>
      <c r="L12" s="4"/>
      <c r="M12" s="4"/>
      <c r="N12" s="4"/>
      <c r="O12" s="4"/>
      <c r="P12" s="4"/>
      <c r="Q12" s="4"/>
      <c r="R12" s="4"/>
      <c r="S12" s="4"/>
      <c r="T12" s="4"/>
      <c r="U12" s="4"/>
      <c r="V12" s="4"/>
      <c r="W12" s="4"/>
      <c r="X12" s="4"/>
      <c r="Y12" s="4"/>
      <c r="Z12" s="4"/>
    </row>
    <row r="13" spans="1:44" s="1" customFormat="1" ht="39.75" customHeight="1">
      <c r="A13" s="172">
        <f>ROW()-ROW(委託・外注費[[#Headers],[番　号]])</f>
        <v>10</v>
      </c>
      <c r="B13" s="240"/>
      <c r="C13" s="251"/>
      <c r="D13" s="251"/>
      <c r="E13" s="252"/>
      <c r="F13" s="191">
        <f>ROUNDDOWN(委託・外注費[[#This Row],[助成対象経費
(A)×(B）
（税抜）]]*1.08,0)</f>
        <v>0</v>
      </c>
      <c r="G13" s="191">
        <f>委託・外注費[[#This Row],[数量(A)]]*委託・外注費[[#This Row],[単価(B)
(税抜)]]</f>
        <v>0</v>
      </c>
      <c r="H13" s="254"/>
      <c r="I13" s="41" t="str">
        <f>IF(OR(AND(委託・外注費[[#This Row],[委託・外注内容]]="",委託・外注費[[#This Row],[数量(A)]]="",委託・外注費[[#This Row],[単位]]="",委託・外注費[[#This Row],[単価(B)
(税抜)]]="",委託・外注費[[#This Row],[委託・外注先]]=""),
          AND(委託・外注費[[#This Row],[委託・外注内容]]&lt;&gt;"",委託・外注費[[#This Row],[数量(A)]]&lt;&gt;"",委託・外注費[[#This Row],[単位]]&lt;&gt;"",委託・外注費[[#This Row],[単価(B)
(税抜)]]&lt;&gt;"",委託・外注費[[#This Row],[委託・外注先]]&lt;&gt;"")),
    "",
    "←全ての項目を入力してください。")</f>
        <v/>
      </c>
      <c r="K13" s="33"/>
      <c r="L13" s="33"/>
    </row>
    <row r="14" spans="1:44" s="1" customFormat="1" ht="27" customHeight="1">
      <c r="A14" s="168"/>
      <c r="B14" s="173"/>
      <c r="C14" s="173"/>
      <c r="D14" s="173"/>
      <c r="E14" s="174" t="s">
        <v>148</v>
      </c>
      <c r="F14" s="192">
        <f>SUBTOTAL(109,委託・外注費[助成事業に
要する経費
（税込）])</f>
        <v>0</v>
      </c>
      <c r="G14" s="192">
        <f>SUBTOTAL(109,委託・外注費[助成対象経費
(A)×(B）
（税抜）])</f>
        <v>0</v>
      </c>
      <c r="H14" s="175"/>
      <c r="I14" s="34"/>
    </row>
    <row r="15" spans="1:44" ht="27" customHeight="1"/>
    <row r="16" spans="1:44" ht="27" customHeight="1"/>
    <row r="17" ht="27" customHeight="1"/>
    <row r="18" ht="27" customHeight="1"/>
    <row r="19" ht="27" customHeight="1"/>
    <row r="20" ht="27" customHeight="1"/>
  </sheetData>
  <sheetProtection formatCells="0" formatRows="0" insertRows="0" deleteRows="0" selectLockedCells="1"/>
  <phoneticPr fontId="1"/>
  <conditionalFormatting sqref="H4:H13 B4:E13">
    <cfRule type="expression" dxfId="203" priority="1">
      <formula>AND(OR($B4&lt;&gt;"",$C4&lt;&gt;"",$D4&lt;&gt;"",$E4&lt;&gt;"",$H4&lt;&gt;""),B4="")</formula>
    </cfRule>
  </conditionalFormatting>
  <dataValidations count="4">
    <dataValidation imeMode="halfAlpha" allowBlank="1" showInputMessage="1" showErrorMessage="1" sqref="C4:C13 E4:E13"/>
    <dataValidation type="custom" allowBlank="1" showInputMessage="1" showErrorMessage="1" sqref="F4:G13 I4:I13">
      <formula1>ISERROR(FIND(CHAR(10),F4))</formula1>
    </dataValidation>
    <dataValidation allowBlank="1" showInputMessage="1" showErrorMessage="1" promptTitle="委託・外注先を具体的に記入してください" prompt="未定等不明確の場合は、 申請時点の候補先を記入してください_x000a_" sqref="H4:H13"/>
    <dataValidation allowBlank="1" showInputMessage="1" showErrorMessage="1" promptTitle="委託・外注内容を記載してください" prompt="すべての委託・外注内容に対して、それぞれ計画書が必要となります" sqref="B4:B13"/>
  </dataValidations>
  <printOptions horizontalCentered="1"/>
  <pageMargins left="0.31496062992125984" right="0.31496062992125984" top="0.55118110236220474" bottom="0.55118110236220474" header="0.31496062992125984" footer="0.31496062992125984"/>
  <pageSetup paperSize="9" scale="86" fitToWidth="0" fitToHeight="0" orientation="portrait" r:id="rId1"/>
  <headerFooter>
    <oddFooter>&amp;A</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D30"/>
  <sheetViews>
    <sheetView view="pageBreakPreview" topLeftCell="A13" zoomScaleNormal="100" zoomScaleSheetLayoutView="100" workbookViewId="0">
      <selection activeCell="J10" sqref="J10:X10"/>
    </sheetView>
  </sheetViews>
  <sheetFormatPr defaultColWidth="1.875" defaultRowHeight="13.5"/>
  <cols>
    <col min="1" max="7" width="2.75" style="7" customWidth="1"/>
    <col min="8" max="8" width="2.375" style="7" customWidth="1"/>
    <col min="9" max="9" width="2.75" style="7" hidden="1" customWidth="1"/>
    <col min="10" max="10" width="11.25" style="7" customWidth="1"/>
    <col min="11" max="11" width="6.5" style="7" customWidth="1"/>
    <col min="12" max="12" width="6.25" style="7" customWidth="1"/>
    <col min="13" max="13" width="2.75" style="7" customWidth="1"/>
    <col min="14" max="14" width="4.375" style="7" customWidth="1"/>
    <col min="15" max="27" width="2.75" style="7" customWidth="1"/>
    <col min="28" max="28" width="4.625" style="7" customWidth="1"/>
    <col min="29" max="34" width="2.75" style="7" customWidth="1"/>
    <col min="35" max="36" width="1.375" style="7" customWidth="1"/>
    <col min="37" max="37" width="0.875" style="7" customWidth="1"/>
    <col min="38" max="254" width="2.5" style="7" customWidth="1"/>
    <col min="255" max="16384" width="1.875" style="7"/>
  </cols>
  <sheetData>
    <row r="1" spans="1:56" s="13" customFormat="1" ht="30" customHeight="1">
      <c r="A1" s="181" t="s">
        <v>28</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row>
    <row r="2" spans="1:56" s="13" customFormat="1" ht="31.5" customHeight="1">
      <c r="A2" s="84"/>
      <c r="B2" s="605" t="s">
        <v>168</v>
      </c>
      <c r="C2" s="605"/>
      <c r="D2" s="605"/>
      <c r="E2" s="605"/>
      <c r="F2" s="605"/>
      <c r="G2" s="605"/>
      <c r="H2" s="605"/>
      <c r="I2" s="605"/>
      <c r="J2" s="605"/>
      <c r="K2" s="605"/>
      <c r="L2" s="605"/>
      <c r="M2" s="605"/>
      <c r="N2" s="605"/>
      <c r="O2" s="605"/>
      <c r="P2" s="605"/>
      <c r="Q2" s="605"/>
      <c r="R2" s="605"/>
      <c r="S2" s="605"/>
      <c r="T2" s="605"/>
      <c r="U2" s="605"/>
      <c r="V2" s="605"/>
      <c r="W2" s="605"/>
      <c r="X2" s="605"/>
      <c r="Y2" s="605"/>
      <c r="Z2" s="605"/>
      <c r="AA2" s="605"/>
      <c r="AB2" s="605"/>
      <c r="AC2" s="605"/>
      <c r="AD2" s="605"/>
      <c r="AE2" s="605"/>
      <c r="AF2" s="605"/>
      <c r="AG2" s="605"/>
      <c r="AH2" s="605"/>
      <c r="AI2" s="605"/>
      <c r="AJ2" s="605"/>
      <c r="AK2" s="73"/>
    </row>
    <row r="3" spans="1:56" s="13" customFormat="1" ht="31.5" customHeight="1">
      <c r="A3" s="84"/>
      <c r="B3" s="120"/>
      <c r="C3" s="120"/>
      <c r="D3" s="120"/>
      <c r="E3" s="120"/>
      <c r="F3" s="120"/>
      <c r="G3" s="120"/>
      <c r="H3" s="120"/>
      <c r="I3" s="120"/>
      <c r="J3" s="120"/>
      <c r="K3" s="120"/>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73"/>
    </row>
    <row r="4" spans="1:56" ht="30" customHeight="1">
      <c r="A4" s="599" t="s">
        <v>52</v>
      </c>
      <c r="B4" s="600"/>
      <c r="C4" s="600"/>
      <c r="D4" s="600"/>
      <c r="E4" s="601"/>
      <c r="F4" s="455" t="s">
        <v>250</v>
      </c>
      <c r="G4" s="456"/>
      <c r="H4" s="456"/>
      <c r="I4" s="457"/>
      <c r="J4" s="602" t="s">
        <v>1</v>
      </c>
      <c r="K4" s="603"/>
      <c r="L4" s="459"/>
      <c r="M4" s="460"/>
      <c r="N4" s="460"/>
      <c r="O4" s="460"/>
      <c r="P4" s="460"/>
      <c r="Q4" s="460"/>
      <c r="R4" s="460"/>
      <c r="S4" s="460"/>
      <c r="T4" s="460"/>
      <c r="U4" s="460"/>
      <c r="V4" s="460"/>
      <c r="W4" s="460"/>
      <c r="X4" s="460"/>
      <c r="Y4" s="460"/>
      <c r="Z4" s="460"/>
      <c r="AA4" s="460"/>
      <c r="AB4" s="460"/>
      <c r="AC4" s="460"/>
      <c r="AD4" s="460"/>
      <c r="AE4" s="460"/>
      <c r="AF4" s="460"/>
      <c r="AG4" s="460"/>
      <c r="AH4" s="460"/>
      <c r="AI4" s="460"/>
      <c r="AJ4" s="460"/>
      <c r="AK4" s="461"/>
    </row>
    <row r="5" spans="1:56" ht="30" customHeight="1">
      <c r="A5" s="596" t="s">
        <v>21</v>
      </c>
      <c r="B5" s="597"/>
      <c r="C5" s="597"/>
      <c r="D5" s="597"/>
      <c r="E5" s="597"/>
      <c r="F5" s="597"/>
      <c r="G5" s="597"/>
      <c r="H5" s="597"/>
      <c r="I5" s="598"/>
      <c r="J5" s="584"/>
      <c r="K5" s="585"/>
      <c r="L5" s="585"/>
      <c r="M5" s="585"/>
      <c r="N5" s="585"/>
      <c r="O5" s="585"/>
      <c r="P5" s="585"/>
      <c r="Q5" s="585"/>
      <c r="R5" s="585"/>
      <c r="S5" s="585"/>
      <c r="T5" s="585"/>
      <c r="U5" s="585"/>
      <c r="V5" s="586"/>
      <c r="W5" s="596" t="s">
        <v>22</v>
      </c>
      <c r="X5" s="597"/>
      <c r="Y5" s="597"/>
      <c r="Z5" s="598"/>
      <c r="AA5" s="482"/>
      <c r="AB5" s="483"/>
      <c r="AC5" s="483"/>
      <c r="AD5" s="483"/>
      <c r="AE5" s="483"/>
      <c r="AF5" s="483"/>
      <c r="AG5" s="483"/>
      <c r="AH5" s="483"/>
      <c r="AI5" s="483"/>
      <c r="AJ5" s="483"/>
      <c r="AK5" s="484"/>
    </row>
    <row r="6" spans="1:56" ht="30" customHeight="1">
      <c r="A6" s="596" t="s">
        <v>23</v>
      </c>
      <c r="B6" s="597"/>
      <c r="C6" s="597"/>
      <c r="D6" s="597"/>
      <c r="E6" s="597"/>
      <c r="F6" s="597"/>
      <c r="G6" s="597"/>
      <c r="H6" s="597"/>
      <c r="I6" s="598"/>
      <c r="J6" s="584"/>
      <c r="K6" s="585"/>
      <c r="L6" s="585"/>
      <c r="M6" s="585"/>
      <c r="N6" s="585"/>
      <c r="O6" s="585"/>
      <c r="P6" s="585"/>
      <c r="Q6" s="585"/>
      <c r="R6" s="585"/>
      <c r="S6" s="585"/>
      <c r="T6" s="585"/>
      <c r="U6" s="585"/>
      <c r="V6" s="585"/>
      <c r="W6" s="585"/>
      <c r="X6" s="585"/>
      <c r="Y6" s="585"/>
      <c r="Z6" s="585"/>
      <c r="AA6" s="585"/>
      <c r="AB6" s="585"/>
      <c r="AC6" s="585"/>
      <c r="AD6" s="585"/>
      <c r="AE6" s="585"/>
      <c r="AF6" s="585"/>
      <c r="AG6" s="585"/>
      <c r="AH6" s="585"/>
      <c r="AI6" s="585"/>
      <c r="AJ6" s="585"/>
      <c r="AK6" s="586"/>
    </row>
    <row r="7" spans="1:56" ht="30" customHeight="1">
      <c r="A7" s="574" t="s">
        <v>24</v>
      </c>
      <c r="B7" s="575"/>
      <c r="C7" s="575"/>
      <c r="D7" s="575"/>
      <c r="E7" s="575"/>
      <c r="F7" s="575"/>
      <c r="G7" s="575"/>
      <c r="H7" s="575"/>
      <c r="I7" s="576"/>
      <c r="J7" s="584"/>
      <c r="K7" s="585"/>
      <c r="L7" s="585"/>
      <c r="M7" s="585"/>
      <c r="N7" s="585"/>
      <c r="O7" s="585"/>
      <c r="P7" s="585"/>
      <c r="Q7" s="585"/>
      <c r="R7" s="585"/>
      <c r="S7" s="585"/>
      <c r="T7" s="585"/>
      <c r="U7" s="585"/>
      <c r="V7" s="586"/>
      <c r="W7" s="587" t="s">
        <v>25</v>
      </c>
      <c r="X7" s="588"/>
      <c r="Y7" s="588"/>
      <c r="Z7" s="589"/>
      <c r="AA7" s="470"/>
      <c r="AB7" s="471"/>
      <c r="AC7" s="471"/>
      <c r="AD7" s="471"/>
      <c r="AE7" s="471"/>
      <c r="AF7" s="471"/>
      <c r="AG7" s="471"/>
      <c r="AH7" s="471"/>
      <c r="AI7" s="471"/>
      <c r="AJ7" s="471"/>
      <c r="AK7" s="472"/>
    </row>
    <row r="8" spans="1:56" ht="48.75" customHeight="1">
      <c r="A8" s="590" t="s">
        <v>42</v>
      </c>
      <c r="B8" s="591"/>
      <c r="C8" s="591"/>
      <c r="D8" s="591"/>
      <c r="E8" s="591"/>
      <c r="F8" s="591"/>
      <c r="G8" s="591"/>
      <c r="H8" s="591"/>
      <c r="I8" s="592"/>
      <c r="J8" s="593"/>
      <c r="K8" s="594"/>
      <c r="L8" s="594"/>
      <c r="M8" s="594"/>
      <c r="N8" s="594"/>
      <c r="O8" s="594"/>
      <c r="P8" s="594"/>
      <c r="Q8" s="594"/>
      <c r="R8" s="594"/>
      <c r="S8" s="594"/>
      <c r="T8" s="594"/>
      <c r="U8" s="594"/>
      <c r="V8" s="594"/>
      <c r="W8" s="594"/>
      <c r="X8" s="594"/>
      <c r="Y8" s="594"/>
      <c r="Z8" s="594"/>
      <c r="AA8" s="594"/>
      <c r="AB8" s="594"/>
      <c r="AC8" s="594"/>
      <c r="AD8" s="594"/>
      <c r="AE8" s="594"/>
      <c r="AF8" s="594"/>
      <c r="AG8" s="594"/>
      <c r="AH8" s="594"/>
      <c r="AI8" s="594"/>
      <c r="AJ8" s="594"/>
      <c r="AK8" s="595"/>
    </row>
    <row r="9" spans="1:56" ht="30" customHeight="1">
      <c r="A9" s="574" t="s">
        <v>29</v>
      </c>
      <c r="B9" s="575"/>
      <c r="C9" s="575"/>
      <c r="D9" s="575"/>
      <c r="E9" s="575"/>
      <c r="F9" s="575"/>
      <c r="G9" s="575"/>
      <c r="H9" s="575"/>
      <c r="I9" s="576"/>
      <c r="J9" s="582" t="s">
        <v>61</v>
      </c>
      <c r="K9" s="583"/>
      <c r="L9" s="583"/>
      <c r="M9" s="471"/>
      <c r="N9" s="471"/>
      <c r="O9" s="581" t="s">
        <v>30</v>
      </c>
      <c r="P9" s="581"/>
      <c r="Q9" s="471"/>
      <c r="R9" s="471"/>
      <c r="S9" s="577" t="s">
        <v>31</v>
      </c>
      <c r="T9" s="577"/>
      <c r="U9" s="581" t="s">
        <v>155</v>
      </c>
      <c r="V9" s="581"/>
      <c r="W9" s="581"/>
      <c r="X9" s="581"/>
      <c r="Y9" s="581" t="s">
        <v>60</v>
      </c>
      <c r="Z9" s="581"/>
      <c r="AA9" s="471"/>
      <c r="AB9" s="471"/>
      <c r="AC9" s="581" t="s">
        <v>30</v>
      </c>
      <c r="AD9" s="581"/>
      <c r="AE9" s="471"/>
      <c r="AF9" s="471"/>
      <c r="AG9" s="577" t="s">
        <v>31</v>
      </c>
      <c r="AH9" s="577"/>
      <c r="AI9" s="577"/>
      <c r="AJ9" s="577"/>
      <c r="AK9" s="578"/>
    </row>
    <row r="10" spans="1:56" ht="30" customHeight="1">
      <c r="A10" s="574" t="s">
        <v>27</v>
      </c>
      <c r="B10" s="575"/>
      <c r="C10" s="575"/>
      <c r="D10" s="575"/>
      <c r="E10" s="575"/>
      <c r="F10" s="575"/>
      <c r="G10" s="575"/>
      <c r="H10" s="575"/>
      <c r="I10" s="576"/>
      <c r="J10" s="486"/>
      <c r="K10" s="486"/>
      <c r="L10" s="486"/>
      <c r="M10" s="486"/>
      <c r="N10" s="486"/>
      <c r="O10" s="486"/>
      <c r="P10" s="486"/>
      <c r="Q10" s="486"/>
      <c r="R10" s="486"/>
      <c r="S10" s="486"/>
      <c r="T10" s="486"/>
      <c r="U10" s="486"/>
      <c r="V10" s="486"/>
      <c r="W10" s="486"/>
      <c r="X10" s="486"/>
      <c r="Y10" s="579" t="s">
        <v>0</v>
      </c>
      <c r="Z10" s="579"/>
      <c r="AA10" s="579"/>
      <c r="AB10" s="579"/>
      <c r="AC10" s="579"/>
      <c r="AD10" s="579"/>
      <c r="AE10" s="579"/>
      <c r="AF10" s="579"/>
      <c r="AG10" s="579"/>
      <c r="AH10" s="579"/>
      <c r="AI10" s="579"/>
      <c r="AJ10" s="579"/>
      <c r="AK10" s="580"/>
    </row>
    <row r="11" spans="1:56" ht="50.1" customHeight="1">
      <c r="A11" s="568" t="s">
        <v>236</v>
      </c>
      <c r="B11" s="569"/>
      <c r="C11" s="569"/>
      <c r="D11" s="569"/>
      <c r="E11" s="569"/>
      <c r="F11" s="569"/>
      <c r="G11" s="569"/>
      <c r="H11" s="569"/>
      <c r="I11" s="570"/>
      <c r="J11" s="571"/>
      <c r="K11" s="572"/>
      <c r="L11" s="572"/>
      <c r="M11" s="572"/>
      <c r="N11" s="572"/>
      <c r="O11" s="572"/>
      <c r="P11" s="572"/>
      <c r="Q11" s="572"/>
      <c r="R11" s="572"/>
      <c r="S11" s="572"/>
      <c r="T11" s="572"/>
      <c r="U11" s="572"/>
      <c r="V11" s="572"/>
      <c r="W11" s="572"/>
      <c r="X11" s="572"/>
      <c r="Y11" s="572"/>
      <c r="Z11" s="572"/>
      <c r="AA11" s="572"/>
      <c r="AB11" s="572"/>
      <c r="AC11" s="572"/>
      <c r="AD11" s="572"/>
      <c r="AE11" s="572"/>
      <c r="AF11" s="572"/>
      <c r="AG11" s="572"/>
      <c r="AH11" s="572"/>
      <c r="AI11" s="572"/>
      <c r="AJ11" s="572"/>
      <c r="AK11" s="573"/>
    </row>
    <row r="12" spans="1:56" ht="50.1" customHeight="1">
      <c r="A12" s="574" t="s">
        <v>54</v>
      </c>
      <c r="B12" s="575"/>
      <c r="C12" s="575"/>
      <c r="D12" s="575"/>
      <c r="E12" s="575"/>
      <c r="F12" s="575"/>
      <c r="G12" s="575"/>
      <c r="H12" s="575"/>
      <c r="I12" s="576"/>
      <c r="J12" s="571"/>
      <c r="K12" s="572"/>
      <c r="L12" s="572"/>
      <c r="M12" s="572"/>
      <c r="N12" s="572"/>
      <c r="O12" s="572"/>
      <c r="P12" s="572"/>
      <c r="Q12" s="572"/>
      <c r="R12" s="572"/>
      <c r="S12" s="572"/>
      <c r="T12" s="572"/>
      <c r="U12" s="572"/>
      <c r="V12" s="572"/>
      <c r="W12" s="572"/>
      <c r="X12" s="572"/>
      <c r="Y12" s="572"/>
      <c r="Z12" s="572"/>
      <c r="AA12" s="572"/>
      <c r="AB12" s="572"/>
      <c r="AC12" s="572"/>
      <c r="AD12" s="572"/>
      <c r="AE12" s="572"/>
      <c r="AF12" s="572"/>
      <c r="AG12" s="572"/>
      <c r="AH12" s="572"/>
      <c r="AI12" s="572"/>
      <c r="AJ12" s="572"/>
      <c r="AK12" s="573"/>
    </row>
    <row r="13" spans="1:56" s="1" customFormat="1" ht="30" customHeight="1">
      <c r="A13" s="558" t="s">
        <v>166</v>
      </c>
      <c r="B13" s="559"/>
      <c r="C13" s="559"/>
      <c r="D13" s="559"/>
      <c r="E13" s="559"/>
      <c r="F13" s="559"/>
      <c r="G13" s="559"/>
      <c r="H13" s="559"/>
      <c r="I13" s="559"/>
      <c r="J13" s="559"/>
      <c r="K13" s="559"/>
      <c r="L13" s="559"/>
      <c r="M13" s="559"/>
      <c r="N13" s="559"/>
      <c r="O13" s="559"/>
      <c r="P13" s="559"/>
      <c r="Q13" s="559"/>
      <c r="R13" s="559"/>
      <c r="S13" s="559"/>
      <c r="T13" s="559"/>
      <c r="U13" s="559"/>
      <c r="V13" s="559"/>
      <c r="W13" s="559"/>
      <c r="X13" s="559"/>
      <c r="Y13" s="559"/>
      <c r="Z13" s="559"/>
      <c r="AA13" s="559"/>
      <c r="AB13" s="559"/>
      <c r="AC13" s="559"/>
      <c r="AD13" s="560"/>
      <c r="AE13" s="604"/>
      <c r="AF13" s="561"/>
      <c r="AG13" s="561"/>
      <c r="AH13" s="561"/>
      <c r="AI13" s="561"/>
      <c r="AJ13" s="561"/>
      <c r="AK13" s="562"/>
      <c r="AL13" s="47"/>
      <c r="AM13" s="47"/>
      <c r="AN13" s="47"/>
      <c r="AO13" s="47"/>
      <c r="AP13" s="47"/>
      <c r="AQ13" s="47"/>
      <c r="AR13" s="47"/>
      <c r="AS13" s="47"/>
      <c r="AT13" s="47"/>
      <c r="BD13" s="1" t="s">
        <v>167</v>
      </c>
    </row>
    <row r="14" spans="1:56" ht="30.75" customHeight="1">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3"/>
      <c r="AB14" s="43"/>
      <c r="AC14" s="43"/>
      <c r="AD14" s="43"/>
      <c r="AE14" s="43"/>
      <c r="AF14" s="43"/>
      <c r="AG14" s="43"/>
      <c r="AH14" s="43"/>
      <c r="AI14" s="43"/>
      <c r="AJ14" s="43"/>
      <c r="AK14" s="43"/>
      <c r="AL14" s="44"/>
      <c r="AM14" s="44"/>
      <c r="AN14" s="44"/>
      <c r="AO14" s="44"/>
      <c r="AP14" s="44"/>
      <c r="AQ14" s="44"/>
      <c r="AR14" s="44"/>
    </row>
    <row r="15" spans="1:56" ht="30" customHeight="1">
      <c r="A15" s="599" t="s">
        <v>52</v>
      </c>
      <c r="B15" s="600"/>
      <c r="C15" s="600"/>
      <c r="D15" s="600"/>
      <c r="E15" s="601"/>
      <c r="F15" s="455" t="s">
        <v>250</v>
      </c>
      <c r="G15" s="456"/>
      <c r="H15" s="456"/>
      <c r="I15" s="457"/>
      <c r="J15" s="602" t="s">
        <v>1</v>
      </c>
      <c r="K15" s="603"/>
      <c r="L15" s="459"/>
      <c r="M15" s="460"/>
      <c r="N15" s="460"/>
      <c r="O15" s="460"/>
      <c r="P15" s="460"/>
      <c r="Q15" s="460"/>
      <c r="R15" s="460"/>
      <c r="S15" s="460"/>
      <c r="T15" s="460"/>
      <c r="U15" s="460"/>
      <c r="V15" s="460"/>
      <c r="W15" s="460"/>
      <c r="X15" s="460"/>
      <c r="Y15" s="460"/>
      <c r="Z15" s="460"/>
      <c r="AA15" s="460"/>
      <c r="AB15" s="460"/>
      <c r="AC15" s="460"/>
      <c r="AD15" s="460"/>
      <c r="AE15" s="460"/>
      <c r="AF15" s="460"/>
      <c r="AG15" s="460"/>
      <c r="AH15" s="460"/>
      <c r="AI15" s="460"/>
      <c r="AJ15" s="460"/>
      <c r="AK15" s="461"/>
    </row>
    <row r="16" spans="1:56" ht="30" customHeight="1">
      <c r="A16" s="596" t="s">
        <v>21</v>
      </c>
      <c r="B16" s="597"/>
      <c r="C16" s="597"/>
      <c r="D16" s="597"/>
      <c r="E16" s="597"/>
      <c r="F16" s="597"/>
      <c r="G16" s="597"/>
      <c r="H16" s="597"/>
      <c r="I16" s="598"/>
      <c r="J16" s="584"/>
      <c r="K16" s="585"/>
      <c r="L16" s="585"/>
      <c r="M16" s="585"/>
      <c r="N16" s="585"/>
      <c r="O16" s="585"/>
      <c r="P16" s="585"/>
      <c r="Q16" s="585"/>
      <c r="R16" s="585"/>
      <c r="S16" s="585"/>
      <c r="T16" s="585"/>
      <c r="U16" s="585"/>
      <c r="V16" s="586"/>
      <c r="W16" s="596" t="s">
        <v>22</v>
      </c>
      <c r="X16" s="597"/>
      <c r="Y16" s="597"/>
      <c r="Z16" s="598"/>
      <c r="AA16" s="482"/>
      <c r="AB16" s="483"/>
      <c r="AC16" s="483"/>
      <c r="AD16" s="483"/>
      <c r="AE16" s="483"/>
      <c r="AF16" s="483"/>
      <c r="AG16" s="483"/>
      <c r="AH16" s="483"/>
      <c r="AI16" s="483"/>
      <c r="AJ16" s="483"/>
      <c r="AK16" s="484"/>
    </row>
    <row r="17" spans="1:56" ht="30" customHeight="1">
      <c r="A17" s="596" t="s">
        <v>23</v>
      </c>
      <c r="B17" s="597"/>
      <c r="C17" s="597"/>
      <c r="D17" s="597"/>
      <c r="E17" s="597"/>
      <c r="F17" s="597"/>
      <c r="G17" s="597"/>
      <c r="H17" s="597"/>
      <c r="I17" s="598"/>
      <c r="J17" s="584"/>
      <c r="K17" s="585"/>
      <c r="L17" s="585"/>
      <c r="M17" s="585"/>
      <c r="N17" s="585"/>
      <c r="O17" s="585"/>
      <c r="P17" s="585"/>
      <c r="Q17" s="585"/>
      <c r="R17" s="585"/>
      <c r="S17" s="585"/>
      <c r="T17" s="585"/>
      <c r="U17" s="585"/>
      <c r="V17" s="585"/>
      <c r="W17" s="585"/>
      <c r="X17" s="585"/>
      <c r="Y17" s="585"/>
      <c r="Z17" s="585"/>
      <c r="AA17" s="585"/>
      <c r="AB17" s="585"/>
      <c r="AC17" s="585"/>
      <c r="AD17" s="585"/>
      <c r="AE17" s="585"/>
      <c r="AF17" s="585"/>
      <c r="AG17" s="585"/>
      <c r="AH17" s="585"/>
      <c r="AI17" s="585"/>
      <c r="AJ17" s="585"/>
      <c r="AK17" s="586"/>
    </row>
    <row r="18" spans="1:56" ht="30" customHeight="1">
      <c r="A18" s="574" t="s">
        <v>24</v>
      </c>
      <c r="B18" s="575"/>
      <c r="C18" s="575"/>
      <c r="D18" s="575"/>
      <c r="E18" s="575"/>
      <c r="F18" s="575"/>
      <c r="G18" s="575"/>
      <c r="H18" s="575"/>
      <c r="I18" s="576"/>
      <c r="J18" s="584"/>
      <c r="K18" s="585"/>
      <c r="L18" s="585"/>
      <c r="M18" s="585"/>
      <c r="N18" s="585"/>
      <c r="O18" s="585"/>
      <c r="P18" s="585"/>
      <c r="Q18" s="585"/>
      <c r="R18" s="585"/>
      <c r="S18" s="585"/>
      <c r="T18" s="585"/>
      <c r="U18" s="585"/>
      <c r="V18" s="586"/>
      <c r="W18" s="587" t="s">
        <v>25</v>
      </c>
      <c r="X18" s="588"/>
      <c r="Y18" s="588"/>
      <c r="Z18" s="589"/>
      <c r="AA18" s="470"/>
      <c r="AB18" s="471"/>
      <c r="AC18" s="471"/>
      <c r="AD18" s="471"/>
      <c r="AE18" s="471"/>
      <c r="AF18" s="471"/>
      <c r="AG18" s="471"/>
      <c r="AH18" s="471"/>
      <c r="AI18" s="471"/>
      <c r="AJ18" s="471"/>
      <c r="AK18" s="472"/>
    </row>
    <row r="19" spans="1:56" ht="48.75" customHeight="1">
      <c r="A19" s="590" t="s">
        <v>42</v>
      </c>
      <c r="B19" s="591"/>
      <c r="C19" s="591"/>
      <c r="D19" s="591"/>
      <c r="E19" s="591"/>
      <c r="F19" s="591"/>
      <c r="G19" s="591"/>
      <c r="H19" s="591"/>
      <c r="I19" s="592"/>
      <c r="J19" s="593"/>
      <c r="K19" s="594"/>
      <c r="L19" s="594"/>
      <c r="M19" s="594"/>
      <c r="N19" s="594"/>
      <c r="O19" s="594"/>
      <c r="P19" s="594"/>
      <c r="Q19" s="594"/>
      <c r="R19" s="594"/>
      <c r="S19" s="594"/>
      <c r="T19" s="594"/>
      <c r="U19" s="594"/>
      <c r="V19" s="594"/>
      <c r="W19" s="594"/>
      <c r="X19" s="594"/>
      <c r="Y19" s="594"/>
      <c r="Z19" s="594"/>
      <c r="AA19" s="594"/>
      <c r="AB19" s="594"/>
      <c r="AC19" s="594"/>
      <c r="AD19" s="594"/>
      <c r="AE19" s="594"/>
      <c r="AF19" s="594"/>
      <c r="AG19" s="594"/>
      <c r="AH19" s="594"/>
      <c r="AI19" s="594"/>
      <c r="AJ19" s="594"/>
      <c r="AK19" s="595"/>
    </row>
    <row r="20" spans="1:56" ht="30" customHeight="1">
      <c r="A20" s="574" t="s">
        <v>29</v>
      </c>
      <c r="B20" s="575"/>
      <c r="C20" s="575"/>
      <c r="D20" s="575"/>
      <c r="E20" s="575"/>
      <c r="F20" s="575"/>
      <c r="G20" s="575"/>
      <c r="H20" s="575"/>
      <c r="I20" s="576"/>
      <c r="J20" s="582" t="s">
        <v>61</v>
      </c>
      <c r="K20" s="583"/>
      <c r="L20" s="583"/>
      <c r="M20" s="471"/>
      <c r="N20" s="471"/>
      <c r="O20" s="581" t="s">
        <v>30</v>
      </c>
      <c r="P20" s="581"/>
      <c r="Q20" s="471"/>
      <c r="R20" s="471"/>
      <c r="S20" s="577" t="s">
        <v>31</v>
      </c>
      <c r="T20" s="577"/>
      <c r="U20" s="581" t="s">
        <v>155</v>
      </c>
      <c r="V20" s="581"/>
      <c r="W20" s="581"/>
      <c r="X20" s="581"/>
      <c r="Y20" s="581" t="s">
        <v>60</v>
      </c>
      <c r="Z20" s="581"/>
      <c r="AA20" s="471"/>
      <c r="AB20" s="471"/>
      <c r="AC20" s="581" t="s">
        <v>30</v>
      </c>
      <c r="AD20" s="581"/>
      <c r="AE20" s="471"/>
      <c r="AF20" s="471"/>
      <c r="AG20" s="577" t="s">
        <v>31</v>
      </c>
      <c r="AH20" s="577"/>
      <c r="AI20" s="577"/>
      <c r="AJ20" s="577"/>
      <c r="AK20" s="578"/>
    </row>
    <row r="21" spans="1:56" ht="30" customHeight="1">
      <c r="A21" s="574" t="s">
        <v>27</v>
      </c>
      <c r="B21" s="575"/>
      <c r="C21" s="575"/>
      <c r="D21" s="575"/>
      <c r="E21" s="575"/>
      <c r="F21" s="575"/>
      <c r="G21" s="575"/>
      <c r="H21" s="575"/>
      <c r="I21" s="576"/>
      <c r="J21" s="486"/>
      <c r="K21" s="486"/>
      <c r="L21" s="486"/>
      <c r="M21" s="486"/>
      <c r="N21" s="486"/>
      <c r="O21" s="486"/>
      <c r="P21" s="486"/>
      <c r="Q21" s="486"/>
      <c r="R21" s="486"/>
      <c r="S21" s="486"/>
      <c r="T21" s="486"/>
      <c r="U21" s="486"/>
      <c r="V21" s="486"/>
      <c r="W21" s="486"/>
      <c r="X21" s="486"/>
      <c r="Y21" s="579" t="s">
        <v>0</v>
      </c>
      <c r="Z21" s="579"/>
      <c r="AA21" s="579"/>
      <c r="AB21" s="579"/>
      <c r="AC21" s="579"/>
      <c r="AD21" s="579"/>
      <c r="AE21" s="579"/>
      <c r="AF21" s="579"/>
      <c r="AG21" s="579"/>
      <c r="AH21" s="579"/>
      <c r="AI21" s="579"/>
      <c r="AJ21" s="579"/>
      <c r="AK21" s="580"/>
    </row>
    <row r="22" spans="1:56" ht="50.1" customHeight="1">
      <c r="A22" s="568" t="s">
        <v>236</v>
      </c>
      <c r="B22" s="569"/>
      <c r="C22" s="569"/>
      <c r="D22" s="569"/>
      <c r="E22" s="569"/>
      <c r="F22" s="569"/>
      <c r="G22" s="569"/>
      <c r="H22" s="569"/>
      <c r="I22" s="570"/>
      <c r="J22" s="571"/>
      <c r="K22" s="572"/>
      <c r="L22" s="572"/>
      <c r="M22" s="572"/>
      <c r="N22" s="572"/>
      <c r="O22" s="572"/>
      <c r="P22" s="572"/>
      <c r="Q22" s="572"/>
      <c r="R22" s="572"/>
      <c r="S22" s="572"/>
      <c r="T22" s="572"/>
      <c r="U22" s="572"/>
      <c r="V22" s="572"/>
      <c r="W22" s="572"/>
      <c r="X22" s="572"/>
      <c r="Y22" s="572"/>
      <c r="Z22" s="572"/>
      <c r="AA22" s="572"/>
      <c r="AB22" s="572"/>
      <c r="AC22" s="572"/>
      <c r="AD22" s="572"/>
      <c r="AE22" s="572"/>
      <c r="AF22" s="572"/>
      <c r="AG22" s="572"/>
      <c r="AH22" s="572"/>
      <c r="AI22" s="572"/>
      <c r="AJ22" s="572"/>
      <c r="AK22" s="573"/>
    </row>
    <row r="23" spans="1:56" ht="50.1" customHeight="1">
      <c r="A23" s="574" t="s">
        <v>54</v>
      </c>
      <c r="B23" s="575"/>
      <c r="C23" s="575"/>
      <c r="D23" s="575"/>
      <c r="E23" s="575"/>
      <c r="F23" s="575"/>
      <c r="G23" s="575"/>
      <c r="H23" s="575"/>
      <c r="I23" s="576"/>
      <c r="J23" s="571"/>
      <c r="K23" s="572"/>
      <c r="L23" s="572"/>
      <c r="M23" s="572"/>
      <c r="N23" s="572"/>
      <c r="O23" s="572"/>
      <c r="P23" s="572"/>
      <c r="Q23" s="572"/>
      <c r="R23" s="572"/>
      <c r="S23" s="572"/>
      <c r="T23" s="572"/>
      <c r="U23" s="572"/>
      <c r="V23" s="572"/>
      <c r="W23" s="572"/>
      <c r="X23" s="572"/>
      <c r="Y23" s="572"/>
      <c r="Z23" s="572"/>
      <c r="AA23" s="572"/>
      <c r="AB23" s="572"/>
      <c r="AC23" s="572"/>
      <c r="AD23" s="572"/>
      <c r="AE23" s="572"/>
      <c r="AF23" s="572"/>
      <c r="AG23" s="572"/>
      <c r="AH23" s="572"/>
      <c r="AI23" s="572"/>
      <c r="AJ23" s="572"/>
      <c r="AK23" s="573"/>
    </row>
    <row r="24" spans="1:56" s="1" customFormat="1" ht="30" customHeight="1">
      <c r="A24" s="558" t="s">
        <v>166</v>
      </c>
      <c r="B24" s="559"/>
      <c r="C24" s="559"/>
      <c r="D24" s="559"/>
      <c r="E24" s="559"/>
      <c r="F24" s="559"/>
      <c r="G24" s="559"/>
      <c r="H24" s="559"/>
      <c r="I24" s="559"/>
      <c r="J24" s="559"/>
      <c r="K24" s="559"/>
      <c r="L24" s="559"/>
      <c r="M24" s="559"/>
      <c r="N24" s="559"/>
      <c r="O24" s="559"/>
      <c r="P24" s="559"/>
      <c r="Q24" s="559"/>
      <c r="R24" s="559"/>
      <c r="S24" s="559"/>
      <c r="T24" s="559"/>
      <c r="U24" s="559"/>
      <c r="V24" s="559"/>
      <c r="W24" s="559"/>
      <c r="X24" s="559"/>
      <c r="Y24" s="559"/>
      <c r="Z24" s="559"/>
      <c r="AA24" s="559"/>
      <c r="AB24" s="559"/>
      <c r="AC24" s="559"/>
      <c r="AD24" s="560"/>
      <c r="AE24" s="606"/>
      <c r="AF24" s="607"/>
      <c r="AG24" s="607"/>
      <c r="AH24" s="607"/>
      <c r="AI24" s="607"/>
      <c r="AJ24" s="607"/>
      <c r="AK24" s="608"/>
      <c r="AL24" s="47"/>
      <c r="AM24" s="47"/>
      <c r="AN24" s="47"/>
      <c r="AO24" s="47"/>
      <c r="AP24" s="47"/>
      <c r="AQ24" s="47"/>
      <c r="AR24" s="47"/>
      <c r="AS24" s="47"/>
      <c r="AT24" s="47"/>
      <c r="BD24" s="1" t="s">
        <v>167</v>
      </c>
    </row>
    <row r="30" spans="1:56">
      <c r="B30" s="5"/>
    </row>
  </sheetData>
  <sheetProtection formatCells="0" formatRows="0" insertRows="0" deleteRows="0" selectLockedCells="1"/>
  <mergeCells count="75">
    <mergeCell ref="A24:AD24"/>
    <mergeCell ref="AE24:AK24"/>
    <mergeCell ref="A5:I5"/>
    <mergeCell ref="J5:V5"/>
    <mergeCell ref="W5:Z5"/>
    <mergeCell ref="AA5:AK5"/>
    <mergeCell ref="A6:I6"/>
    <mergeCell ref="J6:AK6"/>
    <mergeCell ref="A7:I7"/>
    <mergeCell ref="J7:V7"/>
    <mergeCell ref="W7:Z7"/>
    <mergeCell ref="AA7:AK7"/>
    <mergeCell ref="A8:I8"/>
    <mergeCell ref="J8:AK8"/>
    <mergeCell ref="A9:I9"/>
    <mergeCell ref="J9:L9"/>
    <mergeCell ref="B2:AJ2"/>
    <mergeCell ref="A4:E4"/>
    <mergeCell ref="F4:I4"/>
    <mergeCell ref="J4:K4"/>
    <mergeCell ref="L4:AK4"/>
    <mergeCell ref="M9:N9"/>
    <mergeCell ref="O9:P9"/>
    <mergeCell ref="Q9:R9"/>
    <mergeCell ref="S9:T9"/>
    <mergeCell ref="U9:X9"/>
    <mergeCell ref="Y9:Z9"/>
    <mergeCell ref="AA9:AB9"/>
    <mergeCell ref="AC9:AD9"/>
    <mergeCell ref="AE9:AF9"/>
    <mergeCell ref="AG9:AK9"/>
    <mergeCell ref="A10:I10"/>
    <mergeCell ref="J10:X10"/>
    <mergeCell ref="Y10:AK10"/>
    <mergeCell ref="A11:I11"/>
    <mergeCell ref="J11:AK11"/>
    <mergeCell ref="A12:I12"/>
    <mergeCell ref="J12:AK12"/>
    <mergeCell ref="A15:E15"/>
    <mergeCell ref="F15:I15"/>
    <mergeCell ref="J15:K15"/>
    <mergeCell ref="L15:AK15"/>
    <mergeCell ref="A13:AD13"/>
    <mergeCell ref="AE13:AK13"/>
    <mergeCell ref="W18:Z18"/>
    <mergeCell ref="AA18:AK18"/>
    <mergeCell ref="A19:I19"/>
    <mergeCell ref="J19:AK19"/>
    <mergeCell ref="A16:I16"/>
    <mergeCell ref="J16:V16"/>
    <mergeCell ref="W16:Z16"/>
    <mergeCell ref="AA16:AK16"/>
    <mergeCell ref="A17:I17"/>
    <mergeCell ref="J17:AK17"/>
    <mergeCell ref="M20:N20"/>
    <mergeCell ref="O20:P20"/>
    <mergeCell ref="Q20:R20"/>
    <mergeCell ref="A18:I18"/>
    <mergeCell ref="J18:V18"/>
    <mergeCell ref="A22:I22"/>
    <mergeCell ref="J22:AK22"/>
    <mergeCell ref="A23:I23"/>
    <mergeCell ref="J23:AK23"/>
    <mergeCell ref="AE20:AF20"/>
    <mergeCell ref="AG20:AK20"/>
    <mergeCell ref="A21:I21"/>
    <mergeCell ref="J21:X21"/>
    <mergeCell ref="Y21:AK21"/>
    <mergeCell ref="S20:T20"/>
    <mergeCell ref="U20:X20"/>
    <mergeCell ref="Y20:Z20"/>
    <mergeCell ref="AA20:AB20"/>
    <mergeCell ref="AC20:AD20"/>
    <mergeCell ref="A20:I20"/>
    <mergeCell ref="J20:L20"/>
  </mergeCells>
  <phoneticPr fontId="1"/>
  <dataValidations xWindow="703" yWindow="595" count="7">
    <dataValidation imeMode="halfAlpha" allowBlank="1" showInputMessage="1" showErrorMessage="1" promptTitle="委託時期は事業終了予定日より前です" prompt="　本事業の終了予定日より後に契約、納品、支払を行った分は助成対象外となります" sqref="M9:N9 Q9:R9 AA9:AB9 AE9:AF9 M20:N20 Q20:R20 AA20:AB20 AE20:AF20"/>
    <dataValidation allowBlank="1" showInputMessage="1" showErrorMessage="1" promptTitle="納品予定物を記入してください" prompt="納品物の具体的な内容、媒体を記入してください_x000a_" sqref="J12:AK12 J23:AK23"/>
    <dataValidation allowBlank="1" showInputMessage="1" showErrorMessage="1" promptTitle="委託・外注内容を記入してください" prompt="本研究開発における外注（委託）内容を明確に記載し、 合わせて納品される成果物も含め具体的に記入してください_x000a_" sqref="J11:AK11 J22:AK22"/>
    <dataValidation allowBlank="1" showInputMessage="1" showErrorMessage="1" promptTitle="番号を記入してください" prompt="前ページの資金支出明細番号と対応させて記入してください_x000a_" sqref="F4:I4 F15:I15"/>
    <dataValidation imeMode="halfAlpha" allowBlank="1" showInputMessage="1" showErrorMessage="1" prompt="　前ページの当該費目番号の税込金額を入力してください" sqref="J10:X10 J21:X21"/>
    <dataValidation imeMode="halfAlpha" allowBlank="1" showInputMessage="1" showErrorMessage="1" sqref="AA5:AK5 AA16:AK16"/>
    <dataValidation type="list" allowBlank="1" showInputMessage="1" showErrorMessage="1" sqref="AE24:AK24 AE13:AK13">
      <formula1>"はい,いいえ"</formula1>
    </dataValidation>
  </dataValidations>
  <pageMargins left="0.51181102362204722" right="0.51181102362204722" top="0.55118110236220474" bottom="0.55118110236220474" header="0.31496062992125984" footer="0.31496062992125984"/>
  <pageSetup paperSize="9" scale="76" fitToWidth="0" fitToHeight="0" orientation="portrait" r:id="rId1"/>
  <headerFoot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
  <sheetViews>
    <sheetView showZeros="0" view="pageBreakPreview" zoomScaleNormal="100" zoomScaleSheetLayoutView="100" workbookViewId="0">
      <selection activeCell="D7" sqref="D7"/>
    </sheetView>
  </sheetViews>
  <sheetFormatPr defaultColWidth="2.125" defaultRowHeight="12"/>
  <cols>
    <col min="1" max="1" width="6.5" style="30" customWidth="1"/>
    <col min="2" max="2" width="15" style="30" customWidth="1"/>
    <col min="3" max="5" width="13.75" style="30" customWidth="1"/>
    <col min="6" max="6" width="5.125" style="30" bestFit="1" customWidth="1"/>
    <col min="7" max="7" width="9.625" style="30" bestFit="1" customWidth="1"/>
    <col min="8" max="9" width="14.375" style="30" customWidth="1"/>
    <col min="10" max="11" width="2.125" style="30" customWidth="1"/>
    <col min="12" max="12" width="11.25" style="30" customWidth="1"/>
    <col min="13" max="13" width="9.5" style="30" customWidth="1"/>
    <col min="14" max="14" width="6.25" style="30" customWidth="1"/>
    <col min="15" max="213" width="2.125" style="30" customWidth="1"/>
    <col min="214" max="16384" width="2.125" style="30"/>
  </cols>
  <sheetData>
    <row r="1" spans="1:45" ht="17.25">
      <c r="A1" s="112" t="s">
        <v>32</v>
      </c>
      <c r="B1" s="81"/>
      <c r="C1" s="81"/>
      <c r="D1" s="81"/>
      <c r="E1" s="81"/>
      <c r="F1" s="81"/>
      <c r="G1" s="81"/>
      <c r="H1" s="76"/>
      <c r="I1" s="76"/>
    </row>
    <row r="2" spans="1:45" ht="15" customHeight="1">
      <c r="A2" s="71"/>
      <c r="B2" s="82"/>
      <c r="C2" s="81"/>
      <c r="D2" s="81"/>
      <c r="E2" s="81"/>
      <c r="F2" s="81"/>
      <c r="G2" s="81"/>
      <c r="H2" s="76"/>
      <c r="I2" s="80" t="s">
        <v>11</v>
      </c>
    </row>
    <row r="3" spans="1:45" ht="67.5" customHeight="1">
      <c r="A3" s="161" t="s">
        <v>132</v>
      </c>
      <c r="B3" s="162" t="s">
        <v>156</v>
      </c>
      <c r="C3" s="162" t="s">
        <v>157</v>
      </c>
      <c r="D3" s="162" t="s">
        <v>158</v>
      </c>
      <c r="E3" s="162" t="s">
        <v>159</v>
      </c>
      <c r="F3" s="162" t="s">
        <v>160</v>
      </c>
      <c r="G3" s="162" t="s">
        <v>153</v>
      </c>
      <c r="H3" s="162" t="s">
        <v>144</v>
      </c>
      <c r="I3" s="39" t="s">
        <v>161</v>
      </c>
      <c r="J3" s="40" t="s">
        <v>147</v>
      </c>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row>
    <row r="4" spans="1:45" ht="75" customHeight="1">
      <c r="A4" s="268">
        <f>ROW()-ROW(専門家指導費[[#Headers],[番　号]])</f>
        <v>1</v>
      </c>
      <c r="B4" s="273"/>
      <c r="C4" s="271"/>
      <c r="D4" s="271"/>
      <c r="E4" s="271"/>
      <c r="F4" s="249"/>
      <c r="G4" s="249"/>
      <c r="H4" s="190">
        <f>ROUNDDOWN(専門家指導費[[#This Row],[助成対象経費
(A)×(B)
(税抜)]]*1.08,0)</f>
        <v>0</v>
      </c>
      <c r="I4" s="195">
        <f>専門家指導費[[#This Row],[指導
日数
(A)]]*専門家指導費[[#This Row],[単価(B)
(税抜)]]</f>
        <v>0</v>
      </c>
      <c r="J4" s="255"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row>
    <row r="5" spans="1:45" ht="75" customHeight="1">
      <c r="A5" s="269">
        <f>ROW()-ROW(専門家指導費[[#Headers],[番　号]])</f>
        <v>2</v>
      </c>
      <c r="B5" s="274"/>
      <c r="C5" s="272"/>
      <c r="D5" s="272"/>
      <c r="E5" s="272"/>
      <c r="F5" s="264"/>
      <c r="G5" s="264"/>
      <c r="H5" s="266">
        <f>ROUNDDOWN(専門家指導費[[#This Row],[助成対象経費
(A)×(B)
(税抜)]]*1.08,0)</f>
        <v>0</v>
      </c>
      <c r="I5" s="270">
        <f>専門家指導費[[#This Row],[指導
日数
(A)]]*専門家指導費[[#This Row],[単価(B)
(税抜)]]</f>
        <v>0</v>
      </c>
      <c r="J5" s="255"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row>
    <row r="6" spans="1:45" ht="75" customHeight="1">
      <c r="A6" s="269">
        <f>ROW()-ROW(専門家指導費[[#Headers],[番　号]])</f>
        <v>3</v>
      </c>
      <c r="B6" s="274"/>
      <c r="C6" s="272"/>
      <c r="D6" s="272"/>
      <c r="E6" s="272"/>
      <c r="F6" s="264"/>
      <c r="G6" s="264"/>
      <c r="H6" s="266">
        <f>ROUNDDOWN(専門家指導費[[#This Row],[助成対象経費
(A)×(B)
(税抜)]]*1.08,0)</f>
        <v>0</v>
      </c>
      <c r="I6" s="270">
        <f>専門家指導費[[#This Row],[指導
日数
(A)]]*専門家指導費[[#This Row],[単価(B)
(税抜)]]</f>
        <v>0</v>
      </c>
      <c r="J6" s="255"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row>
    <row r="7" spans="1:45" ht="75" customHeight="1">
      <c r="A7" s="269">
        <f>ROW()-ROW(専門家指導費[[#Headers],[番　号]])</f>
        <v>4</v>
      </c>
      <c r="B7" s="274"/>
      <c r="C7" s="272"/>
      <c r="D7" s="272"/>
      <c r="E7" s="272"/>
      <c r="F7" s="264"/>
      <c r="G7" s="264"/>
      <c r="H7" s="266">
        <f>ROUNDDOWN(専門家指導費[[#This Row],[助成対象経費
(A)×(B)
(税抜)]]*1.08,0)</f>
        <v>0</v>
      </c>
      <c r="I7" s="270">
        <f>専門家指導費[[#This Row],[指導
日数
(A)]]*専門家指導費[[#This Row],[単価(B)
(税抜)]]</f>
        <v>0</v>
      </c>
      <c r="J7" s="255"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row>
    <row r="8" spans="1:45" s="1" customFormat="1" ht="75" customHeight="1">
      <c r="A8" s="269">
        <f>ROW()-ROW(専門家指導費[[#Headers],[番　号]])</f>
        <v>5</v>
      </c>
      <c r="B8" s="240"/>
      <c r="C8" s="240"/>
      <c r="D8" s="240"/>
      <c r="E8" s="240"/>
      <c r="F8" s="251"/>
      <c r="G8" s="251"/>
      <c r="H8" s="191">
        <f>ROUNDDOWN(専門家指導費[[#This Row],[助成対象経費
(A)×(B)
(税抜)]]*1.08,0)</f>
        <v>0</v>
      </c>
      <c r="I8" s="196">
        <f>専門家指導費[[#This Row],[指導
日数
(A)]]*専門家指導費[[#This Row],[単価(B)
(税抜)]]</f>
        <v>0</v>
      </c>
      <c r="J8" s="41" t="str">
        <f>IF(OR(AND(専門家指導費[[#This Row],[指導者名
（所属）]]="",専門家指導費[[#This Row],[専門分野]]="",専門家指導費[[#This Row],[指導内容]]="",専門家指導費[[#This Row],[指導
日数
(A)]]="",専門家指導費[[#This Row],[単価(B)
(税抜)]]="",専門家指導費[[#This Row],[資格]]=""),
          AND(専門家指導費[[#This Row],[指導者名
（所属）]]&lt;&gt;"",専門家指導費[[#This Row],[専門分野]]&lt;&gt;"",専門家指導費[[#This Row],[指導内容]]&lt;&gt;"",専門家指導費[[#This Row],[指導
日数
(A)]]&lt;&gt;"",専門家指導費[[#This Row],[単価(B)
(税抜)]]&lt;&gt;"",専門家指導費[[#This Row],[資格]]&lt;&gt;"")),
    "",
    "←全ての項目を入力してください。")</f>
        <v/>
      </c>
      <c r="K8" s="4"/>
      <c r="L8" s="4"/>
      <c r="M8" s="4"/>
      <c r="N8" s="4"/>
      <c r="O8" s="4"/>
      <c r="P8" s="4"/>
      <c r="Q8" s="4"/>
      <c r="R8" s="4"/>
      <c r="S8" s="4"/>
      <c r="T8" s="4"/>
      <c r="U8" s="4"/>
      <c r="V8" s="4"/>
      <c r="W8" s="4"/>
      <c r="X8" s="4"/>
      <c r="Y8" s="4"/>
      <c r="Z8" s="4"/>
      <c r="AA8" s="4"/>
    </row>
    <row r="9" spans="1:45" s="1" customFormat="1" ht="26.25" customHeight="1">
      <c r="A9" s="168"/>
      <c r="B9" s="173"/>
      <c r="C9" s="173"/>
      <c r="D9" s="173"/>
      <c r="E9" s="173"/>
      <c r="F9" s="173"/>
      <c r="G9" s="174" t="s">
        <v>148</v>
      </c>
      <c r="H9" s="192">
        <f>SUBTOTAL(109,専門家指導費[助成事業に
要する経費
（税込）])</f>
        <v>0</v>
      </c>
      <c r="I9" s="193">
        <f>SUBTOTAL(109,専門家指導費[助成対象経費
(A)×(B)
(税抜)])</f>
        <v>0</v>
      </c>
      <c r="J9" s="34"/>
    </row>
  </sheetData>
  <sheetProtection formatCells="0" formatRows="0" insertRows="0" deleteRows="0" selectLockedCells="1"/>
  <phoneticPr fontId="1"/>
  <conditionalFormatting sqref="B4:G8">
    <cfRule type="expression" dxfId="181" priority="1">
      <formula>AND(OR($B4&lt;&gt;"",$C4&lt;&gt;"",$D4&lt;&gt;"",$E4&lt;&gt;"",$F4&lt;&gt;"",$G4&lt;&gt;""),B4="")</formula>
    </cfRule>
  </conditionalFormatting>
  <dataValidations count="2">
    <dataValidation imeMode="halfAlpha" allowBlank="1" showInputMessage="1" showErrorMessage="1" sqref="F4:G8"/>
    <dataValidation type="custom" allowBlank="1" showInputMessage="1" showErrorMessage="1" sqref="J4:J8">
      <formula1>ISERROR(FIND(CHAR(10),J4))</formula1>
    </dataValidation>
  </dataValidations>
  <pageMargins left="0.31496062992125984" right="0.31496062992125984" top="0.55118110236220474" bottom="0.55118110236220474" header="0.31496062992125984" footer="0.31496062992125984"/>
  <pageSetup paperSize="9" scale="92" fitToWidth="0" fitToHeight="0" orientation="portrait" r:id="rId1"/>
  <headerFooter>
    <oddFooter>&amp;C&amp;A</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M27"/>
  <sheetViews>
    <sheetView view="pageBreakPreview" zoomScaleNormal="90" zoomScaleSheetLayoutView="100" workbookViewId="0">
      <selection activeCell="J17" sqref="J17:AH17"/>
    </sheetView>
  </sheetViews>
  <sheetFormatPr defaultColWidth="1.875" defaultRowHeight="12"/>
  <cols>
    <col min="1" max="11" width="2.5" style="1" customWidth="1"/>
    <col min="12" max="12" width="8.25" style="1" customWidth="1"/>
    <col min="13" max="13" width="4.75" style="1" customWidth="1"/>
    <col min="14" max="14" width="6.25" style="1" customWidth="1"/>
    <col min="15" max="15" width="2.5" style="1" customWidth="1"/>
    <col min="16" max="16" width="6.5" style="1" customWidth="1"/>
    <col min="17" max="29" width="2.5" style="1" customWidth="1"/>
    <col min="30" max="30" width="5.875" style="1" customWidth="1"/>
    <col min="31" max="32" width="2.5" style="1" customWidth="1"/>
    <col min="33" max="33" width="4.75" style="1" customWidth="1"/>
    <col min="34" max="34" width="4.25" style="1" customWidth="1"/>
    <col min="35" max="39" width="2.5" style="1" hidden="1" customWidth="1"/>
    <col min="40" max="248" width="2.5" style="1" customWidth="1"/>
    <col min="249" max="16384" width="1.875" style="1"/>
  </cols>
  <sheetData>
    <row r="1" spans="1:36" s="30" customFormat="1" ht="30" customHeight="1">
      <c r="A1" s="182" t="s">
        <v>33</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2"/>
      <c r="AF1" s="122"/>
      <c r="AG1" s="122"/>
      <c r="AH1" s="122"/>
      <c r="AI1" s="3"/>
    </row>
    <row r="2" spans="1:36" s="30" customFormat="1" ht="33.75" customHeight="1">
      <c r="A2" s="81"/>
      <c r="B2" s="425" t="s">
        <v>235</v>
      </c>
      <c r="C2" s="425"/>
      <c r="D2" s="425"/>
      <c r="E2" s="425"/>
      <c r="F2" s="425"/>
      <c r="G2" s="425"/>
      <c r="H2" s="425"/>
      <c r="I2" s="425"/>
      <c r="J2" s="425"/>
      <c r="K2" s="425"/>
      <c r="L2" s="425"/>
      <c r="M2" s="425"/>
      <c r="N2" s="425"/>
      <c r="O2" s="425"/>
      <c r="P2" s="425"/>
      <c r="Q2" s="425"/>
      <c r="R2" s="425"/>
      <c r="S2" s="425"/>
      <c r="T2" s="425"/>
      <c r="U2" s="425"/>
      <c r="V2" s="425"/>
      <c r="W2" s="425"/>
      <c r="X2" s="425"/>
      <c r="Y2" s="425"/>
      <c r="Z2" s="425"/>
      <c r="AA2" s="425"/>
      <c r="AB2" s="425"/>
      <c r="AC2" s="425"/>
      <c r="AD2" s="425"/>
      <c r="AE2" s="425"/>
      <c r="AF2" s="425"/>
      <c r="AG2" s="425"/>
      <c r="AH2" s="425"/>
    </row>
    <row r="3" spans="1:36" s="30" customFormat="1" ht="31.5" customHeight="1">
      <c r="A3" s="81"/>
      <c r="B3" s="425"/>
      <c r="C3" s="425"/>
      <c r="D3" s="425"/>
      <c r="E3" s="425"/>
      <c r="F3" s="425"/>
      <c r="G3" s="425"/>
      <c r="H3" s="425"/>
      <c r="I3" s="425"/>
      <c r="J3" s="425"/>
      <c r="K3" s="425"/>
      <c r="L3" s="425"/>
      <c r="M3" s="425"/>
      <c r="N3" s="425"/>
      <c r="O3" s="425"/>
      <c r="P3" s="425"/>
      <c r="Q3" s="425"/>
      <c r="R3" s="425"/>
      <c r="S3" s="425"/>
      <c r="T3" s="425"/>
      <c r="U3" s="425"/>
      <c r="V3" s="425"/>
      <c r="W3" s="425"/>
      <c r="X3" s="425"/>
      <c r="Y3" s="425"/>
      <c r="Z3" s="425"/>
      <c r="AA3" s="425"/>
      <c r="AB3" s="425"/>
      <c r="AC3" s="425"/>
      <c r="AD3" s="425"/>
      <c r="AE3" s="425"/>
      <c r="AF3" s="425"/>
      <c r="AG3" s="425"/>
      <c r="AH3" s="425"/>
    </row>
    <row r="4" spans="1:36" ht="29.25" customHeight="1">
      <c r="A4" s="453" t="s">
        <v>52</v>
      </c>
      <c r="B4" s="454"/>
      <c r="C4" s="454"/>
      <c r="D4" s="454"/>
      <c r="E4" s="458"/>
      <c r="F4" s="455" t="s">
        <v>251</v>
      </c>
      <c r="G4" s="456"/>
      <c r="H4" s="456"/>
      <c r="I4" s="457"/>
      <c r="J4" s="640" t="s">
        <v>53</v>
      </c>
      <c r="K4" s="640"/>
      <c r="L4" s="640"/>
      <c r="M4" s="640"/>
      <c r="N4" s="650"/>
      <c r="O4" s="651"/>
      <c r="P4" s="651"/>
      <c r="Q4" s="651"/>
      <c r="R4" s="651"/>
      <c r="S4" s="651"/>
      <c r="T4" s="651"/>
      <c r="U4" s="651"/>
      <c r="V4" s="651"/>
      <c r="W4" s="651"/>
      <c r="X4" s="652"/>
      <c r="Y4" s="644" t="s">
        <v>22</v>
      </c>
      <c r="Z4" s="645"/>
      <c r="AA4" s="645"/>
      <c r="AB4" s="646"/>
      <c r="AC4" s="653"/>
      <c r="AD4" s="654"/>
      <c r="AE4" s="654"/>
      <c r="AF4" s="654"/>
      <c r="AG4" s="654"/>
      <c r="AH4" s="655"/>
      <c r="AI4" s="48"/>
      <c r="AJ4" s="49"/>
    </row>
    <row r="5" spans="1:36" ht="28.5" customHeight="1">
      <c r="A5" s="619" t="s">
        <v>34</v>
      </c>
      <c r="B5" s="620"/>
      <c r="C5" s="620"/>
      <c r="D5" s="620"/>
      <c r="E5" s="620"/>
      <c r="F5" s="620"/>
      <c r="G5" s="620"/>
      <c r="H5" s="620"/>
      <c r="I5" s="621"/>
      <c r="J5" s="584"/>
      <c r="K5" s="585"/>
      <c r="L5" s="585"/>
      <c r="M5" s="585"/>
      <c r="N5" s="585"/>
      <c r="O5" s="585"/>
      <c r="P5" s="585"/>
      <c r="Q5" s="585"/>
      <c r="R5" s="585"/>
      <c r="S5" s="585"/>
      <c r="T5" s="585"/>
      <c r="U5" s="585"/>
      <c r="V5" s="585"/>
      <c r="W5" s="585"/>
      <c r="X5" s="585"/>
      <c r="Y5" s="585"/>
      <c r="Z5" s="585"/>
      <c r="AA5" s="585"/>
      <c r="AB5" s="585"/>
      <c r="AC5" s="585"/>
      <c r="AD5" s="585"/>
      <c r="AE5" s="585"/>
      <c r="AF5" s="585"/>
      <c r="AG5" s="585"/>
      <c r="AH5" s="586"/>
      <c r="AI5" s="10"/>
      <c r="AJ5" s="50"/>
    </row>
    <row r="6" spans="1:36" ht="60" customHeight="1">
      <c r="A6" s="625" t="s">
        <v>35</v>
      </c>
      <c r="B6" s="626"/>
      <c r="C6" s="626"/>
      <c r="D6" s="626"/>
      <c r="E6" s="626"/>
      <c r="F6" s="626"/>
      <c r="G6" s="626"/>
      <c r="H6" s="626"/>
      <c r="I6" s="627"/>
      <c r="J6" s="656"/>
      <c r="K6" s="657"/>
      <c r="L6" s="657"/>
      <c r="M6" s="657"/>
      <c r="N6" s="657"/>
      <c r="O6" s="657"/>
      <c r="P6" s="657"/>
      <c r="Q6" s="657"/>
      <c r="R6" s="657"/>
      <c r="S6" s="657"/>
      <c r="T6" s="657"/>
      <c r="U6" s="657"/>
      <c r="V6" s="657"/>
      <c r="W6" s="657"/>
      <c r="X6" s="657"/>
      <c r="Y6" s="657"/>
      <c r="Z6" s="657"/>
      <c r="AA6" s="657"/>
      <c r="AB6" s="657"/>
      <c r="AC6" s="657"/>
      <c r="AD6" s="657"/>
      <c r="AE6" s="657"/>
      <c r="AF6" s="657"/>
      <c r="AG6" s="657"/>
      <c r="AH6" s="658"/>
      <c r="AI6" s="10"/>
      <c r="AJ6" s="50"/>
    </row>
    <row r="7" spans="1:36" ht="22.5" customHeight="1">
      <c r="A7" s="468" t="s">
        <v>29</v>
      </c>
      <c r="B7" s="463"/>
      <c r="C7" s="463"/>
      <c r="D7" s="463"/>
      <c r="E7" s="463"/>
      <c r="F7" s="463"/>
      <c r="G7" s="463"/>
      <c r="H7" s="463"/>
      <c r="I7" s="469"/>
      <c r="J7" s="631" t="s">
        <v>60</v>
      </c>
      <c r="K7" s="632"/>
      <c r="L7" s="632"/>
      <c r="M7" s="632"/>
      <c r="N7" s="632"/>
      <c r="O7" s="471"/>
      <c r="P7" s="471"/>
      <c r="Q7" s="633" t="s">
        <v>30</v>
      </c>
      <c r="R7" s="633"/>
      <c r="S7" s="471"/>
      <c r="T7" s="471"/>
      <c r="U7" s="633" t="s">
        <v>31</v>
      </c>
      <c r="V7" s="633"/>
      <c r="W7" s="633" t="s">
        <v>155</v>
      </c>
      <c r="X7" s="633"/>
      <c r="Y7" s="633"/>
      <c r="Z7" s="633"/>
      <c r="AA7" s="633" t="s">
        <v>60</v>
      </c>
      <c r="AB7" s="633"/>
      <c r="AC7" s="471"/>
      <c r="AD7" s="471"/>
      <c r="AE7" s="633" t="s">
        <v>30</v>
      </c>
      <c r="AF7" s="633"/>
      <c r="AG7" s="275"/>
      <c r="AH7" s="143" t="s">
        <v>31</v>
      </c>
      <c r="AI7" s="10"/>
      <c r="AJ7" s="50"/>
    </row>
    <row r="8" spans="1:36" ht="22.5" customHeight="1">
      <c r="A8" s="468" t="s">
        <v>27</v>
      </c>
      <c r="B8" s="463"/>
      <c r="C8" s="463"/>
      <c r="D8" s="463"/>
      <c r="E8" s="463"/>
      <c r="F8" s="463"/>
      <c r="G8" s="463"/>
      <c r="H8" s="463"/>
      <c r="I8" s="469"/>
      <c r="J8" s="485"/>
      <c r="K8" s="486"/>
      <c r="L8" s="486"/>
      <c r="M8" s="486"/>
      <c r="N8" s="486"/>
      <c r="O8" s="486"/>
      <c r="P8" s="486"/>
      <c r="Q8" s="486"/>
      <c r="R8" s="486"/>
      <c r="S8" s="486"/>
      <c r="T8" s="486"/>
      <c r="U8" s="486"/>
      <c r="V8" s="486"/>
      <c r="W8" s="486"/>
      <c r="X8" s="486"/>
      <c r="Y8" s="486"/>
      <c r="Z8" s="486"/>
      <c r="AA8" s="611" t="s">
        <v>0</v>
      </c>
      <c r="AB8" s="611"/>
      <c r="AC8" s="611"/>
      <c r="AD8" s="611"/>
      <c r="AE8" s="611"/>
      <c r="AF8" s="611"/>
      <c r="AG8" s="611"/>
      <c r="AH8" s="612"/>
      <c r="AI8" s="10"/>
      <c r="AJ8" s="50"/>
    </row>
    <row r="9" spans="1:36" ht="60" customHeight="1">
      <c r="A9" s="468" t="s">
        <v>43</v>
      </c>
      <c r="B9" s="463"/>
      <c r="C9" s="463"/>
      <c r="D9" s="463"/>
      <c r="E9" s="463"/>
      <c r="F9" s="463"/>
      <c r="G9" s="463"/>
      <c r="H9" s="463"/>
      <c r="I9" s="469"/>
      <c r="J9" s="647"/>
      <c r="K9" s="648"/>
      <c r="L9" s="648"/>
      <c r="M9" s="648"/>
      <c r="N9" s="648"/>
      <c r="O9" s="648"/>
      <c r="P9" s="648"/>
      <c r="Q9" s="648"/>
      <c r="R9" s="648"/>
      <c r="S9" s="648"/>
      <c r="T9" s="648"/>
      <c r="U9" s="648"/>
      <c r="V9" s="648"/>
      <c r="W9" s="648"/>
      <c r="X9" s="648"/>
      <c r="Y9" s="648"/>
      <c r="Z9" s="648"/>
      <c r="AA9" s="648"/>
      <c r="AB9" s="648"/>
      <c r="AC9" s="648"/>
      <c r="AD9" s="648"/>
      <c r="AE9" s="648"/>
      <c r="AF9" s="648"/>
      <c r="AG9" s="648"/>
      <c r="AH9" s="649"/>
      <c r="AI9" s="10"/>
      <c r="AJ9" s="50"/>
    </row>
    <row r="10" spans="1:36" ht="32.25" customHeight="1">
      <c r="A10" s="558" t="s">
        <v>166</v>
      </c>
      <c r="B10" s="559"/>
      <c r="C10" s="559"/>
      <c r="D10" s="559"/>
      <c r="E10" s="559"/>
      <c r="F10" s="559"/>
      <c r="G10" s="559"/>
      <c r="H10" s="559"/>
      <c r="I10" s="559"/>
      <c r="J10" s="559"/>
      <c r="K10" s="559"/>
      <c r="L10" s="559"/>
      <c r="M10" s="559"/>
      <c r="N10" s="559"/>
      <c r="O10" s="559"/>
      <c r="P10" s="559"/>
      <c r="Q10" s="559"/>
      <c r="R10" s="559"/>
      <c r="S10" s="559"/>
      <c r="T10" s="559"/>
      <c r="U10" s="559"/>
      <c r="V10" s="559"/>
      <c r="W10" s="559"/>
      <c r="X10" s="559"/>
      <c r="Y10" s="559"/>
      <c r="Z10" s="559"/>
      <c r="AA10" s="559"/>
      <c r="AB10" s="559"/>
      <c r="AC10" s="559"/>
      <c r="AD10" s="560"/>
      <c r="AE10" s="604"/>
      <c r="AF10" s="561"/>
      <c r="AG10" s="561"/>
      <c r="AH10" s="562"/>
      <c r="AI10" s="51"/>
      <c r="AJ10" s="52"/>
    </row>
    <row r="11" spans="1:36" ht="30" customHeight="1">
      <c r="A11" s="4"/>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6" ht="22.5" customHeight="1">
      <c r="A12" s="453" t="s">
        <v>52</v>
      </c>
      <c r="B12" s="454"/>
      <c r="C12" s="454"/>
      <c r="D12" s="454"/>
      <c r="E12" s="458"/>
      <c r="F12" s="637" t="s">
        <v>163</v>
      </c>
      <c r="G12" s="638"/>
      <c r="H12" s="638"/>
      <c r="I12" s="639"/>
      <c r="J12" s="640" t="s">
        <v>53</v>
      </c>
      <c r="K12" s="640"/>
      <c r="L12" s="640"/>
      <c r="M12" s="640"/>
      <c r="N12" s="641"/>
      <c r="O12" s="642"/>
      <c r="P12" s="642"/>
      <c r="Q12" s="642"/>
      <c r="R12" s="642"/>
      <c r="S12" s="642"/>
      <c r="T12" s="642"/>
      <c r="U12" s="642"/>
      <c r="V12" s="642"/>
      <c r="W12" s="642"/>
      <c r="X12" s="643"/>
      <c r="Y12" s="644" t="s">
        <v>22</v>
      </c>
      <c r="Z12" s="645"/>
      <c r="AA12" s="645"/>
      <c r="AB12" s="646"/>
      <c r="AC12" s="634"/>
      <c r="AD12" s="635"/>
      <c r="AE12" s="635"/>
      <c r="AF12" s="635"/>
      <c r="AG12" s="635"/>
      <c r="AH12" s="636"/>
      <c r="AI12" s="48"/>
      <c r="AJ12" s="49"/>
    </row>
    <row r="13" spans="1:36" ht="23.25" customHeight="1">
      <c r="A13" s="619" t="s">
        <v>34</v>
      </c>
      <c r="B13" s="620"/>
      <c r="C13" s="620"/>
      <c r="D13" s="620"/>
      <c r="E13" s="620"/>
      <c r="F13" s="620"/>
      <c r="G13" s="620"/>
      <c r="H13" s="620"/>
      <c r="I13" s="621"/>
      <c r="J13" s="622"/>
      <c r="K13" s="623"/>
      <c r="L13" s="623"/>
      <c r="M13" s="623"/>
      <c r="N13" s="623"/>
      <c r="O13" s="623"/>
      <c r="P13" s="623"/>
      <c r="Q13" s="623"/>
      <c r="R13" s="623"/>
      <c r="S13" s="623"/>
      <c r="T13" s="623"/>
      <c r="U13" s="623"/>
      <c r="V13" s="623"/>
      <c r="W13" s="623"/>
      <c r="X13" s="623"/>
      <c r="Y13" s="623"/>
      <c r="Z13" s="623"/>
      <c r="AA13" s="623"/>
      <c r="AB13" s="623"/>
      <c r="AC13" s="623"/>
      <c r="AD13" s="623"/>
      <c r="AE13" s="623"/>
      <c r="AF13" s="623"/>
      <c r="AG13" s="623"/>
      <c r="AH13" s="624"/>
      <c r="AI13" s="10"/>
      <c r="AJ13" s="50"/>
    </row>
    <row r="14" spans="1:36" ht="60" customHeight="1">
      <c r="A14" s="625" t="s">
        <v>35</v>
      </c>
      <c r="B14" s="626"/>
      <c r="C14" s="626"/>
      <c r="D14" s="626"/>
      <c r="E14" s="626"/>
      <c r="F14" s="626"/>
      <c r="G14" s="626"/>
      <c r="H14" s="626"/>
      <c r="I14" s="627"/>
      <c r="J14" s="628"/>
      <c r="K14" s="629"/>
      <c r="L14" s="629"/>
      <c r="M14" s="629"/>
      <c r="N14" s="629"/>
      <c r="O14" s="629"/>
      <c r="P14" s="629"/>
      <c r="Q14" s="629"/>
      <c r="R14" s="629"/>
      <c r="S14" s="629"/>
      <c r="T14" s="629"/>
      <c r="U14" s="629"/>
      <c r="V14" s="629"/>
      <c r="W14" s="629"/>
      <c r="X14" s="629"/>
      <c r="Y14" s="629"/>
      <c r="Z14" s="629"/>
      <c r="AA14" s="629"/>
      <c r="AB14" s="629"/>
      <c r="AC14" s="629"/>
      <c r="AD14" s="629"/>
      <c r="AE14" s="629"/>
      <c r="AF14" s="629"/>
      <c r="AG14" s="629"/>
      <c r="AH14" s="630"/>
      <c r="AI14" s="10"/>
      <c r="AJ14" s="50"/>
    </row>
    <row r="15" spans="1:36" ht="22.5" customHeight="1">
      <c r="A15" s="468" t="s">
        <v>29</v>
      </c>
      <c r="B15" s="463"/>
      <c r="C15" s="463"/>
      <c r="D15" s="463"/>
      <c r="E15" s="463"/>
      <c r="F15" s="463"/>
      <c r="G15" s="463"/>
      <c r="H15" s="463"/>
      <c r="I15" s="469"/>
      <c r="J15" s="631" t="s">
        <v>60</v>
      </c>
      <c r="K15" s="632"/>
      <c r="L15" s="632"/>
      <c r="M15" s="632"/>
      <c r="N15" s="632"/>
      <c r="O15" s="633"/>
      <c r="P15" s="633"/>
      <c r="Q15" s="633" t="s">
        <v>30</v>
      </c>
      <c r="R15" s="633"/>
      <c r="S15" s="633"/>
      <c r="T15" s="633"/>
      <c r="U15" s="633" t="s">
        <v>31</v>
      </c>
      <c r="V15" s="633"/>
      <c r="W15" s="633" t="s">
        <v>155</v>
      </c>
      <c r="X15" s="633"/>
      <c r="Y15" s="633"/>
      <c r="Z15" s="633"/>
      <c r="AA15" s="633" t="s">
        <v>60</v>
      </c>
      <c r="AB15" s="633"/>
      <c r="AC15" s="633"/>
      <c r="AD15" s="633"/>
      <c r="AE15" s="633" t="s">
        <v>30</v>
      </c>
      <c r="AF15" s="633"/>
      <c r="AG15" s="199"/>
      <c r="AH15" s="143" t="s">
        <v>31</v>
      </c>
      <c r="AI15" s="10"/>
      <c r="AJ15" s="50"/>
    </row>
    <row r="16" spans="1:36" ht="21.75" customHeight="1">
      <c r="A16" s="468" t="s">
        <v>27</v>
      </c>
      <c r="B16" s="463"/>
      <c r="C16" s="463"/>
      <c r="D16" s="463"/>
      <c r="E16" s="463"/>
      <c r="F16" s="463"/>
      <c r="G16" s="463"/>
      <c r="H16" s="463"/>
      <c r="I16" s="469"/>
      <c r="J16" s="609"/>
      <c r="K16" s="610"/>
      <c r="L16" s="610"/>
      <c r="M16" s="610"/>
      <c r="N16" s="610"/>
      <c r="O16" s="610"/>
      <c r="P16" s="610"/>
      <c r="Q16" s="610"/>
      <c r="R16" s="610"/>
      <c r="S16" s="610"/>
      <c r="T16" s="610"/>
      <c r="U16" s="610"/>
      <c r="V16" s="610"/>
      <c r="W16" s="610"/>
      <c r="X16" s="610"/>
      <c r="Y16" s="610"/>
      <c r="Z16" s="610"/>
      <c r="AA16" s="611" t="s">
        <v>0</v>
      </c>
      <c r="AB16" s="611"/>
      <c r="AC16" s="611"/>
      <c r="AD16" s="611"/>
      <c r="AE16" s="611"/>
      <c r="AF16" s="611"/>
      <c r="AG16" s="611"/>
      <c r="AH16" s="612"/>
      <c r="AI16" s="10"/>
      <c r="AJ16" s="50"/>
    </row>
    <row r="17" spans="1:36" ht="60" customHeight="1">
      <c r="A17" s="468" t="s">
        <v>43</v>
      </c>
      <c r="B17" s="463"/>
      <c r="C17" s="463"/>
      <c r="D17" s="463"/>
      <c r="E17" s="463"/>
      <c r="F17" s="463"/>
      <c r="G17" s="463"/>
      <c r="H17" s="463"/>
      <c r="I17" s="469"/>
      <c r="J17" s="613"/>
      <c r="K17" s="614"/>
      <c r="L17" s="614"/>
      <c r="M17" s="614"/>
      <c r="N17" s="614"/>
      <c r="O17" s="614"/>
      <c r="P17" s="614"/>
      <c r="Q17" s="614"/>
      <c r="R17" s="614"/>
      <c r="S17" s="614"/>
      <c r="T17" s="614"/>
      <c r="U17" s="614"/>
      <c r="V17" s="614"/>
      <c r="W17" s="614"/>
      <c r="X17" s="614"/>
      <c r="Y17" s="614"/>
      <c r="Z17" s="614"/>
      <c r="AA17" s="614"/>
      <c r="AB17" s="614"/>
      <c r="AC17" s="614"/>
      <c r="AD17" s="614"/>
      <c r="AE17" s="614"/>
      <c r="AF17" s="614"/>
      <c r="AG17" s="614"/>
      <c r="AH17" s="615"/>
      <c r="AI17" s="10"/>
      <c r="AJ17" s="50"/>
    </row>
    <row r="18" spans="1:36" ht="32.25" customHeight="1">
      <c r="A18" s="558" t="s">
        <v>166</v>
      </c>
      <c r="B18" s="559"/>
      <c r="C18" s="559"/>
      <c r="D18" s="559"/>
      <c r="E18" s="559"/>
      <c r="F18" s="559"/>
      <c r="G18" s="559"/>
      <c r="H18" s="559"/>
      <c r="I18" s="559"/>
      <c r="J18" s="559"/>
      <c r="K18" s="559"/>
      <c r="L18" s="559"/>
      <c r="M18" s="559"/>
      <c r="N18" s="559"/>
      <c r="O18" s="559"/>
      <c r="P18" s="559"/>
      <c r="Q18" s="559"/>
      <c r="R18" s="559"/>
      <c r="S18" s="559"/>
      <c r="T18" s="559"/>
      <c r="U18" s="559"/>
      <c r="V18" s="559"/>
      <c r="W18" s="559"/>
      <c r="X18" s="559"/>
      <c r="Y18" s="559"/>
      <c r="Z18" s="559"/>
      <c r="AA18" s="559"/>
      <c r="AB18" s="559"/>
      <c r="AC18" s="559"/>
      <c r="AD18" s="560"/>
      <c r="AE18" s="616"/>
      <c r="AF18" s="617"/>
      <c r="AG18" s="617"/>
      <c r="AH18" s="618"/>
      <c r="AI18" s="51"/>
      <c r="AJ18" s="52"/>
    </row>
    <row r="19" spans="1:36" ht="30" customHeight="1">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6" ht="22.5" customHeight="1">
      <c r="A20" s="453" t="s">
        <v>52</v>
      </c>
      <c r="B20" s="454"/>
      <c r="C20" s="454"/>
      <c r="D20" s="454"/>
      <c r="E20" s="458"/>
      <c r="F20" s="637" t="s">
        <v>163</v>
      </c>
      <c r="G20" s="638"/>
      <c r="H20" s="638"/>
      <c r="I20" s="639"/>
      <c r="J20" s="640" t="s">
        <v>53</v>
      </c>
      <c r="K20" s="640"/>
      <c r="L20" s="640"/>
      <c r="M20" s="640"/>
      <c r="N20" s="641"/>
      <c r="O20" s="642"/>
      <c r="P20" s="642"/>
      <c r="Q20" s="642"/>
      <c r="R20" s="642"/>
      <c r="S20" s="642"/>
      <c r="T20" s="642"/>
      <c r="U20" s="642"/>
      <c r="V20" s="642"/>
      <c r="W20" s="642"/>
      <c r="X20" s="643"/>
      <c r="Y20" s="644" t="s">
        <v>22</v>
      </c>
      <c r="Z20" s="645"/>
      <c r="AA20" s="645"/>
      <c r="AB20" s="646"/>
      <c r="AC20" s="634"/>
      <c r="AD20" s="635"/>
      <c r="AE20" s="635"/>
      <c r="AF20" s="635"/>
      <c r="AG20" s="635"/>
      <c r="AH20" s="636"/>
      <c r="AI20" s="48"/>
      <c r="AJ20" s="49"/>
    </row>
    <row r="21" spans="1:36" ht="25.5" customHeight="1">
      <c r="A21" s="619" t="s">
        <v>34</v>
      </c>
      <c r="B21" s="620"/>
      <c r="C21" s="620"/>
      <c r="D21" s="620"/>
      <c r="E21" s="620"/>
      <c r="F21" s="620"/>
      <c r="G21" s="620"/>
      <c r="H21" s="620"/>
      <c r="I21" s="621"/>
      <c r="J21" s="622"/>
      <c r="K21" s="623"/>
      <c r="L21" s="623"/>
      <c r="M21" s="623"/>
      <c r="N21" s="623"/>
      <c r="O21" s="623"/>
      <c r="P21" s="623"/>
      <c r="Q21" s="623"/>
      <c r="R21" s="623"/>
      <c r="S21" s="623"/>
      <c r="T21" s="623"/>
      <c r="U21" s="623"/>
      <c r="V21" s="623"/>
      <c r="W21" s="623"/>
      <c r="X21" s="623"/>
      <c r="Y21" s="623"/>
      <c r="Z21" s="623"/>
      <c r="AA21" s="623"/>
      <c r="AB21" s="623"/>
      <c r="AC21" s="623"/>
      <c r="AD21" s="623"/>
      <c r="AE21" s="623"/>
      <c r="AF21" s="623"/>
      <c r="AG21" s="623"/>
      <c r="AH21" s="624"/>
      <c r="AI21" s="10"/>
      <c r="AJ21" s="50"/>
    </row>
    <row r="22" spans="1:36" ht="60" customHeight="1">
      <c r="A22" s="625" t="s">
        <v>35</v>
      </c>
      <c r="B22" s="626"/>
      <c r="C22" s="626"/>
      <c r="D22" s="626"/>
      <c r="E22" s="626"/>
      <c r="F22" s="626"/>
      <c r="G22" s="626"/>
      <c r="H22" s="626"/>
      <c r="I22" s="627"/>
      <c r="J22" s="628"/>
      <c r="K22" s="629"/>
      <c r="L22" s="629"/>
      <c r="M22" s="629"/>
      <c r="N22" s="629"/>
      <c r="O22" s="629"/>
      <c r="P22" s="629"/>
      <c r="Q22" s="629"/>
      <c r="R22" s="629"/>
      <c r="S22" s="629"/>
      <c r="T22" s="629"/>
      <c r="U22" s="629"/>
      <c r="V22" s="629"/>
      <c r="W22" s="629"/>
      <c r="X22" s="629"/>
      <c r="Y22" s="629"/>
      <c r="Z22" s="629"/>
      <c r="AA22" s="629"/>
      <c r="AB22" s="629"/>
      <c r="AC22" s="629"/>
      <c r="AD22" s="629"/>
      <c r="AE22" s="629"/>
      <c r="AF22" s="629"/>
      <c r="AG22" s="629"/>
      <c r="AH22" s="630"/>
      <c r="AI22" s="10"/>
      <c r="AJ22" s="50"/>
    </row>
    <row r="23" spans="1:36" ht="22.5" customHeight="1">
      <c r="A23" s="468" t="s">
        <v>29</v>
      </c>
      <c r="B23" s="463"/>
      <c r="C23" s="463"/>
      <c r="D23" s="463"/>
      <c r="E23" s="463"/>
      <c r="F23" s="463"/>
      <c r="G23" s="463"/>
      <c r="H23" s="463"/>
      <c r="I23" s="469"/>
      <c r="J23" s="631" t="s">
        <v>60</v>
      </c>
      <c r="K23" s="632"/>
      <c r="L23" s="632"/>
      <c r="M23" s="632"/>
      <c r="N23" s="632"/>
      <c r="O23" s="633"/>
      <c r="P23" s="633"/>
      <c r="Q23" s="633" t="s">
        <v>30</v>
      </c>
      <c r="R23" s="633"/>
      <c r="S23" s="633"/>
      <c r="T23" s="633"/>
      <c r="U23" s="633" t="s">
        <v>31</v>
      </c>
      <c r="V23" s="633"/>
      <c r="W23" s="633" t="s">
        <v>155</v>
      </c>
      <c r="X23" s="633"/>
      <c r="Y23" s="633"/>
      <c r="Z23" s="633"/>
      <c r="AA23" s="633" t="s">
        <v>60</v>
      </c>
      <c r="AB23" s="633"/>
      <c r="AC23" s="633"/>
      <c r="AD23" s="633"/>
      <c r="AE23" s="633" t="s">
        <v>30</v>
      </c>
      <c r="AF23" s="633"/>
      <c r="AG23" s="199"/>
      <c r="AH23" s="143" t="s">
        <v>31</v>
      </c>
      <c r="AI23" s="10"/>
      <c r="AJ23" s="50"/>
    </row>
    <row r="24" spans="1:36" ht="23.25" customHeight="1">
      <c r="A24" s="468" t="s">
        <v>27</v>
      </c>
      <c r="B24" s="463"/>
      <c r="C24" s="463"/>
      <c r="D24" s="463"/>
      <c r="E24" s="463"/>
      <c r="F24" s="463"/>
      <c r="G24" s="463"/>
      <c r="H24" s="463"/>
      <c r="I24" s="469"/>
      <c r="J24" s="609"/>
      <c r="K24" s="610"/>
      <c r="L24" s="610"/>
      <c r="M24" s="610"/>
      <c r="N24" s="610"/>
      <c r="O24" s="610"/>
      <c r="P24" s="610"/>
      <c r="Q24" s="610"/>
      <c r="R24" s="610"/>
      <c r="S24" s="610"/>
      <c r="T24" s="610"/>
      <c r="U24" s="610"/>
      <c r="V24" s="610"/>
      <c r="W24" s="610"/>
      <c r="X24" s="610"/>
      <c r="Y24" s="610"/>
      <c r="Z24" s="610"/>
      <c r="AA24" s="611" t="s">
        <v>0</v>
      </c>
      <c r="AB24" s="611"/>
      <c r="AC24" s="611"/>
      <c r="AD24" s="611"/>
      <c r="AE24" s="611"/>
      <c r="AF24" s="611"/>
      <c r="AG24" s="611"/>
      <c r="AH24" s="612"/>
      <c r="AI24" s="10"/>
      <c r="AJ24" s="50"/>
    </row>
    <row r="25" spans="1:36" ht="60" customHeight="1">
      <c r="A25" s="468" t="s">
        <v>43</v>
      </c>
      <c r="B25" s="463"/>
      <c r="C25" s="463"/>
      <c r="D25" s="463"/>
      <c r="E25" s="463"/>
      <c r="F25" s="463"/>
      <c r="G25" s="463"/>
      <c r="H25" s="463"/>
      <c r="I25" s="469"/>
      <c r="J25" s="613"/>
      <c r="K25" s="614"/>
      <c r="L25" s="614"/>
      <c r="M25" s="614"/>
      <c r="N25" s="614"/>
      <c r="O25" s="614"/>
      <c r="P25" s="614"/>
      <c r="Q25" s="614"/>
      <c r="R25" s="614"/>
      <c r="S25" s="614"/>
      <c r="T25" s="614"/>
      <c r="U25" s="614"/>
      <c r="V25" s="614"/>
      <c r="W25" s="614"/>
      <c r="X25" s="614"/>
      <c r="Y25" s="614"/>
      <c r="Z25" s="614"/>
      <c r="AA25" s="614"/>
      <c r="AB25" s="614"/>
      <c r="AC25" s="614"/>
      <c r="AD25" s="614"/>
      <c r="AE25" s="614"/>
      <c r="AF25" s="614"/>
      <c r="AG25" s="614"/>
      <c r="AH25" s="615"/>
      <c r="AI25" s="10"/>
      <c r="AJ25" s="50"/>
    </row>
    <row r="26" spans="1:36" ht="36.75" customHeight="1">
      <c r="A26" s="558" t="s">
        <v>166</v>
      </c>
      <c r="B26" s="559"/>
      <c r="C26" s="559"/>
      <c r="D26" s="559"/>
      <c r="E26" s="559"/>
      <c r="F26" s="559"/>
      <c r="G26" s="559"/>
      <c r="H26" s="559"/>
      <c r="I26" s="559"/>
      <c r="J26" s="559"/>
      <c r="K26" s="559"/>
      <c r="L26" s="559"/>
      <c r="M26" s="559"/>
      <c r="N26" s="559"/>
      <c r="O26" s="559"/>
      <c r="P26" s="559"/>
      <c r="Q26" s="559"/>
      <c r="R26" s="559"/>
      <c r="S26" s="559"/>
      <c r="T26" s="559"/>
      <c r="U26" s="559"/>
      <c r="V26" s="559"/>
      <c r="W26" s="559"/>
      <c r="X26" s="559"/>
      <c r="Y26" s="559"/>
      <c r="Z26" s="559"/>
      <c r="AA26" s="559"/>
      <c r="AB26" s="559"/>
      <c r="AC26" s="559"/>
      <c r="AD26" s="560"/>
      <c r="AE26" s="616"/>
      <c r="AF26" s="617"/>
      <c r="AG26" s="617"/>
      <c r="AH26" s="618"/>
      <c r="AI26" s="51"/>
      <c r="AJ26" s="52"/>
    </row>
    <row r="27" spans="1:36" ht="15" customHeight="1">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sheetData>
  <sheetProtection formatCells="0" formatRows="0" insertRows="0" deleteRows="0" selectLockedCells="1"/>
  <dataConsolidate/>
  <mergeCells count="83">
    <mergeCell ref="A5:I5"/>
    <mergeCell ref="J5:AH5"/>
    <mergeCell ref="A6:I6"/>
    <mergeCell ref="J6:AH6"/>
    <mergeCell ref="A7:I7"/>
    <mergeCell ref="J7:N7"/>
    <mergeCell ref="AA7:AB7"/>
    <mergeCell ref="AC7:AD7"/>
    <mergeCell ref="AE7:AF7"/>
    <mergeCell ref="B2:AH2"/>
    <mergeCell ref="A4:E4"/>
    <mergeCell ref="F4:I4"/>
    <mergeCell ref="J4:M4"/>
    <mergeCell ref="N4:X4"/>
    <mergeCell ref="Y4:AB4"/>
    <mergeCell ref="AC4:AH4"/>
    <mergeCell ref="B3:AH3"/>
    <mergeCell ref="A8:I8"/>
    <mergeCell ref="J8:Z8"/>
    <mergeCell ref="AA8:AH8"/>
    <mergeCell ref="O7:P7"/>
    <mergeCell ref="Q7:R7"/>
    <mergeCell ref="S7:T7"/>
    <mergeCell ref="U7:V7"/>
    <mergeCell ref="W7:Z7"/>
    <mergeCell ref="A9:I9"/>
    <mergeCell ref="J9:AH9"/>
    <mergeCell ref="A12:E12"/>
    <mergeCell ref="F12:I12"/>
    <mergeCell ref="J12:M12"/>
    <mergeCell ref="N12:X12"/>
    <mergeCell ref="Y12:AB12"/>
    <mergeCell ref="A10:AD10"/>
    <mergeCell ref="AC12:AH12"/>
    <mergeCell ref="AE10:AH10"/>
    <mergeCell ref="A13:I13"/>
    <mergeCell ref="J13:AH13"/>
    <mergeCell ref="A14:I14"/>
    <mergeCell ref="J14:AH14"/>
    <mergeCell ref="A15:I15"/>
    <mergeCell ref="J15:N15"/>
    <mergeCell ref="O15:P15"/>
    <mergeCell ref="Q15:R15"/>
    <mergeCell ref="S15:T15"/>
    <mergeCell ref="U15:V15"/>
    <mergeCell ref="W15:Z15"/>
    <mergeCell ref="AA15:AB15"/>
    <mergeCell ref="AC15:AD15"/>
    <mergeCell ref="AE15:AF15"/>
    <mergeCell ref="AC20:AH20"/>
    <mergeCell ref="A16:I16"/>
    <mergeCell ref="J16:Z16"/>
    <mergeCell ref="AA16:AH16"/>
    <mergeCell ref="A17:I17"/>
    <mergeCell ref="J17:AH17"/>
    <mergeCell ref="A18:AD18"/>
    <mergeCell ref="A20:E20"/>
    <mergeCell ref="F20:I20"/>
    <mergeCell ref="J20:M20"/>
    <mergeCell ref="N20:X20"/>
    <mergeCell ref="Y20:AB20"/>
    <mergeCell ref="AE18:AH18"/>
    <mergeCell ref="A21:I21"/>
    <mergeCell ref="J21:AH21"/>
    <mergeCell ref="A22:I22"/>
    <mergeCell ref="J22:AH22"/>
    <mergeCell ref="A23:I23"/>
    <mergeCell ref="J23:N23"/>
    <mergeCell ref="O23:P23"/>
    <mergeCell ref="Q23:R23"/>
    <mergeCell ref="S23:T23"/>
    <mergeCell ref="U23:V23"/>
    <mergeCell ref="W23:Z23"/>
    <mergeCell ref="AA23:AB23"/>
    <mergeCell ref="AC23:AD23"/>
    <mergeCell ref="AE23:AF23"/>
    <mergeCell ref="A26:AD26"/>
    <mergeCell ref="A24:I24"/>
    <mergeCell ref="J24:Z24"/>
    <mergeCell ref="AA24:AH24"/>
    <mergeCell ref="A25:I25"/>
    <mergeCell ref="J25:AH25"/>
    <mergeCell ref="AE26:AH26"/>
  </mergeCells>
  <phoneticPr fontId="1"/>
  <dataValidations count="6">
    <dataValidation imeMode="halfAlpha" allowBlank="1" showInputMessage="1" showErrorMessage="1" promptTitle="予定時期は事業終了予定日より前です" prompt="本事業の終了予定日より後に契約、納品、支払を行った分は助成対象外となります" sqref="O7:P7 S7:T7 AC7:AD7 O15:P15 O23:P23 S15:T15 S23:T23 AC15:AD15 AC23:AD23 AG7 AG23 AG15"/>
    <dataValidation imeMode="halfAlpha" allowBlank="1" showInputMessage="1" showErrorMessage="1" prompt="　前ページの当該費目番号の税込金額を入力してください" sqref="J8:Z8 J16:Z16 J24:Z24"/>
    <dataValidation allowBlank="1" showInputMessage="1" showErrorMessage="1" promptTitle="指導内容を記入してください" prompt="①本研究開発における指導内容を明確に記入すること_x000a_②指導を受け入れる必要性についても具体的に記入_x000a_" sqref="J17:AH17 J25:AH25 J9:AH9"/>
    <dataValidation imeMode="halfAlpha" allowBlank="1" showInputMessage="1" showErrorMessage="1" sqref="AC20:AH20 AC12:AH12 AC4:AH4"/>
    <dataValidation type="list" allowBlank="1" showInputMessage="1" showErrorMessage="1" sqref="AE26:AH26">
      <formula1>"はい,いいえ"</formula1>
    </dataValidation>
    <dataValidation type="list" allowBlank="1" showInputMessage="1" showErrorMessage="1" sqref="AE10:AH10 AE18:AH18">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4" fitToWidth="0" fitToHeight="0" orientation="portrait" r:id="rId1"/>
  <headerFooter>
    <oddFooter>&amp;C&amp;A</oddFooter>
  </headerFooter>
  <colBreaks count="1" manualBreakCount="1">
    <brk id="3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28</vt:i4>
      </vt:variant>
    </vt:vector>
  </HeadingPairs>
  <TitlesOfParts>
    <vt:vector size="48" baseType="lpstr">
      <vt:lpstr>3-6</vt:lpstr>
      <vt:lpstr>資金計画書</vt:lpstr>
      <vt:lpstr>(1)  原材料副資材費</vt:lpstr>
      <vt:lpstr>（2）-1　機械装置工具費</vt:lpstr>
      <vt:lpstr>（2）-2　機械装置計画書</vt:lpstr>
      <vt:lpstr>（3）-1　委託外注費</vt:lpstr>
      <vt:lpstr>（3）-2　委託計画書</vt:lpstr>
      <vt:lpstr>（4）-1　専門家指導費</vt:lpstr>
      <vt:lpstr>（4）-2　専門家計画書</vt:lpstr>
      <vt:lpstr>（5）　賃借費</vt:lpstr>
      <vt:lpstr>（6）　産業財産権出願・導入費</vt:lpstr>
      <vt:lpstr>（7）　直接人件費</vt:lpstr>
      <vt:lpstr>（8）　広告費</vt:lpstr>
      <vt:lpstr>（9）　展示会等参加費</vt:lpstr>
      <vt:lpstr>（10）-1　イベント開催費</vt:lpstr>
      <vt:lpstr>（10）-2　イベント開催計画書</vt:lpstr>
      <vt:lpstr>（11）　その他助成対象外経費</vt:lpstr>
      <vt:lpstr>人件費単価一覧表(印刷不要）</vt:lpstr>
      <vt:lpstr>Sheet1</vt:lpstr>
      <vt:lpstr>Sheet2</vt:lpstr>
      <vt:lpstr>'(1)  原材料副資材費'!_9．資金支出明細</vt:lpstr>
      <vt:lpstr>'（10）-1　イベント開催費'!_9．資金支出明細</vt:lpstr>
      <vt:lpstr>'（2）-1　機械装置工具費'!_9．資金支出明細</vt:lpstr>
      <vt:lpstr>'（3）-1　委託外注費'!_9．資金支出明細</vt:lpstr>
      <vt:lpstr>'（4）-1　専門家指導費'!_9．資金支出明細</vt:lpstr>
      <vt:lpstr>'（5）　賃借費'!_9．資金支出明細</vt:lpstr>
      <vt:lpstr>'（6）　産業財産権出願・導入費'!_9．資金支出明細</vt:lpstr>
      <vt:lpstr>'（7）　直接人件費'!_9．資金支出明細</vt:lpstr>
      <vt:lpstr>'（8）　広告費'!_9．資金支出明細</vt:lpstr>
      <vt:lpstr>'（9）　展示会等参加費'!_9．資金支出明細</vt:lpstr>
      <vt:lpstr>'(1)  原材料副資材費'!Print_Area</vt:lpstr>
      <vt:lpstr>'（10）-1　イベント開催費'!Print_Area</vt:lpstr>
      <vt:lpstr>'（10）-2　イベント開催計画書'!Print_Area</vt:lpstr>
      <vt:lpstr>'（11）　その他助成対象外経費'!Print_Area</vt:lpstr>
      <vt:lpstr>'（2）-1　機械装置工具費'!Print_Area</vt:lpstr>
      <vt:lpstr>'（2）-2　機械装置計画書'!Print_Area</vt:lpstr>
      <vt:lpstr>'（3）-1　委託外注費'!Print_Area</vt:lpstr>
      <vt:lpstr>'（3）-2　委託計画書'!Print_Area</vt:lpstr>
      <vt:lpstr>'（4）-1　専門家指導費'!Print_Area</vt:lpstr>
      <vt:lpstr>'（4）-2　専門家計画書'!Print_Area</vt:lpstr>
      <vt:lpstr>'（5）　賃借費'!Print_Area</vt:lpstr>
      <vt:lpstr>'（6）　産業財産権出願・導入費'!Print_Area</vt:lpstr>
      <vt:lpstr>'（7）　直接人件費'!Print_Area</vt:lpstr>
      <vt:lpstr>'（8）　広告費'!Print_Area</vt:lpstr>
      <vt:lpstr>'（9）　展示会等参加費'!Print_Area</vt:lpstr>
      <vt:lpstr>'3-6'!Print_Area</vt:lpstr>
      <vt:lpstr>資金計画書!Print_Area</vt:lpstr>
      <vt:lpstr>'人件費単価一覧表(印刷不要）'!Print_Area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蔭島 美紀</dc:creator>
  <cp:lastModifiedBy>中川 祐一</cp:lastModifiedBy>
  <cp:lastPrinted>2018-06-04T02:27:55Z</cp:lastPrinted>
  <dcterms:created xsi:type="dcterms:W3CDTF">2017-06-21T02:11:23Z</dcterms:created>
  <dcterms:modified xsi:type="dcterms:W3CDTF">2018-12-06T04:45:07Z</dcterms:modified>
</cp:coreProperties>
</file>