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tables/table5.xml" ContentType="application/vnd.openxmlformats-officedocument.spreadsheetml.table+xml"/>
  <Override PartName="/xl/tables/table6.xml" ContentType="application/vnd.openxmlformats-officedocument.spreadsheetml.table+xml"/>
  <Override PartName="/xl/comments5.xml" ContentType="application/vnd.openxmlformats-officedocument.spreadsheetml.comments+xml"/>
  <Override PartName="/xl/tables/table7.xml" ContentType="application/vnd.openxmlformats-officedocument.spreadsheetml.table+xml"/>
  <Override PartName="/xl/comments6.xml" ContentType="application/vnd.openxmlformats-officedocument.spreadsheetml.comments+xml"/>
  <Override PartName="/xl/tables/table8.xml" ContentType="application/vnd.openxmlformats-officedocument.spreadsheetml.table+xml"/>
  <Override PartName="/xl/comments7.xml" ContentType="application/vnd.openxmlformats-officedocument.spreadsheetml.comments+xml"/>
  <Override PartName="/xl/tables/table9.xml" ContentType="application/vnd.openxmlformats-officedocument.spreadsheetml.table+xml"/>
  <Override PartName="/xl/comments8.xml" ContentType="application/vnd.openxmlformats-officedocument.spreadsheetml.comments+xml"/>
  <Override PartName="/xl/tables/table10.xml" ContentType="application/vnd.openxmlformats-officedocument.spreadsheetml.table+xml"/>
  <Override PartName="/xl/comments9.xml" ContentType="application/vnd.openxmlformats-officedocument.spreadsheetml.comments+xml"/>
  <Override PartName="/xl/tables/table11.xml" ContentType="application/vnd.openxmlformats-officedocument.spreadsheetml.table+xml"/>
  <Override PartName="/xl/comments10.xml" ContentType="application/vnd.openxmlformats-officedocument.spreadsheetml.comments+xml"/>
  <Override PartName="/xl/tables/table12.xml" ContentType="application/vnd.openxmlformats-officedocument.spreadsheetml.table+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3048" yWindow="48" windowWidth="11700" windowHeight="7428" tabRatio="925"/>
  </bookViews>
  <sheets>
    <sheet name="支払総括表" sheetId="6" r:id="rId1"/>
    <sheet name="1.マ調査委託" sheetId="9" r:id="rId2"/>
    <sheet name="2-1.原材料" sheetId="23" r:id="rId3"/>
    <sheet name="2-2.外注費" sheetId="25" r:id="rId4"/>
    <sheet name="2-3.人件費" sheetId="24" r:id="rId5"/>
    <sheet name="3.設備費" sheetId="26" r:id="rId6"/>
    <sheet name="4.規格認証" sheetId="27" r:id="rId7"/>
    <sheet name="5.産業財産権" sheetId="28" r:id="rId8"/>
    <sheet name="6-1.展示会出展" sheetId="29" r:id="rId9"/>
    <sheet name="6-2.イベント開催" sheetId="31" r:id="rId10"/>
    <sheet name="6-3.広報ツール" sheetId="33" r:id="rId11"/>
    <sheet name="6-4.広告掲載" sheetId="34" r:id="rId12"/>
  </sheets>
  <definedNames>
    <definedName name="_xlnm.Print_Area" localSheetId="0">支払総括表!$A$1:$E$18</definedName>
    <definedName name="_xlnm.Print_Titles" localSheetId="1">'1.マ調査委託'!$1:$4</definedName>
    <definedName name="_xlnm.Print_Titles" localSheetId="2">'2-1.原材料'!$1:$3</definedName>
    <definedName name="_xlnm.Print_Titles" localSheetId="3">'2-2.外注費'!$1:$3</definedName>
    <definedName name="_xlnm.Print_Titles" localSheetId="4">'2-3.人件費'!$1:$4</definedName>
    <definedName name="_xlnm.Print_Titles" localSheetId="5">'3.設備費'!$1:$3</definedName>
    <definedName name="_xlnm.Print_Titles" localSheetId="6">'4.規格認証'!$1:$2</definedName>
    <definedName name="_xlnm.Print_Titles" localSheetId="7">'5.産業財産権'!$1:$3</definedName>
    <definedName name="_xlnm.Print_Titles" localSheetId="8">'6-1.展示会出展'!$1:$2</definedName>
    <definedName name="_xlnm.Print_Titles" localSheetId="9">'6-2.イベント開催'!$1:$2</definedName>
    <definedName name="_xlnm.Print_Titles" localSheetId="10">'6-3.広報ツール'!$1:$2</definedName>
    <definedName name="_xlnm.Print_Titles" localSheetId="11">'6-4.広告掲載'!$1:$2</definedName>
  </definedNames>
  <calcPr calcId="162913"/>
</workbook>
</file>

<file path=xl/calcChain.xml><?xml version="1.0" encoding="utf-8"?>
<calcChain xmlns="http://schemas.openxmlformats.org/spreadsheetml/2006/main">
  <c r="A7" i="33" l="1"/>
  <c r="A9" i="33"/>
  <c r="I13" i="34" l="1"/>
  <c r="H13" i="34"/>
  <c r="D16" i="6" s="1"/>
  <c r="G13" i="34"/>
  <c r="C16" i="6" s="1"/>
  <c r="I12" i="34"/>
  <c r="A12" i="34"/>
  <c r="I11" i="34"/>
  <c r="A11" i="34"/>
  <c r="I10" i="34"/>
  <c r="A10" i="34"/>
  <c r="I9" i="34"/>
  <c r="A9" i="34"/>
  <c r="I8" i="34"/>
  <c r="A8" i="34"/>
  <c r="I7" i="34"/>
  <c r="A7" i="34"/>
  <c r="I6" i="34"/>
  <c r="A6" i="34"/>
  <c r="I5" i="34"/>
  <c r="A5" i="34"/>
  <c r="B3" i="34"/>
  <c r="A5" i="33"/>
  <c r="I5" i="33"/>
  <c r="A6" i="33"/>
  <c r="I6" i="33"/>
  <c r="I7" i="33"/>
  <c r="A8" i="33"/>
  <c r="I8" i="33"/>
  <c r="I9" i="33"/>
  <c r="A10" i="33"/>
  <c r="I10" i="33"/>
  <c r="A11" i="33"/>
  <c r="I11" i="33"/>
  <c r="A12" i="33"/>
  <c r="I12" i="33"/>
  <c r="I13" i="33"/>
  <c r="H13" i="33"/>
  <c r="D15" i="6" s="1"/>
  <c r="G13" i="33"/>
  <c r="C15" i="6" s="1"/>
  <c r="E15" i="6" s="1"/>
  <c r="B3" i="33"/>
  <c r="J13" i="31"/>
  <c r="I13" i="31"/>
  <c r="D14" i="6" s="1"/>
  <c r="H13" i="31"/>
  <c r="C14" i="6" s="1"/>
  <c r="E14" i="6" s="1"/>
  <c r="J12" i="31"/>
  <c r="A12" i="31"/>
  <c r="J11" i="31"/>
  <c r="A11" i="31"/>
  <c r="J10" i="31"/>
  <c r="A10" i="31"/>
  <c r="J9" i="31"/>
  <c r="A9" i="31"/>
  <c r="J8" i="31"/>
  <c r="A8" i="31"/>
  <c r="J7" i="31"/>
  <c r="A7" i="31"/>
  <c r="J6" i="31"/>
  <c r="A6" i="31"/>
  <c r="J5" i="31"/>
  <c r="A5" i="31"/>
  <c r="B3" i="31"/>
  <c r="J13" i="29"/>
  <c r="I13" i="29"/>
  <c r="D13" i="6" s="1"/>
  <c r="H13" i="29"/>
  <c r="C13" i="6" s="1"/>
  <c r="E13" i="6" s="1"/>
  <c r="J12" i="29"/>
  <c r="A12" i="29"/>
  <c r="J11" i="29"/>
  <c r="A11" i="29"/>
  <c r="J10" i="29"/>
  <c r="A10" i="29"/>
  <c r="J9" i="29"/>
  <c r="A9" i="29"/>
  <c r="J8" i="29"/>
  <c r="A8" i="29"/>
  <c r="J7" i="29"/>
  <c r="A7" i="29"/>
  <c r="J6" i="29"/>
  <c r="A6" i="29"/>
  <c r="J5" i="29"/>
  <c r="A5" i="29"/>
  <c r="B3" i="29"/>
  <c r="A6" i="28"/>
  <c r="A7" i="28"/>
  <c r="H6" i="28"/>
  <c r="H7" i="28"/>
  <c r="B3" i="28"/>
  <c r="H10" i="28"/>
  <c r="G10" i="28"/>
  <c r="D12" i="6" s="1"/>
  <c r="F10" i="28"/>
  <c r="C12" i="6" s="1"/>
  <c r="E12" i="6" s="1"/>
  <c r="H9" i="28"/>
  <c r="A9" i="28"/>
  <c r="H8" i="28"/>
  <c r="A8" i="28"/>
  <c r="H5" i="28"/>
  <c r="A5" i="28"/>
  <c r="H8" i="27"/>
  <c r="G8" i="27"/>
  <c r="D11" i="6" s="1"/>
  <c r="F8" i="27"/>
  <c r="C11" i="6" s="1"/>
  <c r="H7" i="27"/>
  <c r="A7" i="27"/>
  <c r="H6" i="27"/>
  <c r="A6" i="27"/>
  <c r="H5" i="27"/>
  <c r="A5" i="27"/>
  <c r="B3" i="27"/>
  <c r="B3" i="26"/>
  <c r="M13" i="26"/>
  <c r="L13" i="26"/>
  <c r="D10" i="6" s="1"/>
  <c r="K13" i="26"/>
  <c r="C10" i="6" s="1"/>
  <c r="M12" i="26"/>
  <c r="A12" i="26"/>
  <c r="M11" i="26"/>
  <c r="A11" i="26"/>
  <c r="M10" i="26"/>
  <c r="A10" i="26"/>
  <c r="M9" i="26"/>
  <c r="A9" i="26"/>
  <c r="M8" i="26"/>
  <c r="A8" i="26"/>
  <c r="M7" i="26"/>
  <c r="A7" i="26"/>
  <c r="M6" i="26"/>
  <c r="A6" i="26"/>
  <c r="M5" i="26"/>
  <c r="A5" i="26"/>
  <c r="B3" i="9"/>
  <c r="B3" i="23"/>
  <c r="B3" i="25"/>
  <c r="B3" i="24"/>
  <c r="A8" i="24"/>
  <c r="A9" i="24"/>
  <c r="A10" i="24"/>
  <c r="A11" i="24"/>
  <c r="A12" i="24"/>
  <c r="A13" i="24"/>
  <c r="A7" i="24"/>
  <c r="F14" i="24"/>
  <c r="C9" i="6" s="1"/>
  <c r="E9" i="6" s="1"/>
  <c r="A6" i="24"/>
  <c r="J13" i="25"/>
  <c r="I13" i="25"/>
  <c r="D8" i="6" s="1"/>
  <c r="H13" i="25"/>
  <c r="C8" i="6" s="1"/>
  <c r="J12" i="25"/>
  <c r="A12" i="25"/>
  <c r="J11" i="25"/>
  <c r="A11" i="25"/>
  <c r="J10" i="25"/>
  <c r="A10" i="25"/>
  <c r="J9" i="25"/>
  <c r="A9" i="25"/>
  <c r="J8" i="25"/>
  <c r="A8" i="25"/>
  <c r="J7" i="25"/>
  <c r="A7" i="25"/>
  <c r="J6" i="25"/>
  <c r="A6" i="25"/>
  <c r="J5" i="25"/>
  <c r="A5" i="25"/>
  <c r="A5" i="9"/>
  <c r="A6" i="9"/>
  <c r="A7" i="9"/>
  <c r="A5" i="23"/>
  <c r="A6" i="23"/>
  <c r="A7" i="23"/>
  <c r="A8" i="23"/>
  <c r="A9" i="23"/>
  <c r="A10" i="23"/>
  <c r="A11" i="23"/>
  <c r="A12" i="23"/>
  <c r="J7" i="23"/>
  <c r="J8" i="23"/>
  <c r="J9" i="23"/>
  <c r="J10" i="23"/>
  <c r="J11" i="23"/>
  <c r="H13" i="23"/>
  <c r="C7" i="6" s="1"/>
  <c r="J13" i="23"/>
  <c r="I13" i="23"/>
  <c r="D7" i="6" s="1"/>
  <c r="J12" i="23"/>
  <c r="J6" i="23"/>
  <c r="J5" i="23"/>
  <c r="H8" i="9"/>
  <c r="G8" i="9"/>
  <c r="D6" i="6" s="1"/>
  <c r="F8" i="9"/>
  <c r="C6" i="6" s="1"/>
  <c r="H5" i="9"/>
  <c r="H6" i="9"/>
  <c r="H7" i="9"/>
  <c r="E16" i="6" l="1"/>
  <c r="E6" i="6"/>
  <c r="E7" i="6"/>
  <c r="E8" i="6"/>
  <c r="E10" i="6"/>
  <c r="E11" i="6"/>
  <c r="D17" i="6"/>
  <c r="C17" i="6"/>
  <c r="E17" i="6" l="1"/>
</calcChain>
</file>

<file path=xl/comments1.xml><?xml version="1.0" encoding="utf-8"?>
<comments xmlns="http://schemas.openxmlformats.org/spreadsheetml/2006/main">
  <authors>
    <author>作成者</author>
  </authors>
  <commentList>
    <comment ref="B4" authorId="0" shapeId="0">
      <text>
        <r>
          <rPr>
            <b/>
            <sz val="14"/>
            <color indexed="81"/>
            <rFont val="ＭＳ Ｐゴシック"/>
            <family val="3"/>
            <charset val="128"/>
          </rPr>
          <t>報告期間を選んでください。</t>
        </r>
      </text>
    </comment>
  </commentList>
</comments>
</file>

<file path=xl/comments10.xml><?xml version="1.0" encoding="utf-8"?>
<comments xmlns="http://schemas.openxmlformats.org/spreadsheetml/2006/main">
  <authors>
    <author>作成者</author>
  </authors>
  <commentList>
    <comment ref="J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K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L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M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N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11.xml><?xml version="1.0" encoding="utf-8"?>
<comments xmlns="http://schemas.openxmlformats.org/spreadsheetml/2006/main">
  <authors>
    <author>作成者</author>
  </authors>
  <commentList>
    <comment ref="J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K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L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M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N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2.xml><?xml version="1.0" encoding="utf-8"?>
<comments xmlns="http://schemas.openxmlformats.org/spreadsheetml/2006/main">
  <authors>
    <author>作成者</author>
  </authors>
  <commentList>
    <comment ref="I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J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K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L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M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3.xml><?xml version="1.0" encoding="utf-8"?>
<comments xmlns="http://schemas.openxmlformats.org/spreadsheetml/2006/main">
  <authors>
    <author>作成者</author>
  </authors>
  <commentList>
    <comment ref="K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L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M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N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O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4.xml><?xml version="1.0" encoding="utf-8"?>
<comments xmlns="http://schemas.openxmlformats.org/spreadsheetml/2006/main">
  <authors>
    <author>作成者</author>
  </authors>
  <commentList>
    <comment ref="K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L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M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N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O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5.xml><?xml version="1.0" encoding="utf-8"?>
<comments xmlns="http://schemas.openxmlformats.org/spreadsheetml/2006/main">
  <authors>
    <author>作成者</author>
  </authors>
  <commentList>
    <comment ref="N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O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P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Q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R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6.xml><?xml version="1.0" encoding="utf-8"?>
<comments xmlns="http://schemas.openxmlformats.org/spreadsheetml/2006/main">
  <authors>
    <author>作成者</author>
  </authors>
  <commentList>
    <comment ref="I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J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K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L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M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7.xml><?xml version="1.0" encoding="utf-8"?>
<comments xmlns="http://schemas.openxmlformats.org/spreadsheetml/2006/main">
  <authors>
    <author>作成者</author>
  </authors>
  <commentList>
    <comment ref="I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J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K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L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M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8.xml><?xml version="1.0" encoding="utf-8"?>
<comments xmlns="http://schemas.openxmlformats.org/spreadsheetml/2006/main">
  <authors>
    <author>作成者</author>
  </authors>
  <commentList>
    <comment ref="K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L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M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N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O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comments9.xml><?xml version="1.0" encoding="utf-8"?>
<comments xmlns="http://schemas.openxmlformats.org/spreadsheetml/2006/main">
  <authors>
    <author>作成者</author>
  </authors>
  <commentList>
    <comment ref="K5" authorId="0" shapeId="0">
      <text>
        <r>
          <rPr>
            <b/>
            <sz val="9"/>
            <color indexed="81"/>
            <rFont val="MS P ゴシック"/>
            <family val="3"/>
            <charset val="128"/>
          </rPr>
          <t>事務局注記:</t>
        </r>
        <r>
          <rPr>
            <sz val="9"/>
            <color indexed="81"/>
            <rFont val="MS P ゴシック"/>
            <family val="3"/>
            <charset val="128"/>
          </rPr>
          <t xml:space="preserve">
見積書の発行日を記載してください。
例：R2.12.10</t>
        </r>
      </text>
    </comment>
    <comment ref="L5" authorId="0" shapeId="0">
      <text>
        <r>
          <rPr>
            <b/>
            <sz val="9"/>
            <color indexed="81"/>
            <rFont val="MS P ゴシック"/>
            <family val="3"/>
            <charset val="128"/>
          </rPr>
          <t>事務局注記:</t>
        </r>
        <r>
          <rPr>
            <sz val="9"/>
            <color indexed="81"/>
            <rFont val="MS P ゴシック"/>
            <family val="3"/>
            <charset val="128"/>
          </rPr>
          <t xml:space="preserve">
契約書または発注請書の発行日を記載してください。
例：R3.1.10</t>
        </r>
      </text>
    </comment>
    <comment ref="M5" authorId="0" shapeId="0">
      <text>
        <r>
          <rPr>
            <b/>
            <sz val="9"/>
            <color indexed="81"/>
            <rFont val="MS P ゴシック"/>
            <family val="3"/>
            <charset val="128"/>
          </rPr>
          <t>事務局注記:</t>
        </r>
        <r>
          <rPr>
            <sz val="9"/>
            <color indexed="81"/>
            <rFont val="MS P ゴシック"/>
            <family val="3"/>
            <charset val="128"/>
          </rPr>
          <t xml:space="preserve">
納品書の発行日を記載してください。
例：R3.3.10</t>
        </r>
      </text>
    </comment>
    <comment ref="N5" authorId="0" shapeId="0">
      <text>
        <r>
          <rPr>
            <b/>
            <sz val="9"/>
            <color indexed="81"/>
            <rFont val="MS P ゴシック"/>
            <family val="3"/>
            <charset val="128"/>
          </rPr>
          <t>事務局注記:</t>
        </r>
        <r>
          <rPr>
            <sz val="9"/>
            <color indexed="81"/>
            <rFont val="MS P ゴシック"/>
            <family val="3"/>
            <charset val="128"/>
          </rPr>
          <t xml:space="preserve">
請求書の発行日を記載してください。請求が分割払い等複数に分かれる場合は全て列挙してください。
例：
R3.3.10
R3.4.10</t>
        </r>
      </text>
    </comment>
    <comment ref="O5" authorId="0" shapeId="0">
      <text>
        <r>
          <rPr>
            <b/>
            <sz val="9"/>
            <color indexed="81"/>
            <rFont val="MS P ゴシック"/>
            <family val="3"/>
            <charset val="128"/>
          </rPr>
          <t>事務局注記:</t>
        </r>
        <r>
          <rPr>
            <sz val="9"/>
            <color indexed="81"/>
            <rFont val="MS P ゴシック"/>
            <family val="3"/>
            <charset val="128"/>
          </rPr>
          <t xml:space="preserve">
支払日を記載してください。支払が分割払い等複数に分かれる場合は全て列挙してください。
例：
R3.3.10
R3.4.10</t>
        </r>
      </text>
    </comment>
  </commentList>
</comments>
</file>

<file path=xl/sharedStrings.xml><?xml version="1.0" encoding="utf-8"?>
<sst xmlns="http://schemas.openxmlformats.org/spreadsheetml/2006/main" count="230" uniqueCount="75">
  <si>
    <t>合計</t>
  </si>
  <si>
    <t>計</t>
    <phoneticPr fontId="2"/>
  </si>
  <si>
    <t>（単位：円）</t>
    <phoneticPr fontId="2"/>
  </si>
  <si>
    <t>用途</t>
    <rPh sb="0" eb="2">
      <t>ヨウト</t>
    </rPh>
    <phoneticPr fontId="2"/>
  </si>
  <si>
    <t>2.開発費</t>
    <rPh sb="2" eb="4">
      <t>カイハツ</t>
    </rPh>
    <rPh sb="4" eb="5">
      <t>ヒ</t>
    </rPh>
    <phoneticPr fontId="2"/>
  </si>
  <si>
    <t>2-1.原材料・副資材費</t>
    <rPh sb="4" eb="7">
      <t>ゲンザイリョウ</t>
    </rPh>
    <rPh sb="8" eb="11">
      <t>フクシザイ</t>
    </rPh>
    <rPh sb="11" eb="12">
      <t>ヒ</t>
    </rPh>
    <phoneticPr fontId="2"/>
  </si>
  <si>
    <t>4.規格認証費</t>
    <rPh sb="2" eb="4">
      <t>キカク</t>
    </rPh>
    <rPh sb="4" eb="6">
      <t>ニンショウ</t>
    </rPh>
    <rPh sb="6" eb="7">
      <t>ヒ</t>
    </rPh>
    <phoneticPr fontId="2"/>
  </si>
  <si>
    <t>5.産業財産権出願費</t>
    <rPh sb="2" eb="4">
      <t>サンギョウ</t>
    </rPh>
    <rPh sb="4" eb="6">
      <t>ザイサン</t>
    </rPh>
    <rPh sb="6" eb="7">
      <t>ケン</t>
    </rPh>
    <rPh sb="7" eb="9">
      <t>シュツガン</t>
    </rPh>
    <rPh sb="9" eb="10">
      <t>ヒ</t>
    </rPh>
    <phoneticPr fontId="2"/>
  </si>
  <si>
    <t>6-1.展示会等参加費</t>
    <rPh sb="4" eb="8">
      <t>テンジカイナド</t>
    </rPh>
    <rPh sb="8" eb="11">
      <t>サンカヒ</t>
    </rPh>
    <phoneticPr fontId="2"/>
  </si>
  <si>
    <t>6-2.イベント開催費</t>
    <rPh sb="8" eb="10">
      <t>カイサイ</t>
    </rPh>
    <rPh sb="10" eb="11">
      <t>ヒ</t>
    </rPh>
    <phoneticPr fontId="2"/>
  </si>
  <si>
    <t>2-2.外注・委託費</t>
    <rPh sb="4" eb="6">
      <t>ガイチュウ</t>
    </rPh>
    <rPh sb="7" eb="9">
      <t>イタク</t>
    </rPh>
    <rPh sb="9" eb="10">
      <t>ヒ</t>
    </rPh>
    <phoneticPr fontId="2"/>
  </si>
  <si>
    <t>数量</t>
    <rPh sb="0" eb="2">
      <t>スウリョウ</t>
    </rPh>
    <phoneticPr fontId="2"/>
  </si>
  <si>
    <t>単位</t>
    <rPh sb="0" eb="2">
      <t>タンイ</t>
    </rPh>
    <phoneticPr fontId="2"/>
  </si>
  <si>
    <t>3.設備導入費</t>
    <rPh sb="2" eb="4">
      <t>セツビ</t>
    </rPh>
    <rPh sb="4" eb="6">
      <t>ドウニュウ</t>
    </rPh>
    <rPh sb="6" eb="7">
      <t>ヒ</t>
    </rPh>
    <phoneticPr fontId="2"/>
  </si>
  <si>
    <t>2-1．原材料・副資材費</t>
    <rPh sb="4" eb="7">
      <t>ゲンザイリョウ</t>
    </rPh>
    <rPh sb="8" eb="11">
      <t>フクシザイ</t>
    </rPh>
    <rPh sb="11" eb="12">
      <t>ヒ</t>
    </rPh>
    <phoneticPr fontId="2"/>
  </si>
  <si>
    <t>1.マーケティング調査委託費</t>
    <rPh sb="9" eb="11">
      <t>チョウサ</t>
    </rPh>
    <rPh sb="11" eb="13">
      <t>イタク</t>
    </rPh>
    <rPh sb="13" eb="14">
      <t>ヒ</t>
    </rPh>
    <phoneticPr fontId="2"/>
  </si>
  <si>
    <t>2-3.直接人件費</t>
    <rPh sb="4" eb="6">
      <t>チョクセツ</t>
    </rPh>
    <rPh sb="6" eb="9">
      <t>ジンケンヒ</t>
    </rPh>
    <phoneticPr fontId="2"/>
  </si>
  <si>
    <t>従事者名</t>
    <rPh sb="0" eb="3">
      <t>ジュウジシャ</t>
    </rPh>
    <rPh sb="3" eb="4">
      <t>メイ</t>
    </rPh>
    <phoneticPr fontId="2"/>
  </si>
  <si>
    <t>所属／役職</t>
    <rPh sb="0" eb="2">
      <t>ショゾク</t>
    </rPh>
    <rPh sb="3" eb="5">
      <t>ヤクショク</t>
    </rPh>
    <phoneticPr fontId="2"/>
  </si>
  <si>
    <t>購入</t>
    <rPh sb="0" eb="2">
      <t>コウニュウ</t>
    </rPh>
    <phoneticPr fontId="2"/>
  </si>
  <si>
    <t>リース等</t>
    <rPh sb="3" eb="4">
      <t>ナド</t>
    </rPh>
    <phoneticPr fontId="2"/>
  </si>
  <si>
    <t>月数</t>
    <rPh sb="0" eb="2">
      <t>ツキスウ</t>
    </rPh>
    <phoneticPr fontId="2"/>
  </si>
  <si>
    <t>件名</t>
    <rPh sb="0" eb="2">
      <t>ケンメイ</t>
    </rPh>
    <phoneticPr fontId="2"/>
  </si>
  <si>
    <t>品名</t>
    <rPh sb="0" eb="2">
      <t>ヒンメイ</t>
    </rPh>
    <phoneticPr fontId="2"/>
  </si>
  <si>
    <t>6-1．展示会等参加費</t>
    <rPh sb="4" eb="7">
      <t>テンジカイ</t>
    </rPh>
    <rPh sb="7" eb="8">
      <t>ナド</t>
    </rPh>
    <rPh sb="8" eb="11">
      <t>サンカヒ</t>
    </rPh>
    <phoneticPr fontId="2"/>
  </si>
  <si>
    <t>6-2．イベント開催費</t>
    <phoneticPr fontId="2"/>
  </si>
  <si>
    <t>イベント名
（目的）</t>
    <rPh sb="4" eb="5">
      <t>メイ</t>
    </rPh>
    <rPh sb="7" eb="9">
      <t>モクテキ</t>
    </rPh>
    <phoneticPr fontId="2"/>
  </si>
  <si>
    <t>（２）各経費区分の内訳</t>
    <rPh sb="3" eb="4">
      <t>カク</t>
    </rPh>
    <rPh sb="4" eb="6">
      <t>ケイヒ</t>
    </rPh>
    <rPh sb="6" eb="8">
      <t>クブン</t>
    </rPh>
    <rPh sb="9" eb="11">
      <t>ウチワケ</t>
    </rPh>
    <phoneticPr fontId="2"/>
  </si>
  <si>
    <t>（１）支払総括表</t>
    <rPh sb="3" eb="5">
      <t>シハライ</t>
    </rPh>
    <rPh sb="5" eb="8">
      <t>ソウカツヒョウ</t>
    </rPh>
    <phoneticPr fontId="2"/>
  </si>
  <si>
    <t>注１：「助成対象経費」は「助成事業に要する経費」から「消費税等」の助成対象外経費を除いた金額を記載してください。</t>
    <phoneticPr fontId="2"/>
  </si>
  <si>
    <t>6.販路開拓費</t>
    <rPh sb="2" eb="4">
      <t>ハンロ</t>
    </rPh>
    <rPh sb="4" eb="6">
      <t>カイタク</t>
    </rPh>
    <rPh sb="6" eb="7">
      <t>ヒ</t>
    </rPh>
    <phoneticPr fontId="2"/>
  </si>
  <si>
    <t>（２）各経費区分の支払実績表</t>
    <rPh sb="3" eb="4">
      <t>カク</t>
    </rPh>
    <rPh sb="4" eb="6">
      <t>ケイヒ</t>
    </rPh>
    <rPh sb="6" eb="8">
      <t>クブン</t>
    </rPh>
    <rPh sb="9" eb="11">
      <t>シハラ</t>
    </rPh>
    <rPh sb="11" eb="13">
      <t>ジッセキ</t>
    </rPh>
    <rPh sb="13" eb="14">
      <t>ヒョウ</t>
    </rPh>
    <phoneticPr fontId="2"/>
  </si>
  <si>
    <t>経費区分</t>
    <rPh sb="0" eb="2">
      <t>ケイヒ</t>
    </rPh>
    <rPh sb="2" eb="4">
      <t>クブン</t>
    </rPh>
    <phoneticPr fontId="2"/>
  </si>
  <si>
    <t>内容及び仕様</t>
    <phoneticPr fontId="2"/>
  </si>
  <si>
    <t>用途</t>
    <phoneticPr fontId="2"/>
  </si>
  <si>
    <t>実績報告期間：</t>
    <rPh sb="0" eb="2">
      <t>ジッセキ</t>
    </rPh>
    <rPh sb="2" eb="4">
      <t>ホウコク</t>
    </rPh>
    <rPh sb="4" eb="6">
      <t>キカン</t>
    </rPh>
    <phoneticPr fontId="2"/>
  </si>
  <si>
    <t>契約</t>
    <rPh sb="0" eb="2">
      <t>ケイヤク</t>
    </rPh>
    <phoneticPr fontId="2"/>
  </si>
  <si>
    <t>納品</t>
    <rPh sb="0" eb="2">
      <t>ノウヒン</t>
    </rPh>
    <phoneticPr fontId="2"/>
  </si>
  <si>
    <t>見積</t>
    <rPh sb="0" eb="2">
      <t>ミツモリ</t>
    </rPh>
    <phoneticPr fontId="2"/>
  </si>
  <si>
    <t>請求</t>
    <rPh sb="0" eb="2">
      <t>セイキュウ</t>
    </rPh>
    <phoneticPr fontId="2"/>
  </si>
  <si>
    <t>支払</t>
    <rPh sb="0" eb="2">
      <t>シハライ</t>
    </rPh>
    <phoneticPr fontId="2"/>
  </si>
  <si>
    <t>【備考】</t>
    <rPh sb="1" eb="3">
      <t>ビコウ</t>
    </rPh>
    <phoneticPr fontId="2"/>
  </si>
  <si>
    <t>主な業務内容</t>
    <rPh sb="0" eb="1">
      <t>オモ</t>
    </rPh>
    <rPh sb="2" eb="4">
      <t>ギョウム</t>
    </rPh>
    <rPh sb="4" eb="6">
      <t>ナイヨウ</t>
    </rPh>
    <phoneticPr fontId="2"/>
  </si>
  <si>
    <t>（単位：円）</t>
    <phoneticPr fontId="2"/>
  </si>
  <si>
    <t>支払先</t>
    <rPh sb="0" eb="2">
      <t>シハライ</t>
    </rPh>
    <rPh sb="2" eb="3">
      <t>サキ</t>
    </rPh>
    <phoneticPr fontId="2"/>
  </si>
  <si>
    <t>成果等</t>
    <rPh sb="0" eb="2">
      <t>セイカ</t>
    </rPh>
    <rPh sb="2" eb="3">
      <t>ナド</t>
    </rPh>
    <phoneticPr fontId="2"/>
  </si>
  <si>
    <t>（注）別紙4-1の直接人件費算定表及び別紙4-2の作業日報兼直接人件費個別明細表から氏名別ごとに記入してください。</t>
    <rPh sb="3" eb="5">
      <t>ベッシ</t>
    </rPh>
    <rPh sb="9" eb="11">
      <t>チョクセツ</t>
    </rPh>
    <rPh sb="11" eb="14">
      <t>ジンケンヒ</t>
    </rPh>
    <rPh sb="14" eb="16">
      <t>サンテイ</t>
    </rPh>
    <rPh sb="16" eb="17">
      <t>ヒョウ</t>
    </rPh>
    <rPh sb="17" eb="18">
      <t>オヨ</t>
    </rPh>
    <rPh sb="19" eb="21">
      <t>ベッシ</t>
    </rPh>
    <rPh sb="25" eb="27">
      <t>サギョウ</t>
    </rPh>
    <phoneticPr fontId="2"/>
  </si>
  <si>
    <t>6-4.広告掲載費</t>
    <rPh sb="4" eb="6">
      <t>コウコク</t>
    </rPh>
    <rPh sb="6" eb="8">
      <t>ケイサイ</t>
    </rPh>
    <rPh sb="8" eb="9">
      <t>ヒ</t>
    </rPh>
    <phoneticPr fontId="2"/>
  </si>
  <si>
    <t>6-3.広報ツール製作費</t>
    <rPh sb="4" eb="6">
      <t>コウホウ</t>
    </rPh>
    <rPh sb="9" eb="12">
      <t>セイサクヒ</t>
    </rPh>
    <phoneticPr fontId="2"/>
  </si>
  <si>
    <t>6-3．広報ツール製作費</t>
    <rPh sb="4" eb="6">
      <t>コウホウ</t>
    </rPh>
    <rPh sb="9" eb="12">
      <t>セイサクヒ</t>
    </rPh>
    <phoneticPr fontId="2"/>
  </si>
  <si>
    <t>支払実績表</t>
    <phoneticPr fontId="2"/>
  </si>
  <si>
    <t>様式第６号（別紙３）</t>
    <rPh sb="2" eb="3">
      <t>ダイ</t>
    </rPh>
    <rPh sb="4" eb="5">
      <t>ゴウ</t>
    </rPh>
    <rPh sb="6" eb="8">
      <t>ベッシ</t>
    </rPh>
    <phoneticPr fontId="2"/>
  </si>
  <si>
    <t>助成事業に
要する経費
（税込）
A</t>
    <phoneticPr fontId="2"/>
  </si>
  <si>
    <t>消費税等
対象外経費
B</t>
    <rPh sb="0" eb="3">
      <t>ショウヒゼイ</t>
    </rPh>
    <rPh sb="3" eb="4">
      <t>ナド</t>
    </rPh>
    <rPh sb="5" eb="8">
      <t>タイショウガイ</t>
    </rPh>
    <rPh sb="8" eb="10">
      <t>ケイヒ</t>
    </rPh>
    <phoneticPr fontId="2"/>
  </si>
  <si>
    <t>助成対象経費
（税抜）
C = A - B</t>
    <rPh sb="0" eb="2">
      <t>ジョセイ</t>
    </rPh>
    <rPh sb="2" eb="4">
      <t>タイショウ</t>
    </rPh>
    <rPh sb="4" eb="6">
      <t>ケイヒ</t>
    </rPh>
    <rPh sb="8" eb="10">
      <t>ゼイヌキ</t>
    </rPh>
    <phoneticPr fontId="2"/>
  </si>
  <si>
    <r>
      <rPr>
        <sz val="8"/>
        <rFont val="ＭＳ 明朝"/>
        <family val="1"/>
        <charset val="128"/>
      </rPr>
      <t xml:space="preserve">支出番号 </t>
    </r>
    <r>
      <rPr>
        <sz val="10"/>
        <rFont val="ＭＳ 明朝"/>
        <family val="1"/>
        <charset val="128"/>
      </rPr>
      <t>マ</t>
    </r>
    <rPh sb="0" eb="2">
      <t>シシュツ</t>
    </rPh>
    <phoneticPr fontId="2"/>
  </si>
  <si>
    <t>助成
対象経費
（税抜）
A-B</t>
    <rPh sb="0" eb="2">
      <t>ジョセイ</t>
    </rPh>
    <rPh sb="3" eb="5">
      <t>タイショウ</t>
    </rPh>
    <rPh sb="5" eb="7">
      <t>ケイヒ</t>
    </rPh>
    <rPh sb="9" eb="11">
      <t>ゼイヌキ</t>
    </rPh>
    <phoneticPr fontId="2"/>
  </si>
  <si>
    <t>消費税等
対象外
経費
B</t>
    <rPh sb="0" eb="3">
      <t>ショウヒゼイ</t>
    </rPh>
    <rPh sb="3" eb="4">
      <t>ナド</t>
    </rPh>
    <rPh sb="5" eb="8">
      <t>タイショウガイ</t>
    </rPh>
    <rPh sb="9" eb="11">
      <t>ケイヒ</t>
    </rPh>
    <phoneticPr fontId="2"/>
  </si>
  <si>
    <t>支出番号 原</t>
    <rPh sb="0" eb="2">
      <t>シシュツ</t>
    </rPh>
    <rPh sb="5" eb="6">
      <t>ハラ</t>
    </rPh>
    <phoneticPr fontId="2"/>
  </si>
  <si>
    <t>内容
及び
仕様</t>
    <rPh sb="0" eb="2">
      <t>ナイヨウ</t>
    </rPh>
    <rPh sb="3" eb="4">
      <t>オヨ</t>
    </rPh>
    <rPh sb="6" eb="8">
      <t>シヨウ</t>
    </rPh>
    <phoneticPr fontId="2"/>
  </si>
  <si>
    <t>支出番号 外</t>
    <rPh sb="0" eb="2">
      <t>シシュツ</t>
    </rPh>
    <rPh sb="5" eb="6">
      <t>ソト</t>
    </rPh>
    <phoneticPr fontId="2"/>
  </si>
  <si>
    <t>支出番号 人</t>
    <rPh sb="0" eb="2">
      <t>シシュツ</t>
    </rPh>
    <rPh sb="5" eb="6">
      <t>ヒト</t>
    </rPh>
    <phoneticPr fontId="2"/>
  </si>
  <si>
    <t>支出番号 設</t>
    <rPh sb="0" eb="2">
      <t>シシュツ</t>
    </rPh>
    <rPh sb="5" eb="6">
      <t>セツ</t>
    </rPh>
    <phoneticPr fontId="2"/>
  </si>
  <si>
    <t>支出番号 規</t>
    <rPh sb="0" eb="2">
      <t>シシュツ</t>
    </rPh>
    <rPh sb="5" eb="6">
      <t>キ</t>
    </rPh>
    <phoneticPr fontId="2"/>
  </si>
  <si>
    <t>費用項目</t>
    <rPh sb="0" eb="4">
      <t>ヒヨウコウモク</t>
    </rPh>
    <phoneticPr fontId="2"/>
  </si>
  <si>
    <t>取得理由</t>
    <rPh sb="0" eb="4">
      <t>シュトクリユウ</t>
    </rPh>
    <phoneticPr fontId="2"/>
  </si>
  <si>
    <t>権利名称</t>
    <rPh sb="0" eb="4">
      <t>ケンリメイショウ</t>
    </rPh>
    <phoneticPr fontId="2"/>
  </si>
  <si>
    <t>支出番号 産</t>
    <rPh sb="0" eb="2">
      <t>シシュツ</t>
    </rPh>
    <rPh sb="5" eb="6">
      <t>サン</t>
    </rPh>
    <phoneticPr fontId="2"/>
  </si>
  <si>
    <t>支出番号 展</t>
    <rPh sb="0" eb="2">
      <t>シシュツ</t>
    </rPh>
    <rPh sb="5" eb="6">
      <t>テン</t>
    </rPh>
    <phoneticPr fontId="2"/>
  </si>
  <si>
    <t>展示会名</t>
    <rPh sb="0" eb="4">
      <t>テンジカイメイ</t>
    </rPh>
    <phoneticPr fontId="2"/>
  </si>
  <si>
    <t>会場名</t>
    <rPh sb="0" eb="3">
      <t>カイジョウメイ</t>
    </rPh>
    <phoneticPr fontId="2"/>
  </si>
  <si>
    <t>支出番号 イ</t>
    <rPh sb="0" eb="2">
      <t>シシュツ</t>
    </rPh>
    <phoneticPr fontId="2"/>
  </si>
  <si>
    <t>支出番号 ツ</t>
    <rPh sb="0" eb="2">
      <t>シシュツ</t>
    </rPh>
    <phoneticPr fontId="2"/>
  </si>
  <si>
    <t>6-4．広告掲載費</t>
    <rPh sb="4" eb="6">
      <t>コウコク</t>
    </rPh>
    <rPh sb="6" eb="8">
      <t>ケイサイ</t>
    </rPh>
    <rPh sb="8" eb="9">
      <t>ヒ</t>
    </rPh>
    <phoneticPr fontId="2"/>
  </si>
  <si>
    <t>支出番号 広</t>
    <rPh sb="0" eb="2">
      <t>シシュツ</t>
    </rPh>
    <rPh sb="5" eb="6">
      <t>ヒロシ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</si>
</sst>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411]ge\.m\.d;@"/>
  </numFmts>
  <fonts count="17">
    <font>
      <sz val="11"/>
      <name val="ＭＳ Ｐゴシック"/>
      <family val="3"/>
      <charset val="128"/>
    </font>
    <font>
      <sz val="11"/>
      <name val="ＭＳ Ｐゴシック"/>
      <family val="3"/>
      <charset val="128"/>
    </font>
    <font>
      <sz val="6"/>
      <name val="ＭＳ Ｐゴシック"/>
      <family val="3"/>
      <charset val="128"/>
    </font>
    <font>
      <b/>
      <sz val="11"/>
      <name val="ＭＳ 明朝"/>
      <family val="1"/>
      <charset val="128"/>
    </font>
    <font>
      <sz val="10"/>
      <name val="ＭＳ 明朝"/>
      <family val="1"/>
      <charset val="128"/>
    </font>
    <font>
      <sz val="11"/>
      <name val="ＭＳ 明朝"/>
      <family val="1"/>
      <charset val="128"/>
    </font>
    <font>
      <sz val="8"/>
      <name val="ＭＳ 明朝"/>
      <family val="1"/>
      <charset val="128"/>
    </font>
    <font>
      <sz val="9"/>
      <name val="ＭＳ 明朝"/>
      <family val="1"/>
      <charset val="128"/>
    </font>
    <font>
      <b/>
      <sz val="10"/>
      <name val="ＭＳ 明朝"/>
      <family val="1"/>
      <charset val="128"/>
    </font>
    <font>
      <b/>
      <sz val="9"/>
      <name val="ＭＳ 明朝"/>
      <family val="1"/>
      <charset val="128"/>
    </font>
    <font>
      <b/>
      <sz val="14"/>
      <color indexed="81"/>
      <name val="ＭＳ Ｐゴシック"/>
      <family val="3"/>
      <charset val="128"/>
    </font>
    <font>
      <b/>
      <sz val="12"/>
      <name val="ＭＳ 明朝"/>
      <family val="1"/>
      <charset val="128"/>
    </font>
    <font>
      <sz val="9"/>
      <color indexed="81"/>
      <name val="MS P ゴシック"/>
      <family val="3"/>
      <charset val="128"/>
    </font>
    <font>
      <b/>
      <sz val="9"/>
      <color indexed="81"/>
      <name val="MS P ゴシック"/>
      <family val="3"/>
      <charset val="128"/>
    </font>
    <font>
      <b/>
      <sz val="10.5"/>
      <name val="ＭＳ 明朝"/>
      <family val="1"/>
      <charset val="128"/>
    </font>
    <font>
      <sz val="10.5"/>
      <name val="ＭＳ 明朝"/>
      <family val="1"/>
      <charset val="128"/>
    </font>
    <font>
      <sz val="10.5"/>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bottom/>
      <diagonal/>
    </border>
    <border>
      <left/>
      <right/>
      <top/>
      <bottom style="thin">
        <color indexed="64"/>
      </bottom>
      <diagonal/>
    </border>
  </borders>
  <cellStyleXfs count="2">
    <xf numFmtId="0" fontId="0" fillId="0" borderId="0">
      <alignment vertical="center"/>
    </xf>
    <xf numFmtId="0" fontId="1" fillId="0" borderId="0"/>
  </cellStyleXfs>
  <cellXfs count="86">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shrinkToFit="1"/>
    </xf>
    <xf numFmtId="0" fontId="5" fillId="0" borderId="0" xfId="0" applyFont="1" applyAlignment="1">
      <alignment vertical="center"/>
    </xf>
    <xf numFmtId="0" fontId="3" fillId="0" borderId="0" xfId="0" applyFont="1" applyAlignment="1">
      <alignment vertical="center"/>
    </xf>
    <xf numFmtId="0" fontId="5" fillId="0" borderId="0" xfId="0" applyFont="1" applyAlignment="1">
      <alignment horizontal="center" vertical="center" shrinkToFit="1"/>
    </xf>
    <xf numFmtId="0" fontId="15" fillId="0" borderId="0" xfId="0" applyFont="1">
      <alignment vertical="center"/>
    </xf>
    <xf numFmtId="0" fontId="15" fillId="0" borderId="0" xfId="0" applyFont="1" applyAlignment="1">
      <alignment horizontal="right" vertical="center"/>
    </xf>
    <xf numFmtId="0" fontId="15" fillId="0" borderId="1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1" xfId="0" applyFont="1" applyBorder="1" applyAlignment="1">
      <alignment horizontal="center" vertical="center" wrapText="1"/>
    </xf>
    <xf numFmtId="176" fontId="15" fillId="0" borderId="8" xfId="0" applyNumberFormat="1" applyFont="1" applyBorder="1" applyAlignment="1">
      <alignment horizontal="right" vertical="center" shrinkToFit="1"/>
    </xf>
    <xf numFmtId="176" fontId="15" fillId="0" borderId="7" xfId="0" applyNumberFormat="1" applyFont="1" applyBorder="1" applyAlignment="1">
      <alignment horizontal="right" vertical="center" shrinkToFit="1"/>
    </xf>
    <xf numFmtId="176" fontId="15" fillId="0" borderId="10" xfId="0" applyNumberFormat="1" applyFont="1" applyBorder="1" applyAlignment="1">
      <alignment horizontal="right" vertical="center" shrinkToFit="1"/>
    </xf>
    <xf numFmtId="176" fontId="15" fillId="0" borderId="9" xfId="0" applyNumberFormat="1" applyFont="1" applyBorder="1" applyAlignment="1">
      <alignment horizontal="right" vertical="center" shrinkToFit="1"/>
    </xf>
    <xf numFmtId="0" fontId="15" fillId="0" borderId="0" xfId="0" applyFont="1" applyAlignment="1">
      <alignment horizontal="center" vertical="center"/>
    </xf>
    <xf numFmtId="0" fontId="14" fillId="2" borderId="2" xfId="0" applyFont="1" applyFill="1" applyBorder="1" applyAlignment="1">
      <alignment horizontal="left" vertical="center" shrinkToFit="1"/>
    </xf>
    <xf numFmtId="0" fontId="14" fillId="2" borderId="2" xfId="0" applyFont="1" applyFill="1" applyBorder="1" applyAlignment="1">
      <alignment horizontal="left" vertical="center" wrapText="1" shrinkToFit="1"/>
    </xf>
    <xf numFmtId="0" fontId="14" fillId="2" borderId="1" xfId="0" applyFont="1" applyFill="1" applyBorder="1" applyAlignment="1">
      <alignment horizontal="left" vertical="center" shrinkToFit="1"/>
    </xf>
    <xf numFmtId="0" fontId="14" fillId="2" borderId="6" xfId="0" applyFont="1" applyFill="1" applyBorder="1" applyAlignment="1">
      <alignment horizontal="left" vertical="center" shrinkToFit="1"/>
    </xf>
    <xf numFmtId="176" fontId="15" fillId="0" borderId="13" xfId="0" applyNumberFormat="1" applyFont="1" applyBorder="1" applyAlignment="1">
      <alignment horizontal="right" vertical="center" shrinkToFit="1"/>
    </xf>
    <xf numFmtId="0" fontId="15" fillId="2" borderId="3" xfId="0" applyFont="1" applyFill="1" applyBorder="1" applyAlignment="1">
      <alignment horizontal="right" vertical="center" wrapText="1"/>
    </xf>
    <xf numFmtId="176" fontId="15" fillId="0" borderId="16" xfId="0" applyNumberFormat="1" applyFont="1" applyBorder="1" applyAlignment="1">
      <alignment horizontal="right" vertical="center" shrinkToFit="1"/>
    </xf>
    <xf numFmtId="176" fontId="15" fillId="0" borderId="14" xfId="0" applyNumberFormat="1" applyFont="1" applyBorder="1" applyAlignment="1">
      <alignment horizontal="right" vertical="center" shrinkToFit="1"/>
    </xf>
    <xf numFmtId="0" fontId="14" fillId="2" borderId="4" xfId="0" applyFont="1" applyFill="1" applyBorder="1" applyAlignment="1">
      <alignment horizontal="right" vertical="center" wrapText="1"/>
    </xf>
    <xf numFmtId="0" fontId="4" fillId="0" borderId="16" xfId="0" applyFont="1" applyBorder="1" applyAlignment="1">
      <alignment horizontal="center" vertical="center" textRotation="255" wrapText="1" shrinkToFit="1"/>
    </xf>
    <xf numFmtId="0" fontId="5" fillId="0" borderId="14" xfId="0" applyFont="1" applyBorder="1" applyAlignment="1">
      <alignment horizontal="center" vertical="center" wrapText="1"/>
    </xf>
    <xf numFmtId="0" fontId="4" fillId="0" borderId="14" xfId="0" applyFont="1" applyBorder="1" applyAlignment="1">
      <alignment horizontal="center" vertical="center" shrinkToFit="1"/>
    </xf>
    <xf numFmtId="0" fontId="4" fillId="0" borderId="13" xfId="0" applyFont="1" applyBorder="1" applyAlignment="1">
      <alignment horizontal="center" vertical="center" shrinkToFit="1"/>
    </xf>
    <xf numFmtId="176" fontId="8" fillId="2" borderId="5" xfId="0" applyNumberFormat="1" applyFont="1" applyFill="1" applyBorder="1" applyAlignment="1">
      <alignment horizontal="right" vertical="center" shrinkToFit="1"/>
    </xf>
    <xf numFmtId="0" fontId="8" fillId="2" borderId="5" xfId="0" applyFont="1" applyFill="1" applyBorder="1" applyAlignment="1">
      <alignment horizontal="center" vertical="center" shrinkToFit="1"/>
    </xf>
    <xf numFmtId="0" fontId="6" fillId="0" borderId="16" xfId="0" applyFont="1" applyBorder="1" applyAlignment="1">
      <alignment horizontal="center" vertical="center" textRotation="255" wrapText="1" shrinkToFit="1"/>
    </xf>
    <xf numFmtId="0" fontId="7" fillId="0" borderId="14" xfId="0" applyFont="1" applyBorder="1" applyAlignment="1">
      <alignment horizontal="center" vertical="center" wrapText="1"/>
    </xf>
    <xf numFmtId="0" fontId="15" fillId="0" borderId="0" xfId="0" applyFont="1" applyAlignment="1">
      <alignment vertical="center"/>
    </xf>
    <xf numFmtId="0" fontId="15" fillId="0" borderId="0" xfId="0" applyFont="1" applyAlignment="1">
      <alignment vertical="center" shrinkToFit="1"/>
    </xf>
    <xf numFmtId="0" fontId="15" fillId="0" borderId="0" xfId="0" applyFont="1" applyAlignment="1">
      <alignment horizontal="center" vertical="center" shrinkToFit="1"/>
    </xf>
    <xf numFmtId="0" fontId="14" fillId="0" borderId="0" xfId="0" applyFont="1" applyAlignment="1">
      <alignment vertical="center"/>
    </xf>
    <xf numFmtId="0" fontId="15" fillId="0" borderId="14" xfId="0" applyFont="1" applyBorder="1" applyAlignment="1">
      <alignment horizontal="center" vertical="center" wrapText="1"/>
    </xf>
    <xf numFmtId="0" fontId="5" fillId="0" borderId="14" xfId="0" applyFont="1" applyBorder="1" applyAlignment="1">
      <alignment horizontal="center" vertical="center" textRotation="255" wrapText="1"/>
    </xf>
    <xf numFmtId="0" fontId="14" fillId="0" borderId="0" xfId="0" applyFont="1" applyAlignment="1" applyProtection="1">
      <alignment horizontal="left" vertical="center"/>
      <protection locked="0"/>
    </xf>
    <xf numFmtId="0" fontId="4" fillId="0" borderId="8" xfId="0" applyFont="1" applyBorder="1" applyAlignment="1" applyProtection="1">
      <alignment horizontal="center" vertical="center" shrinkToFit="1"/>
      <protection locked="0"/>
    </xf>
    <xf numFmtId="0" fontId="4" fillId="0" borderId="2"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shrinkToFit="1"/>
      <protection locked="0"/>
    </xf>
    <xf numFmtId="0" fontId="4" fillId="0" borderId="2" xfId="0" applyFont="1" applyBorder="1" applyAlignment="1" applyProtection="1">
      <alignment horizontal="left" vertical="center" wrapText="1" shrinkToFit="1"/>
      <protection locked="0"/>
    </xf>
    <xf numFmtId="176" fontId="4" fillId="0" borderId="2" xfId="0" applyNumberFormat="1" applyFont="1" applyBorder="1" applyAlignment="1" applyProtection="1">
      <alignment horizontal="right" vertical="center" shrinkToFit="1"/>
      <protection locked="0"/>
    </xf>
    <xf numFmtId="57" fontId="6" fillId="0" borderId="2" xfId="0" applyNumberFormat="1" applyFont="1" applyBorder="1" applyAlignment="1" applyProtection="1">
      <alignment vertical="center" shrinkToFit="1"/>
      <protection locked="0"/>
    </xf>
    <xf numFmtId="57" fontId="6" fillId="0" borderId="7" xfId="0" applyNumberFormat="1" applyFont="1" applyBorder="1" applyAlignment="1" applyProtection="1">
      <alignment vertical="center" shrinkToFit="1"/>
      <protection locked="0"/>
    </xf>
    <xf numFmtId="0" fontId="5" fillId="0" borderId="0" xfId="0" applyFont="1" applyProtection="1">
      <alignment vertical="center"/>
      <protection locked="0"/>
    </xf>
    <xf numFmtId="0" fontId="8" fillId="0" borderId="2"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178" fontId="6" fillId="0" borderId="2" xfId="0" applyNumberFormat="1" applyFont="1" applyBorder="1" applyAlignment="1" applyProtection="1">
      <alignment vertical="center" shrinkToFit="1"/>
      <protection locked="0"/>
    </xf>
    <xf numFmtId="178" fontId="6" fillId="0" borderId="7" xfId="0" applyNumberFormat="1" applyFont="1" applyBorder="1" applyAlignment="1" applyProtection="1">
      <alignment horizontal="right" vertical="center" shrinkToFit="1"/>
      <protection locked="0"/>
    </xf>
    <xf numFmtId="0" fontId="4" fillId="0" borderId="10" xfId="0" applyFont="1" applyBorder="1" applyAlignment="1" applyProtection="1">
      <alignment horizontal="center" vertical="center" shrinkToFit="1"/>
      <protection locked="0"/>
    </xf>
    <xf numFmtId="0" fontId="8" fillId="0" borderId="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shrinkToFit="1"/>
      <protection locked="0"/>
    </xf>
    <xf numFmtId="0" fontId="4" fillId="0" borderId="1" xfId="0" applyFont="1" applyBorder="1" applyAlignment="1" applyProtection="1">
      <alignment horizontal="left" vertical="center" wrapText="1" shrinkToFit="1"/>
      <protection locked="0"/>
    </xf>
    <xf numFmtId="176" fontId="4" fillId="0" borderId="1" xfId="0" applyNumberFormat="1" applyFont="1" applyBorder="1" applyAlignment="1" applyProtection="1">
      <alignment horizontal="right" vertical="center" shrinkToFit="1"/>
      <protection locked="0"/>
    </xf>
    <xf numFmtId="178" fontId="6" fillId="0" borderId="1" xfId="0" applyNumberFormat="1" applyFont="1" applyBorder="1" applyAlignment="1" applyProtection="1">
      <alignment vertical="center" shrinkToFit="1"/>
      <protection locked="0"/>
    </xf>
    <xf numFmtId="178" fontId="6" fillId="0" borderId="9" xfId="0" applyNumberFormat="1" applyFont="1" applyBorder="1" applyAlignment="1" applyProtection="1">
      <alignment horizontal="right" vertical="center" shrinkToFit="1"/>
      <protection locked="0"/>
    </xf>
    <xf numFmtId="0" fontId="4" fillId="0" borderId="8" xfId="0" applyNumberFormat="1" applyFont="1" applyBorder="1" applyAlignment="1" applyProtection="1">
      <alignment horizontal="center" vertical="center" shrinkToFit="1"/>
      <protection locked="0"/>
    </xf>
    <xf numFmtId="0" fontId="11" fillId="0" borderId="0" xfId="0" applyFont="1" applyAlignment="1">
      <alignment horizontal="center" vertical="center"/>
    </xf>
    <xf numFmtId="0" fontId="15" fillId="0" borderId="0" xfId="0" applyFont="1" applyBorder="1" applyAlignment="1">
      <alignment vertical="center" wrapText="1"/>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9"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7" xfId="0" applyFont="1" applyFill="1" applyBorder="1" applyAlignment="1">
      <alignment horizontal="left" vertical="center" shrinkToFit="1"/>
    </xf>
    <xf numFmtId="0" fontId="14" fillId="2" borderId="8" xfId="0" applyFont="1" applyFill="1" applyBorder="1" applyAlignment="1">
      <alignment horizontal="left" vertical="center" shrinkToFit="1"/>
    </xf>
    <xf numFmtId="0" fontId="14" fillId="2" borderId="1" xfId="0" applyFont="1" applyFill="1" applyBorder="1" applyAlignment="1">
      <alignment horizontal="left" vertical="center" wrapText="1" shrinkToFit="1"/>
    </xf>
    <xf numFmtId="0" fontId="14" fillId="2" borderId="14" xfId="0" applyFont="1" applyFill="1" applyBorder="1" applyAlignment="1">
      <alignment horizontal="left" vertical="center" shrinkToFit="1"/>
    </xf>
    <xf numFmtId="0" fontId="16" fillId="2" borderId="15" xfId="0" applyFont="1" applyFill="1" applyBorder="1" applyAlignment="1">
      <alignment horizontal="left" vertical="center" shrinkToFit="1"/>
    </xf>
    <xf numFmtId="0" fontId="15" fillId="0" borderId="0" xfId="0" applyFont="1">
      <alignment vertical="center"/>
    </xf>
    <xf numFmtId="177" fontId="8" fillId="2" borderId="11" xfId="0" applyNumberFormat="1" applyFont="1" applyFill="1" applyBorder="1" applyAlignment="1">
      <alignment horizontal="left" vertical="top" shrinkToFit="1"/>
    </xf>
    <xf numFmtId="177" fontId="8" fillId="2" borderId="17" xfId="0" applyNumberFormat="1" applyFont="1" applyFill="1" applyBorder="1" applyAlignment="1">
      <alignment horizontal="left" vertical="top" shrinkToFit="1"/>
    </xf>
    <xf numFmtId="177" fontId="8" fillId="2" borderId="12" xfId="0" applyNumberFormat="1" applyFont="1" applyFill="1" applyBorder="1" applyAlignment="1">
      <alignment horizontal="left" vertical="top" shrinkToFit="1"/>
    </xf>
    <xf numFmtId="0" fontId="8" fillId="2" borderId="11" xfId="0" applyFont="1" applyFill="1" applyBorder="1" applyAlignment="1">
      <alignment horizontal="right" vertical="center" wrapText="1"/>
    </xf>
    <xf numFmtId="0" fontId="8" fillId="2" borderId="17" xfId="0" applyFont="1" applyFill="1" applyBorder="1" applyAlignment="1">
      <alignment horizontal="right" vertical="center" wrapText="1"/>
    </xf>
    <xf numFmtId="0" fontId="8" fillId="2" borderId="12" xfId="0" applyFont="1" applyFill="1" applyBorder="1" applyAlignment="1">
      <alignment horizontal="right" vertical="center" wrapText="1"/>
    </xf>
    <xf numFmtId="0" fontId="15" fillId="0" borderId="0" xfId="0" applyFont="1" applyAlignment="1">
      <alignment vertical="center"/>
    </xf>
  </cellXfs>
  <cellStyles count="2">
    <cellStyle name="標準" xfId="0" builtinId="0"/>
    <cellStyle name="標準 2" xfId="1"/>
  </cellStyles>
  <dxfs count="279">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ＭＳ 明朝"/>
        <scheme val="none"/>
      </font>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protection locked="0" hidden="0"/>
    </dxf>
    <dxf>
      <border>
        <left style="thin">
          <color indexed="64"/>
        </left>
      </border>
      <protection locked="0" hidden="0"/>
    </dxf>
    <dxf>
      <font>
        <b val="0"/>
        <i val="0"/>
        <strike val="0"/>
        <condense val="0"/>
        <extend val="0"/>
        <outline val="0"/>
        <shadow val="0"/>
        <u val="none"/>
        <vertAlign val="baseline"/>
        <sz val="10"/>
        <color auto="1"/>
        <name val="ＭＳ 明朝"/>
        <scheme val="none"/>
      </font>
      <alignment horizontal="general"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
        <color auto="1"/>
        <name val="ＭＳ 明朝"/>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border>
      <protection locked="0" hidden="0"/>
    </dxf>
    <dxf>
      <border outline="0">
        <left style="thin">
          <color indexed="64"/>
        </left>
        <right style="thin">
          <color indexed="64"/>
        </right>
        <top style="thin">
          <color indexed="64"/>
        </top>
        <bottom style="double">
          <color indexed="64"/>
        </bottom>
      </border>
    </dxf>
    <dxf>
      <protection locked="0" hidden="0"/>
    </dxf>
    <dxf>
      <font>
        <b val="0"/>
        <i val="0"/>
        <strike val="0"/>
        <condense val="0"/>
        <extend val="0"/>
        <outline val="0"/>
        <shadow val="0"/>
        <u val="none"/>
        <vertAlign val="baseline"/>
        <sz val="10"/>
        <color auto="1"/>
        <name val="ＭＳ 明朝"/>
        <scheme val="none"/>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left style="thin">
          <color indexed="64"/>
        </left>
        <right/>
        <top style="thin">
          <color indexed="64"/>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outline="0">
        <left/>
        <right style="thin">
          <color indexed="64"/>
        </right>
        <top/>
        <bottom/>
      </border>
    </dxf>
    <dxf>
      <font>
        <b val="0"/>
        <i val="0"/>
        <strike val="0"/>
        <condense val="0"/>
        <extend val="0"/>
        <outline val="0"/>
        <shadow val="0"/>
        <u val="none"/>
        <vertAlign val="baseline"/>
        <sz val="10.5"/>
        <color auto="1"/>
        <name val="ＭＳ 明朝"/>
        <scheme val="none"/>
      </font>
      <numFmt numFmtId="176" formatCode="#,##0_);[Red]\(#,##0\)"/>
      <alignment horizontal="right" vertical="center" textRotation="0" wrapText="0" indent="0" justifyLastLine="0" shrinkToFit="1" readingOrder="0"/>
      <border diagonalUp="0" diagonalDown="0" outline="0">
        <left/>
        <right style="thin">
          <color indexed="64"/>
        </right>
        <top style="thin">
          <color indexed="64"/>
        </top>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0.5"/>
      </font>
    </dxf>
    <dxf>
      <border outline="0">
        <bottom style="thin">
          <color indexed="64"/>
        </bottom>
      </border>
    </dxf>
    <dxf>
      <font>
        <b val="0"/>
        <i val="0"/>
        <strike val="0"/>
        <condense val="0"/>
        <extend val="0"/>
        <outline val="0"/>
        <shadow val="0"/>
        <u val="none"/>
        <vertAlign val="baseline"/>
        <sz val="10.5"/>
        <color auto="1"/>
        <name val="ＭＳ 明朝"/>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9" defaultPivotStyle="PivotStyleLight16">
    <tableStyle name="テーブル スタイル 2" pivot="0" count="6">
      <tableStyleElement type="wholeTable" dxfId="278"/>
      <tableStyleElement type="headerRow" dxfId="277"/>
      <tableStyleElement type="totalRow" dxfId="276"/>
      <tableStyleElement type="firstColumn" dxfId="275"/>
      <tableStyleElement type="lastColumn" dxfId="274"/>
      <tableStyleElement type="firstRowStripe" dxfId="27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id="2" name="支払総括表" displayName="支払総括表" ref="C5:E17" totalsRowCount="1" headerRowDxfId="272" dataDxfId="270" headerRowBorderDxfId="271" tableBorderDxfId="269">
  <autoFilter ref="C5:E16">
    <filterColumn colId="0" hiddenButton="1"/>
    <filterColumn colId="1" hiddenButton="1"/>
    <filterColumn colId="2" hiddenButton="1"/>
  </autoFilter>
  <tableColumns count="3">
    <tableColumn id="1" name="助成事業に_x000a_要する経費_x000a_（税込）_x000a_A" totalsRowFunction="sum" dataDxfId="268" totalsRowDxfId="267"/>
    <tableColumn id="2" name="消費税等_x000a_対象外経費_x000a__x000a_B" totalsRowFunction="sum" dataDxfId="266" totalsRowDxfId="265"/>
    <tableColumn id="3" name="助成対象経費_x000a_（税抜）_x000a__x000a_C = A - B" totalsRowFunction="sum" dataDxfId="264" totalsRowDxfId="263">
      <calculatedColumnFormula>支払総括表[[#This Row],[助成事業に
要する経費
（税込）
A]]-支払総括表[[#This Row],[消費税等
対象外経費
B]]</calculatedColumnFormula>
    </tableColumn>
  </tableColumns>
  <tableStyleInfo name="テーブル スタイル 2" showFirstColumn="0" showLastColumn="0" showRowStripes="1" showColumnStripes="0"/>
</table>
</file>

<file path=xl/tables/table10.xml><?xml version="1.0" encoding="utf-8"?>
<table xmlns="http://schemas.openxmlformats.org/spreadsheetml/2006/main" id="12" name="イベント開催費" displayName="イベント開催費" ref="A4:O12" headerRowDxfId="73" dataDxfId="72" tableBorderDxfId="71">
  <autoFilter ref="A4:O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支出番号 イ" dataDxfId="70" totalsRowDxfId="69">
      <calculatedColumnFormula>ROW()-ROW(イベント開催費[[#Headers],[支出番号 イ]])</calculatedColumnFormula>
    </tableColumn>
    <tableColumn id="2" name="イベント名_x000a_（目的）" dataDxfId="68"/>
    <tableColumn id="3" name="会場名" dataDxfId="67"/>
    <tableColumn id="4" name="費用項目" dataDxfId="66" totalsRowDxfId="65"/>
    <tableColumn id="5" name="数量" totalsRowLabel="計" dataDxfId="64" totalsRowDxfId="63"/>
    <tableColumn id="14" name="単位" dataDxfId="62" totalsRowDxfId="61"/>
    <tableColumn id="15" name="支払先" dataDxfId="60" totalsRowDxfId="59"/>
    <tableColumn id="6" name="助成事業に_x000a_要する経費_x000a_（税込）_x000a_A" totalsRowFunction="sum" dataDxfId="58" totalsRowDxfId="57"/>
    <tableColumn id="7" name="消費税等_x000a_対象外_x000a_経費_x000a_B" totalsRowFunction="sum" dataDxfId="56" totalsRowDxfId="55"/>
    <tableColumn id="8" name="助成_x000a_対象経費_x000a_（税抜）_x000a_A-B" totalsRowFunction="sum" dataDxfId="54" totalsRowDxfId="53">
      <calculatedColumnFormula>IF(OR(イベント開催費[[#This Row],[助成事業に
要する経費
（税込）
A]]="",イベント開催費[[#This Row],[消費税等
対象外
経費
B]]=""),
"",
イベント開催費[[#This Row],[助成事業に
要する経費
（税込）
A]]-イベント開催費[[#This Row],[消費税等
対象外
経費
B]])</calculatedColumnFormula>
    </tableColumn>
    <tableColumn id="9" name="見積" totalsRowLabel="【備考］" dataDxfId="52"/>
    <tableColumn id="10" name="契約" dataDxfId="51"/>
    <tableColumn id="11" name="納品" dataDxfId="50"/>
    <tableColumn id="12" name="請求" dataDxfId="49"/>
    <tableColumn id="13" name="支払" dataDxfId="48"/>
  </tableColumns>
  <tableStyleInfo name="テーブル スタイル 2" showFirstColumn="0" showLastColumn="0" showRowStripes="1" showColumnStripes="0"/>
</table>
</file>

<file path=xl/tables/table11.xml><?xml version="1.0" encoding="utf-8"?>
<table xmlns="http://schemas.openxmlformats.org/spreadsheetml/2006/main" id="13" name="広報ツール製作費" displayName="広報ツール製作費" ref="A4:N12" headerRowDxfId="47" dataDxfId="46" tableBorderDxfId="45">
  <autoFilter ref="A4:N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支出番号 ツ" dataDxfId="44" totalsRowDxfId="43">
      <calculatedColumnFormula>ROW()-ROW(広報ツール製作費[[#Headers],[支出番号 ツ]])</calculatedColumnFormula>
    </tableColumn>
    <tableColumn id="2" name="件名" dataDxfId="42"/>
    <tableColumn id="3" name="内容_x000a_及び_x000a_仕様" dataDxfId="41"/>
    <tableColumn id="5" name="数量" totalsRowLabel="計" dataDxfId="40" totalsRowDxfId="39"/>
    <tableColumn id="14" name="単位" dataDxfId="38" totalsRowDxfId="37"/>
    <tableColumn id="15" name="支払先" dataDxfId="36" totalsRowDxfId="35"/>
    <tableColumn id="6" name="助成事業に_x000a_要する経費_x000a_（税込）_x000a_A" totalsRowFunction="sum" dataDxfId="34" totalsRowDxfId="33"/>
    <tableColumn id="7" name="消費税等_x000a_対象外_x000a_経費_x000a_B" totalsRowFunction="sum" dataDxfId="32" totalsRowDxfId="31"/>
    <tableColumn id="8" name="助成_x000a_対象経費_x000a_（税抜）_x000a_A-B" totalsRowFunction="sum" dataDxfId="30" totalsRowDxfId="29">
      <calculatedColumnFormula>IF(OR(広報ツール製作費[[#This Row],[助成事業に
要する経費
（税込）
A]]="",広報ツール製作費[[#This Row],[消費税等
対象外
経費
B]]=""),
"",
広報ツール製作費[[#This Row],[助成事業に
要する経費
（税込）
A]]-広報ツール製作費[[#This Row],[消費税等
対象外
経費
B]])</calculatedColumnFormula>
    </tableColumn>
    <tableColumn id="9" name="見積" totalsRowLabel="【備考］" dataDxfId="28"/>
    <tableColumn id="10" name="契約" dataDxfId="27"/>
    <tableColumn id="11" name="納品" dataDxfId="26"/>
    <tableColumn id="12" name="請求" dataDxfId="25"/>
    <tableColumn id="13" name="支払" dataDxfId="24"/>
  </tableColumns>
  <tableStyleInfo name="テーブル スタイル 2" showFirstColumn="0" showLastColumn="0" showRowStripes="1" showColumnStripes="0"/>
</table>
</file>

<file path=xl/tables/table12.xml><?xml version="1.0" encoding="utf-8"?>
<table xmlns="http://schemas.openxmlformats.org/spreadsheetml/2006/main" id="14" name="広告掲載費" displayName="広告掲載費" ref="A4:N12" headerRowDxfId="23" dataDxfId="22" tableBorderDxfId="21">
  <autoFilter ref="A4:N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支出番号 広" dataDxfId="20" totalsRowDxfId="19">
      <calculatedColumnFormula>ROW()-ROW(広告掲載費[[#Headers],[支出番号 広]])</calculatedColumnFormula>
    </tableColumn>
    <tableColumn id="2" name="件名" dataDxfId="18"/>
    <tableColumn id="3" name="内容_x000a_及び_x000a_仕様" dataDxfId="17"/>
    <tableColumn id="5" name="数量" totalsRowLabel="計" dataDxfId="16" totalsRowDxfId="15"/>
    <tableColumn id="14" name="単位" dataDxfId="14" totalsRowDxfId="13"/>
    <tableColumn id="15" name="支払先" dataDxfId="12" totalsRowDxfId="11"/>
    <tableColumn id="6" name="助成事業に_x000a_要する経費_x000a_（税込）_x000a_A" totalsRowFunction="sum" dataDxfId="10" totalsRowDxfId="9"/>
    <tableColumn id="7" name="消費税等_x000a_対象外_x000a_経費_x000a_B" totalsRowFunction="sum" dataDxfId="8" totalsRowDxfId="7"/>
    <tableColumn id="8" name="助成_x000a_対象経費_x000a_（税抜）_x000a_A-B" totalsRowFunction="sum" dataDxfId="6" totalsRowDxfId="5">
      <calculatedColumnFormula>IF(OR(広告掲載費[[#This Row],[助成事業に
要する経費
（税込）
A]]="",広告掲載費[[#This Row],[消費税等
対象外
経費
B]]=""),
"",
広告掲載費[[#This Row],[助成事業に
要する経費
（税込）
A]]-広告掲載費[[#This Row],[消費税等
対象外
経費
B]])</calculatedColumnFormula>
    </tableColumn>
    <tableColumn id="9" name="見積" totalsRowLabel="【備考］" dataDxfId="4"/>
    <tableColumn id="10" name="契約" dataDxfId="3"/>
    <tableColumn id="11" name="納品" dataDxfId="2"/>
    <tableColumn id="12" name="請求" dataDxfId="1"/>
    <tableColumn id="13" name="支払" dataDxfId="0"/>
  </tableColumns>
  <tableStyleInfo name="テーブル スタイル 2" showFirstColumn="0" showLastColumn="0" showRowStripes="1" showColumnStripes="0"/>
</table>
</file>

<file path=xl/tables/table2.xml><?xml version="1.0" encoding="utf-8"?>
<table xmlns="http://schemas.openxmlformats.org/spreadsheetml/2006/main" id="3" name="マーケティング調査委託費" displayName="マーケティング調査委託費" ref="A4:M7" headerRowDxfId="262" dataDxfId="261" tableBorderDxfId="260">
  <autoFilter ref="A4:M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支出番号 マ" dataDxfId="259" totalsRowDxfId="258">
      <calculatedColumnFormula>ROW()-ROW(マーケティング調査委託費[[#Headers],[支出番号 マ]])</calculatedColumnFormula>
    </tableColumn>
    <tableColumn id="2" name="件名" dataDxfId="257"/>
    <tableColumn id="3" name="内容及び仕様" dataDxfId="256"/>
    <tableColumn id="4" name="用途" dataDxfId="255" totalsRowDxfId="254"/>
    <tableColumn id="5" name="支払先" totalsRowLabel="計" dataDxfId="253" totalsRowDxfId="252"/>
    <tableColumn id="6" name="助成事業に_x000a_要する経費_x000a_（税込）_x000a_A" totalsRowFunction="sum" dataDxfId="251" totalsRowDxfId="250"/>
    <tableColumn id="7" name="消費税等_x000a_対象外_x000a_経費_x000a_B" totalsRowFunction="sum" dataDxfId="249" totalsRowDxfId="248"/>
    <tableColumn id="8" name="助成_x000a_対象経費_x000a_（税抜）_x000a_A-B" totalsRowFunction="sum" dataDxfId="247" totalsRowDxfId="246">
      <calculatedColumnFormula>IF(OR(マーケティング調査委託費[[#This Row],[助成事業に
要する経費
（税込）
A]]="",マーケティング調査委託費[[#This Row],[消費税等
対象外
経費
B]]=""),
"",
マーケティング調査委託費[[#This Row],[助成事業に
要する経費
（税込）
A]]-マーケティング調査委託費[[#This Row],[消費税等
対象外
経費
B]])</calculatedColumnFormula>
    </tableColumn>
    <tableColumn id="9" name="見積" totalsRowLabel="【備考］" dataDxfId="245"/>
    <tableColumn id="10" name="契約" dataDxfId="244"/>
    <tableColumn id="11" name="納品" dataDxfId="243"/>
    <tableColumn id="12" name="請求" dataDxfId="242"/>
    <tableColumn id="13" name="支払" dataDxfId="241"/>
  </tableColumns>
  <tableStyleInfo name="テーブル スタイル 2" showFirstColumn="0" showLastColumn="0" showRowStripes="1" showColumnStripes="0"/>
</table>
</file>

<file path=xl/tables/table3.xml><?xml version="1.0" encoding="utf-8"?>
<table xmlns="http://schemas.openxmlformats.org/spreadsheetml/2006/main" id="4" name="原材料・副資材費" displayName="原材料・副資材費" ref="A4:O12" headerRowDxfId="240" dataDxfId="239" tableBorderDxfId="238">
  <autoFilter ref="A4:O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支出番号 原" dataDxfId="237" totalsRowDxfId="236">
      <calculatedColumnFormula>ROW()-ROW(原材料・副資材費[[#Headers],[支出番号 原]])</calculatedColumnFormula>
    </tableColumn>
    <tableColumn id="2" name="品名" dataDxfId="235"/>
    <tableColumn id="3" name="内容_x000a_及び_x000a_仕様" dataDxfId="234"/>
    <tableColumn id="4" name="数量" dataDxfId="233" totalsRowDxfId="232"/>
    <tableColumn id="5" name="単位" totalsRowLabel="計" dataDxfId="231" totalsRowDxfId="230"/>
    <tableColumn id="14" name="用途" dataDxfId="229" totalsRowDxfId="228"/>
    <tableColumn id="15" name="支払先" dataDxfId="227" totalsRowDxfId="226"/>
    <tableColumn id="6" name="助成事業に_x000a_要する経費_x000a_（税込）_x000a_A" totalsRowFunction="sum" dataDxfId="225" totalsRowDxfId="224"/>
    <tableColumn id="7" name="消費税等_x000a_対象外_x000a_経費_x000a_B" totalsRowFunction="sum" dataDxfId="223" totalsRowDxfId="222"/>
    <tableColumn id="8" name="助成_x000a_対象経費_x000a_（税抜）_x000a_A-B" totalsRowFunction="sum" dataDxfId="221" totalsRowDxfId="220">
      <calculatedColumnFormula>IF(OR(原材料・副資材費[[#This Row],[助成事業に
要する経費
（税込）
A]]="",原材料・副資材費[[#This Row],[消費税等
対象外
経費
B]]=""),
"",
原材料・副資材費[[#This Row],[助成事業に
要する経費
（税込）
A]]-原材料・副資材費[[#This Row],[消費税等
対象外
経費
B]])</calculatedColumnFormula>
    </tableColumn>
    <tableColumn id="9" name="見積" totalsRowLabel="【備考］" dataDxfId="219"/>
    <tableColumn id="10" name="契約" dataDxfId="218"/>
    <tableColumn id="11" name="納品" dataDxfId="217"/>
    <tableColumn id="12" name="請求" dataDxfId="216"/>
    <tableColumn id="13" name="支払" dataDxfId="215"/>
  </tableColumns>
  <tableStyleInfo name="テーブル スタイル 2" showFirstColumn="0" showLastColumn="0" showRowStripes="1" showColumnStripes="0"/>
</table>
</file>

<file path=xl/tables/table4.xml><?xml version="1.0" encoding="utf-8"?>
<table xmlns="http://schemas.openxmlformats.org/spreadsheetml/2006/main" id="6" name="外注・委託費" displayName="外注・委託費" ref="A4:O12" headerRowDxfId="214" dataDxfId="213" tableBorderDxfId="212">
  <autoFilter ref="A4:O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支出番号 外" dataDxfId="211" totalsRowDxfId="210">
      <calculatedColumnFormula>ROW()-ROW(外注・委託費[[#Headers],[支出番号 外]])</calculatedColumnFormula>
    </tableColumn>
    <tableColumn id="2" name="件名" dataDxfId="209"/>
    <tableColumn id="3" name="内容_x000a_及び_x000a_仕様" dataDxfId="208"/>
    <tableColumn id="4" name="数量" dataDxfId="207" totalsRowDxfId="206"/>
    <tableColumn id="5" name="単位" totalsRowLabel="計" dataDxfId="205" totalsRowDxfId="204"/>
    <tableColumn id="14" name="用途" dataDxfId="203" totalsRowDxfId="202"/>
    <tableColumn id="15" name="支払先" dataDxfId="201" totalsRowDxfId="200"/>
    <tableColumn id="6" name="助成事業に_x000a_要する経費_x000a_（税込）_x000a_A" totalsRowFunction="sum" dataDxfId="199" totalsRowDxfId="198"/>
    <tableColumn id="7" name="消費税等_x000a_対象外_x000a_経費_x000a_B" totalsRowFunction="sum" dataDxfId="197" totalsRowDxfId="196"/>
    <tableColumn id="8" name="助成_x000a_対象経費_x000a_（税抜）_x000a_A-B" totalsRowFunction="sum" dataDxfId="195" totalsRowDxfId="194">
      <calculatedColumnFormula>IF(OR(外注・委託費[[#This Row],[助成事業に
要する経費
（税込）
A]]="",外注・委託費[[#This Row],[消費税等
対象外
経費
B]]=""),
"",
外注・委託費[[#This Row],[助成事業に
要する経費
（税込）
A]]-外注・委託費[[#This Row],[消費税等
対象外
経費
B]])</calculatedColumnFormula>
    </tableColumn>
    <tableColumn id="9" name="見積" totalsRowLabel="【備考］" dataDxfId="193"/>
    <tableColumn id="10" name="契約" dataDxfId="192"/>
    <tableColumn id="11" name="納品" dataDxfId="191"/>
    <tableColumn id="12" name="請求" dataDxfId="190"/>
    <tableColumn id="13" name="支払" dataDxfId="189"/>
  </tableColumns>
  <tableStyleInfo name="テーブル スタイル 2" showFirstColumn="0" showLastColumn="0" showRowStripes="1" showColumnStripes="0"/>
</table>
</file>

<file path=xl/tables/table5.xml><?xml version="1.0" encoding="utf-8"?>
<table xmlns="http://schemas.openxmlformats.org/spreadsheetml/2006/main" id="7" name="直接人件費" displayName="直接人件費" ref="A5:F13" headerRowDxfId="188" dataDxfId="187" tableBorderDxfId="186">
  <autoFilter ref="A5:F13">
    <filterColumn colId="0" hiddenButton="1"/>
    <filterColumn colId="1" hiddenButton="1"/>
    <filterColumn colId="2" hiddenButton="1"/>
    <filterColumn colId="3" hiddenButton="1"/>
    <filterColumn colId="4" hiddenButton="1"/>
    <filterColumn colId="5" hiddenButton="1"/>
  </autoFilter>
  <tableColumns count="6">
    <tableColumn id="1" name="支出番号 人" dataDxfId="185" totalsRowDxfId="184">
      <calculatedColumnFormula>ROW()-ROW(直接人件費[[#Headers],[支出番号 人]])</calculatedColumnFormula>
    </tableColumn>
    <tableColumn id="2" name="主な業務内容" dataDxfId="183"/>
    <tableColumn id="3" name="従事者名" dataDxfId="182"/>
    <tableColumn id="4" name="所属／役職" dataDxfId="181" totalsRowDxfId="180"/>
    <tableColumn id="5" name="成果等" totalsRowLabel="計" dataDxfId="179" totalsRowDxfId="178"/>
    <tableColumn id="8" name="助成_x000a_対象経費_x000a_（税抜）_x000a_A-B" totalsRowFunction="sum" dataDxfId="177" totalsRowDxfId="176"/>
  </tableColumns>
  <tableStyleInfo name="テーブル スタイル 2" showFirstColumn="0" showLastColumn="0" showRowStripes="1" showColumnStripes="0"/>
</table>
</file>

<file path=xl/tables/table6.xml><?xml version="1.0" encoding="utf-8"?>
<table xmlns="http://schemas.openxmlformats.org/spreadsheetml/2006/main" id="8" name="設備導入費" displayName="設備導入費" ref="A4:R12" headerRowDxfId="175" dataDxfId="174" tableBorderDxfId="173">
  <autoFilter ref="A4:R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支出番号 設" dataDxfId="172" totalsRowDxfId="171">
      <calculatedColumnFormula>ROW()-ROW(設備導入費[[#Headers],[支出番号 設]])</calculatedColumnFormula>
    </tableColumn>
    <tableColumn id="2" name="品名" dataDxfId="170"/>
    <tableColumn id="3" name="内容_x000a_及び_x000a_仕様" dataDxfId="169"/>
    <tableColumn id="4" name="購入" dataDxfId="168" totalsRowDxfId="167"/>
    <tableColumn id="5" name="リース等" totalsRowLabel="計" dataDxfId="166" totalsRowDxfId="165"/>
    <tableColumn id="14" name="数量" dataDxfId="164" totalsRowDxfId="163"/>
    <tableColumn id="15" name="単位" dataDxfId="162" totalsRowDxfId="161"/>
    <tableColumn id="16" name="月数" dataDxfId="160" totalsRowDxfId="159"/>
    <tableColumn id="18" name="用途" dataDxfId="158" totalsRowDxfId="157"/>
    <tableColumn id="17" name="支払先" dataDxfId="156" totalsRowDxfId="155"/>
    <tableColumn id="6" name="助成事業に_x000a_要する経費_x000a_（税込）_x000a_A" totalsRowFunction="sum" dataDxfId="154" totalsRowDxfId="153"/>
    <tableColumn id="7" name="消費税等_x000a_対象外_x000a_経費_x000a_B" totalsRowFunction="sum" dataDxfId="152" totalsRowDxfId="151"/>
    <tableColumn id="8" name="助成_x000a_対象経費_x000a_（税抜）_x000a_A-B" totalsRowFunction="sum" dataDxfId="150" totalsRowDxfId="149">
      <calculatedColumnFormula>IF(OR(設備導入費[[#This Row],[助成事業に
要する経費
（税込）
A]]="",設備導入費[[#This Row],[消費税等
対象外
経費
B]]=""),
"",
設備導入費[[#This Row],[助成事業に
要する経費
（税込）
A]]-設備導入費[[#This Row],[消費税等
対象外
経費
B]])</calculatedColumnFormula>
    </tableColumn>
    <tableColumn id="9" name="見積" totalsRowLabel="【備考］" dataDxfId="148"/>
    <tableColumn id="10" name="契約" dataDxfId="147"/>
    <tableColumn id="11" name="納品" dataDxfId="146"/>
    <tableColumn id="12" name="請求" dataDxfId="145"/>
    <tableColumn id="13" name="支払" dataDxfId="144"/>
  </tableColumns>
  <tableStyleInfo name="テーブル スタイル 2" showFirstColumn="0" showLastColumn="0" showRowStripes="1" showColumnStripes="0"/>
</table>
</file>

<file path=xl/tables/table7.xml><?xml version="1.0" encoding="utf-8"?>
<table xmlns="http://schemas.openxmlformats.org/spreadsheetml/2006/main" id="9" name="規格認証費" displayName="規格認証費" ref="A4:M7" headerRowDxfId="143" dataDxfId="142" tableBorderDxfId="141">
  <autoFilter ref="A4:M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支出番号 規" dataDxfId="140" totalsRowDxfId="139">
      <calculatedColumnFormula>ROW()-ROW(規格認証費[[#Headers],[支出番号 規]])</calculatedColumnFormula>
    </tableColumn>
    <tableColumn id="2" name="件名" dataDxfId="138"/>
    <tableColumn id="3" name="費用項目" dataDxfId="137"/>
    <tableColumn id="4" name="取得理由" dataDxfId="136" totalsRowDxfId="135"/>
    <tableColumn id="5" name="支払先" totalsRowLabel="計" dataDxfId="134" totalsRowDxfId="133"/>
    <tableColumn id="6" name="助成事業に_x000a_要する経費_x000a_（税込）_x000a_A" totalsRowFunction="sum" dataDxfId="132" totalsRowDxfId="131"/>
    <tableColumn id="7" name="消費税等_x000a_対象外_x000a_経費_x000a_B" totalsRowFunction="sum" dataDxfId="130" totalsRowDxfId="129"/>
    <tableColumn id="8" name="助成_x000a_対象経費_x000a_（税抜）_x000a_A-B" totalsRowFunction="sum" dataDxfId="128" totalsRowDxfId="127">
      <calculatedColumnFormula>IF(OR(規格認証費[[#This Row],[助成事業に
要する経費
（税込）
A]]="",規格認証費[[#This Row],[消費税等
対象外
経費
B]]=""),
"",
規格認証費[[#This Row],[助成事業に
要する経費
（税込）
A]]-規格認証費[[#This Row],[消費税等
対象外
経費
B]])</calculatedColumnFormula>
    </tableColumn>
    <tableColumn id="9" name="見積" totalsRowLabel="【備考］" dataDxfId="126"/>
    <tableColumn id="10" name="契約" dataDxfId="125"/>
    <tableColumn id="11" name="納品" dataDxfId="124"/>
    <tableColumn id="12" name="請求" dataDxfId="123"/>
    <tableColumn id="13" name="支払" dataDxfId="122"/>
  </tableColumns>
  <tableStyleInfo name="テーブル スタイル 2" showFirstColumn="0" showLastColumn="0" showRowStripes="1" showColumnStripes="0"/>
</table>
</file>

<file path=xl/tables/table8.xml><?xml version="1.0" encoding="utf-8"?>
<table xmlns="http://schemas.openxmlformats.org/spreadsheetml/2006/main" id="10" name="産業財産権出願費" displayName="産業財産権出願費" ref="A4:M9" headerRowDxfId="121" dataDxfId="120" tableBorderDxfId="119">
  <autoFilter ref="A4:M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支出番号 産" dataDxfId="118" totalsRowDxfId="117">
      <calculatedColumnFormula>ROW()-ROW(産業財産権出願費[[#Headers],[支出番号 産]])</calculatedColumnFormula>
    </tableColumn>
    <tableColumn id="2" name="件名" dataDxfId="116"/>
    <tableColumn id="3" name="権利名称" dataDxfId="115"/>
    <tableColumn id="4" name="費用項目" dataDxfId="114" totalsRowDxfId="113"/>
    <tableColumn id="5" name="支払先" totalsRowLabel="計" dataDxfId="112" totalsRowDxfId="111"/>
    <tableColumn id="6" name="助成事業に_x000a_要する経費_x000a_（税込）_x000a_A" totalsRowFunction="sum" dataDxfId="110" totalsRowDxfId="109"/>
    <tableColumn id="7" name="消費税等_x000a_対象外_x000a_経費_x000a_B" totalsRowFunction="sum" dataDxfId="108" totalsRowDxfId="107"/>
    <tableColumn id="8" name="助成_x000a_対象経費_x000a_（税抜）_x000a_A-B" totalsRowFunction="sum" dataDxfId="106" totalsRowDxfId="105">
      <calculatedColumnFormula>IF(OR(産業財産権出願費[[#This Row],[助成事業に
要する経費
（税込）
A]]="",産業財産権出願費[[#This Row],[消費税等
対象外
経費
B]]=""),
"",
産業財産権出願費[[#This Row],[助成事業に
要する経費
（税込）
A]]-産業財産権出願費[[#This Row],[消費税等
対象外
経費
B]])</calculatedColumnFormula>
    </tableColumn>
    <tableColumn id="9" name="見積" totalsRowLabel="【備考］" dataDxfId="104"/>
    <tableColumn id="10" name="契約" dataDxfId="103"/>
    <tableColumn id="11" name="納品" dataDxfId="102"/>
    <tableColumn id="12" name="請求" dataDxfId="101"/>
    <tableColumn id="13" name="支払" dataDxfId="100"/>
  </tableColumns>
  <tableStyleInfo name="テーブル スタイル 2" showFirstColumn="0" showLastColumn="0" showRowStripes="1" showColumnStripes="0"/>
</table>
</file>

<file path=xl/tables/table9.xml><?xml version="1.0" encoding="utf-8"?>
<table xmlns="http://schemas.openxmlformats.org/spreadsheetml/2006/main" id="11" name="展示会等参加費" displayName="展示会等参加費" ref="A4:O12" headerRowDxfId="99" dataDxfId="98" tableBorderDxfId="97">
  <autoFilter ref="A4:O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支出番号 展" dataDxfId="96" totalsRowDxfId="95">
      <calculatedColumnFormula>ROW()-ROW(展示会等参加費[[#Headers],[支出番号 展]])</calculatedColumnFormula>
    </tableColumn>
    <tableColumn id="2" name="展示会名" dataDxfId="94"/>
    <tableColumn id="3" name="会場名" dataDxfId="93"/>
    <tableColumn id="4" name="費用項目" dataDxfId="92" totalsRowDxfId="91"/>
    <tableColumn id="5" name="数量" totalsRowLabel="計" dataDxfId="90" totalsRowDxfId="89"/>
    <tableColumn id="14" name="単位" dataDxfId="88" totalsRowDxfId="87"/>
    <tableColumn id="15" name="支払先" dataDxfId="86" totalsRowDxfId="85"/>
    <tableColumn id="6" name="助成事業に_x000a_要する経費_x000a_（税込）_x000a_A" totalsRowFunction="sum" dataDxfId="84" totalsRowDxfId="83"/>
    <tableColumn id="7" name="消費税等_x000a_対象外_x000a_経費_x000a_B" totalsRowFunction="sum" dataDxfId="82" totalsRowDxfId="81"/>
    <tableColumn id="8" name="助成_x000a_対象経費_x000a_（税抜）_x000a_A-B" totalsRowFunction="sum" dataDxfId="80" totalsRowDxfId="79">
      <calculatedColumnFormula>IF(OR(展示会等参加費[[#This Row],[助成事業に
要する経費
（税込）
A]]="",展示会等参加費[[#This Row],[消費税等
対象外
経費
B]]=""),
"",
展示会等参加費[[#This Row],[助成事業に
要する経費
（税込）
A]]-展示会等参加費[[#This Row],[消費税等
対象外
経費
B]])</calculatedColumnFormula>
    </tableColumn>
    <tableColumn id="9" name="見積" totalsRowLabel="【備考］" dataDxfId="78"/>
    <tableColumn id="10" name="契約" dataDxfId="77"/>
    <tableColumn id="11" name="納品" dataDxfId="76"/>
    <tableColumn id="12" name="請求" dataDxfId="75"/>
    <tableColumn id="13" name="支払" dataDxfId="74"/>
  </tableColumns>
  <tableStyleInfo name="テーブル スタイル 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vmlDrawing" Target="../drawings/vmlDrawing9.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vmlDrawing" Target="../drawings/vmlDrawing1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vmlDrawing" Target="../drawings/vmlDrawing6.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vmlDrawing" Target="../drawings/vmlDrawing7.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8.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E18"/>
  <sheetViews>
    <sheetView tabSelected="1" zoomScaleNormal="100" zoomScaleSheetLayoutView="100" workbookViewId="0">
      <selection activeCell="B4" sqref="B4"/>
    </sheetView>
  </sheetViews>
  <sheetFormatPr defaultColWidth="9" defaultRowHeight="24.9" customHeight="1"/>
  <cols>
    <col min="1" max="1" width="16.6640625" style="8" customWidth="1"/>
    <col min="2" max="2" width="22.21875" style="8" customWidth="1"/>
    <col min="3" max="5" width="16.6640625" style="8" customWidth="1"/>
    <col min="6" max="16384" width="9" style="8"/>
  </cols>
  <sheetData>
    <row r="1" spans="1:5" ht="18" customHeight="1">
      <c r="A1" s="8" t="s">
        <v>51</v>
      </c>
    </row>
    <row r="2" spans="1:5" ht="24" customHeight="1">
      <c r="A2" s="64" t="s">
        <v>50</v>
      </c>
      <c r="B2" s="64"/>
      <c r="C2" s="64"/>
      <c r="D2" s="64"/>
      <c r="E2" s="64"/>
    </row>
    <row r="3" spans="1:5" ht="18" customHeight="1">
      <c r="A3" s="8" t="s">
        <v>28</v>
      </c>
    </row>
    <row r="4" spans="1:5" ht="18" customHeight="1">
      <c r="A4" s="9" t="s">
        <v>35</v>
      </c>
      <c r="B4" s="41"/>
      <c r="E4" s="9" t="s">
        <v>2</v>
      </c>
    </row>
    <row r="5" spans="1:5" ht="60" customHeight="1">
      <c r="A5" s="68" t="s">
        <v>32</v>
      </c>
      <c r="B5" s="69"/>
      <c r="C5" s="10" t="s">
        <v>52</v>
      </c>
      <c r="D5" s="11" t="s">
        <v>53</v>
      </c>
      <c r="E5" s="12" t="s">
        <v>54</v>
      </c>
    </row>
    <row r="6" spans="1:5" ht="36" customHeight="1">
      <c r="A6" s="66" t="s">
        <v>15</v>
      </c>
      <c r="B6" s="67"/>
      <c r="C6" s="13">
        <f>IF('1.マ調査委託'!F8="",0,'1.マ調査委託'!F8)</f>
        <v>0</v>
      </c>
      <c r="D6" s="13">
        <f>IF('1.マ調査委託'!G8="",0,'1.マ調査委託'!G8)</f>
        <v>0</v>
      </c>
      <c r="E6" s="13">
        <f>支払総括表[[#This Row],[助成事業に
要する経費
（税込）
A]]-支払総括表[[#This Row],[消費税等
対象外経費
B]]</f>
        <v>0</v>
      </c>
    </row>
    <row r="7" spans="1:5" ht="36" customHeight="1">
      <c r="A7" s="70" t="s">
        <v>4</v>
      </c>
      <c r="B7" s="18" t="s">
        <v>5</v>
      </c>
      <c r="C7" s="13">
        <f>IF('2-1.原材料'!H13="",0,'2-1.原材料'!H13)</f>
        <v>0</v>
      </c>
      <c r="D7" s="13">
        <f>IF('2-1.原材料'!I13="",0,'2-1.原材料'!I13)</f>
        <v>0</v>
      </c>
      <c r="E7" s="14">
        <f>支払総括表[[#This Row],[助成事業に
要する経費
（税込）
A]]-支払総括表[[#This Row],[消費税等
対象外経費
B]]</f>
        <v>0</v>
      </c>
    </row>
    <row r="8" spans="1:5" ht="36" customHeight="1">
      <c r="A8" s="71"/>
      <c r="B8" s="19" t="s">
        <v>10</v>
      </c>
      <c r="C8" s="13">
        <f>IF('2-2.外注費'!H13="",0,'2-2.外注費'!H13)</f>
        <v>0</v>
      </c>
      <c r="D8" s="13">
        <f>IF('2-2.外注費'!I13="",0,'2-2.外注費'!I13)</f>
        <v>0</v>
      </c>
      <c r="E8" s="14">
        <f>支払総括表[[#This Row],[助成事業に
要する経費
（税込）
A]]-支払総括表[[#This Row],[消費税等
対象外経費
B]]</f>
        <v>0</v>
      </c>
    </row>
    <row r="9" spans="1:5" ht="36" customHeight="1">
      <c r="A9" s="72"/>
      <c r="B9" s="19" t="s">
        <v>16</v>
      </c>
      <c r="C9" s="13">
        <f>IF('2-3.人件費'!F14="",0,'2-3.人件費'!F14)</f>
        <v>0</v>
      </c>
      <c r="D9" s="13">
        <v>0</v>
      </c>
      <c r="E9" s="14">
        <f>支払総括表[[#This Row],[助成事業に
要する経費
（税込）
A]]-支払総括表[[#This Row],[消費税等
対象外経費
B]]</f>
        <v>0</v>
      </c>
    </row>
    <row r="10" spans="1:5" ht="36" customHeight="1">
      <c r="A10" s="73" t="s">
        <v>13</v>
      </c>
      <c r="B10" s="74"/>
      <c r="C10" s="13">
        <f>IF('3.設備費'!K13="",0,'3.設備費'!K13)</f>
        <v>0</v>
      </c>
      <c r="D10" s="13">
        <f>IF('3.設備費'!L13="",0,'3.設備費'!L13)</f>
        <v>0</v>
      </c>
      <c r="E10" s="14">
        <f>支払総括表[[#This Row],[助成事業に
要する経費
（税込）
A]]-支払総括表[[#This Row],[消費税等
対象外経費
B]]</f>
        <v>0</v>
      </c>
    </row>
    <row r="11" spans="1:5" ht="36" customHeight="1">
      <c r="A11" s="66" t="s">
        <v>6</v>
      </c>
      <c r="B11" s="67"/>
      <c r="C11" s="13">
        <f>IF('4.規格認証'!F8="",0,'4.規格認証'!F8)</f>
        <v>0</v>
      </c>
      <c r="D11" s="13">
        <f>IF('4.規格認証'!G8="",0,'4.規格認証'!G8)</f>
        <v>0</v>
      </c>
      <c r="E11" s="14">
        <f>支払総括表[[#This Row],[助成事業に
要する経費
（税込）
A]]-支払総括表[[#This Row],[消費税等
対象外経費
B]]</f>
        <v>0</v>
      </c>
    </row>
    <row r="12" spans="1:5" ht="36" customHeight="1">
      <c r="A12" s="73" t="s">
        <v>7</v>
      </c>
      <c r="B12" s="74"/>
      <c r="C12" s="13">
        <f>IF('5.産業財産権'!F10="",0,'5.産業財産権'!F10)</f>
        <v>0</v>
      </c>
      <c r="D12" s="13">
        <f>IF('5.産業財産権'!G10="",0,'5.産業財産権'!G10)</f>
        <v>0</v>
      </c>
      <c r="E12" s="14">
        <f>支払総括表[[#This Row],[助成事業に
要する経費
（税込）
A]]-支払総括表[[#This Row],[消費税等
対象外経費
B]]</f>
        <v>0</v>
      </c>
    </row>
    <row r="13" spans="1:5" ht="36" customHeight="1">
      <c r="A13" s="75" t="s">
        <v>30</v>
      </c>
      <c r="B13" s="18" t="s">
        <v>8</v>
      </c>
      <c r="C13" s="13">
        <f>IF('6-1.展示会出展'!H13="",0,'6-1.展示会出展'!H13)</f>
        <v>0</v>
      </c>
      <c r="D13" s="13">
        <f>IF('6-1.展示会出展'!I13="",0,'6-1.展示会出展'!I13)</f>
        <v>0</v>
      </c>
      <c r="E13" s="14">
        <f>支払総括表[[#This Row],[助成事業に
要する経費
（税込）
A]]-支払総括表[[#This Row],[消費税等
対象外経費
B]]</f>
        <v>0</v>
      </c>
    </row>
    <row r="14" spans="1:5" ht="36" customHeight="1">
      <c r="A14" s="76"/>
      <c r="B14" s="18" t="s">
        <v>9</v>
      </c>
      <c r="C14" s="13">
        <f>IF('6-2.イベント開催'!H13="",0,'6-2.イベント開催'!H13)</f>
        <v>0</v>
      </c>
      <c r="D14" s="13">
        <f>IF('6-2.イベント開催'!I13="",0,'6-2.イベント開催'!I13)</f>
        <v>0</v>
      </c>
      <c r="E14" s="14">
        <f>支払総括表[[#This Row],[助成事業に
要する経費
（税込）
A]]-支払総括表[[#This Row],[消費税等
対象外経費
B]]</f>
        <v>0</v>
      </c>
    </row>
    <row r="15" spans="1:5" ht="36" customHeight="1">
      <c r="A15" s="76"/>
      <c r="B15" s="20" t="s">
        <v>48</v>
      </c>
      <c r="C15" s="15">
        <f>IF('6-3.広報ツール'!G13="",0,'6-3.広報ツール'!G13)</f>
        <v>0</v>
      </c>
      <c r="D15" s="15">
        <f>IF('6-3.広報ツール'!H13="",0,'6-3.広報ツール'!H13)</f>
        <v>0</v>
      </c>
      <c r="E15" s="16">
        <f>支払総括表[[#This Row],[助成事業に
要する経費
（税込）
A]]-支払総括表[[#This Row],[消費税等
対象外経費
B]]</f>
        <v>0</v>
      </c>
    </row>
    <row r="16" spans="1:5" ht="36" customHeight="1" thickBot="1">
      <c r="A16" s="77"/>
      <c r="B16" s="21" t="s">
        <v>47</v>
      </c>
      <c r="C16" s="15">
        <f>IF('6-4.広告掲載'!G13="",0,'6-4.広告掲載'!G13)</f>
        <v>0</v>
      </c>
      <c r="D16" s="15">
        <f>IF('6-4.広告掲載'!H13="",0,'6-4.広告掲載'!H13)</f>
        <v>0</v>
      </c>
      <c r="E16" s="16">
        <f>支払総括表[[#This Row],[助成事業に
要する経費
（税込）
A]]-支払総括表[[#This Row],[消費税等
対象外経費
B]]</f>
        <v>0</v>
      </c>
    </row>
    <row r="17" spans="1:5" ht="36" customHeight="1" thickTop="1">
      <c r="A17" s="23"/>
      <c r="B17" s="26" t="s">
        <v>0</v>
      </c>
      <c r="C17" s="24">
        <f>SUBTOTAL(109,C6:C16)</f>
        <v>0</v>
      </c>
      <c r="D17" s="25">
        <f>SUBTOTAL(109,D6:D16)</f>
        <v>0</v>
      </c>
      <c r="E17" s="22">
        <f>SUBTOTAL(109,E6:E16)</f>
        <v>0</v>
      </c>
    </row>
    <row r="18" spans="1:5" ht="36" customHeight="1">
      <c r="A18" s="65" t="s">
        <v>29</v>
      </c>
      <c r="B18" s="65"/>
      <c r="C18" s="65"/>
      <c r="D18" s="65"/>
      <c r="E18" s="65"/>
    </row>
  </sheetData>
  <sheetProtection algorithmName="SHA-512" hashValue="is0Z3/1Qn9nOCDaTvOuVb+Pn7EImpxhqAIPdNZMMufiXfEQk7x9EuQdEqth5arb2+T1ENRiJ8Lirvd/0XV5D7g==" saltValue="rnMhjyXP4jh2pU3GN/2ecw==" spinCount="100000" sheet="1" selectLockedCells="1"/>
  <mergeCells count="9">
    <mergeCell ref="A2:E2"/>
    <mergeCell ref="A18:E18"/>
    <mergeCell ref="A6:B6"/>
    <mergeCell ref="A5:B5"/>
    <mergeCell ref="A7:A9"/>
    <mergeCell ref="A10:B10"/>
    <mergeCell ref="A11:B11"/>
    <mergeCell ref="A12:B12"/>
    <mergeCell ref="A13:A16"/>
  </mergeCells>
  <phoneticPr fontId="2"/>
  <dataValidations count="1">
    <dataValidation type="list" allowBlank="1" showInputMessage="1" showErrorMessage="1" sqref="B4">
      <formula1>"第１期,第２期"</formula1>
    </dataValidation>
  </dataValidations>
  <printOptions horizontalCentered="1"/>
  <pageMargins left="0.7" right="0.7" top="0.75" bottom="0.75" header="0.3" footer="0.3"/>
  <pageSetup paperSize="9" orientation="portrait" r:id="rId1"/>
  <legacyDrawing r:id="rId2"/>
  <tableParts count="1">
    <tablePart r:id="rId3"/>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CCFF"/>
  </sheetPr>
  <dimension ref="A1:O13"/>
  <sheetViews>
    <sheetView zoomScaleNormal="100" workbookViewId="0">
      <selection activeCell="B5" sqref="B5"/>
    </sheetView>
  </sheetViews>
  <sheetFormatPr defaultColWidth="9" defaultRowHeight="30" customHeight="1"/>
  <cols>
    <col min="1" max="1" width="2.77734375" style="4" customWidth="1"/>
    <col min="2" max="2" width="16.6640625" style="1" customWidth="1"/>
    <col min="3" max="3" width="13.88671875" style="1" customWidth="1"/>
    <col min="4" max="4" width="11.109375" style="1" customWidth="1"/>
    <col min="5" max="5" width="5.5546875" style="4" customWidth="1"/>
    <col min="6" max="6" width="5.5546875" style="7" customWidth="1"/>
    <col min="7" max="10" width="11.109375" style="1" customWidth="1"/>
    <col min="11" max="14" width="6.6640625" style="4" customWidth="1"/>
    <col min="15" max="15" width="6.6640625" style="1" customWidth="1"/>
    <col min="16" max="16384" width="9" style="1"/>
  </cols>
  <sheetData>
    <row r="1" spans="1:15" s="8" customFormat="1" ht="18" customHeight="1">
      <c r="A1" s="35" t="s">
        <v>27</v>
      </c>
      <c r="E1" s="36"/>
      <c r="F1" s="37"/>
      <c r="K1" s="35"/>
      <c r="L1" s="35"/>
      <c r="M1" s="35"/>
      <c r="N1" s="35"/>
    </row>
    <row r="2" spans="1:15" s="8" customFormat="1" ht="18" customHeight="1">
      <c r="A2" s="38" t="s">
        <v>25</v>
      </c>
      <c r="E2" s="36"/>
      <c r="F2" s="37"/>
      <c r="J2" s="9"/>
      <c r="K2" s="38"/>
      <c r="L2" s="38"/>
      <c r="M2" s="38"/>
      <c r="N2" s="38"/>
    </row>
    <row r="3" spans="1:15" s="8" customFormat="1" ht="18" customHeight="1">
      <c r="A3" s="35"/>
      <c r="B3" s="78" t="str">
        <f>IF(支払総括表!$B$4="","実績報告期間：","実績報告期間："&amp;支払総括表!$B$4)</f>
        <v>実績報告期間：</v>
      </c>
      <c r="C3" s="78"/>
      <c r="D3" s="78"/>
      <c r="E3" s="78"/>
      <c r="F3" s="78"/>
      <c r="G3" s="78"/>
      <c r="J3" s="9" t="s">
        <v>2</v>
      </c>
      <c r="K3" s="38"/>
      <c r="L3" s="38"/>
      <c r="M3" s="38"/>
      <c r="N3" s="38"/>
    </row>
    <row r="4" spans="1:15" ht="72" customHeight="1">
      <c r="A4" s="33" t="s">
        <v>71</v>
      </c>
      <c r="B4" s="28" t="s">
        <v>26</v>
      </c>
      <c r="C4" s="28" t="s">
        <v>70</v>
      </c>
      <c r="D4" s="28" t="s">
        <v>64</v>
      </c>
      <c r="E4" s="28" t="s">
        <v>11</v>
      </c>
      <c r="F4" s="28" t="s">
        <v>12</v>
      </c>
      <c r="G4" s="28" t="s">
        <v>44</v>
      </c>
      <c r="H4" s="34" t="s">
        <v>52</v>
      </c>
      <c r="I4" s="34" t="s">
        <v>57</v>
      </c>
      <c r="J4" s="34" t="s">
        <v>56</v>
      </c>
      <c r="K4" s="29" t="s">
        <v>38</v>
      </c>
      <c r="L4" s="29" t="s">
        <v>36</v>
      </c>
      <c r="M4" s="29" t="s">
        <v>37</v>
      </c>
      <c r="N4" s="29" t="s">
        <v>39</v>
      </c>
      <c r="O4" s="30" t="s">
        <v>40</v>
      </c>
    </row>
    <row r="5" spans="1:15" s="50" customFormat="1" ht="36" customHeight="1">
      <c r="A5" s="42">
        <f>ROW()-ROW(イベント開催費[[#Headers],[支出番号 イ]])</f>
        <v>1</v>
      </c>
      <c r="B5" s="43"/>
      <c r="C5" s="44"/>
      <c r="D5" s="45"/>
      <c r="E5" s="46"/>
      <c r="F5" s="46"/>
      <c r="G5" s="46"/>
      <c r="H5" s="47"/>
      <c r="I5" s="47"/>
      <c r="J5"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5" s="48"/>
      <c r="L5" s="48"/>
      <c r="M5" s="48"/>
      <c r="N5" s="48"/>
      <c r="O5" s="49"/>
    </row>
    <row r="6" spans="1:15" s="50" customFormat="1" ht="36" customHeight="1">
      <c r="A6" s="42">
        <f>ROW()-ROW(イベント開催費[[#Headers],[支出番号 イ]])</f>
        <v>2</v>
      </c>
      <c r="B6" s="51"/>
      <c r="C6" s="52"/>
      <c r="D6" s="45"/>
      <c r="E6" s="46"/>
      <c r="F6" s="46"/>
      <c r="G6" s="46"/>
      <c r="H6" s="47"/>
      <c r="I6" s="47"/>
      <c r="J6"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6" s="53"/>
      <c r="L6" s="53"/>
      <c r="M6" s="53"/>
      <c r="N6" s="53"/>
      <c r="O6" s="54"/>
    </row>
    <row r="7" spans="1:15" s="50" customFormat="1" ht="36" customHeight="1">
      <c r="A7" s="42">
        <f>ROW()-ROW(イベント開催費[[#Headers],[支出番号 イ]])</f>
        <v>3</v>
      </c>
      <c r="B7" s="56"/>
      <c r="C7" s="57"/>
      <c r="D7" s="45"/>
      <c r="E7" s="46"/>
      <c r="F7" s="46"/>
      <c r="G7" s="46"/>
      <c r="H7" s="47"/>
      <c r="I7" s="47"/>
      <c r="J7"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7" s="61"/>
      <c r="L7" s="61"/>
      <c r="M7" s="61"/>
      <c r="N7" s="61"/>
      <c r="O7" s="62"/>
    </row>
    <row r="8" spans="1:15" s="50" customFormat="1" ht="36" customHeight="1">
      <c r="A8" s="42">
        <f>ROW()-ROW(イベント開催費[[#Headers],[支出番号 イ]])</f>
        <v>4</v>
      </c>
      <c r="B8" s="56"/>
      <c r="C8" s="57"/>
      <c r="D8" s="45"/>
      <c r="E8" s="46"/>
      <c r="F8" s="46"/>
      <c r="G8" s="46"/>
      <c r="H8" s="47"/>
      <c r="I8" s="47"/>
      <c r="J8"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8" s="61"/>
      <c r="L8" s="61"/>
      <c r="M8" s="61"/>
      <c r="N8" s="61"/>
      <c r="O8" s="62"/>
    </row>
    <row r="9" spans="1:15" s="50" customFormat="1" ht="36" customHeight="1">
      <c r="A9" s="42">
        <f>ROW()-ROW(イベント開催費[[#Headers],[支出番号 イ]])</f>
        <v>5</v>
      </c>
      <c r="B9" s="56"/>
      <c r="C9" s="57"/>
      <c r="D9" s="45"/>
      <c r="E9" s="46"/>
      <c r="F9" s="46"/>
      <c r="G9" s="46"/>
      <c r="H9" s="47"/>
      <c r="I9" s="47"/>
      <c r="J9"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9" s="61"/>
      <c r="L9" s="61"/>
      <c r="M9" s="61"/>
      <c r="N9" s="61"/>
      <c r="O9" s="62"/>
    </row>
    <row r="10" spans="1:15" s="50" customFormat="1" ht="36" customHeight="1">
      <c r="A10" s="42">
        <f>ROW()-ROW(イベント開催費[[#Headers],[支出番号 イ]])</f>
        <v>6</v>
      </c>
      <c r="B10" s="56"/>
      <c r="C10" s="57"/>
      <c r="D10" s="45"/>
      <c r="E10" s="46"/>
      <c r="F10" s="46"/>
      <c r="G10" s="46"/>
      <c r="H10" s="47"/>
      <c r="I10" s="47"/>
      <c r="J10"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10" s="61"/>
      <c r="L10" s="61"/>
      <c r="M10" s="61"/>
      <c r="N10" s="61"/>
      <c r="O10" s="62"/>
    </row>
    <row r="11" spans="1:15" s="50" customFormat="1" ht="36" customHeight="1">
      <c r="A11" s="42">
        <f>ROW()-ROW(イベント開催費[[#Headers],[支出番号 イ]])</f>
        <v>7</v>
      </c>
      <c r="B11" s="56"/>
      <c r="C11" s="57"/>
      <c r="D11" s="45"/>
      <c r="E11" s="46"/>
      <c r="F11" s="46"/>
      <c r="G11" s="46"/>
      <c r="H11" s="47"/>
      <c r="I11" s="47"/>
      <c r="J11" s="47"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11" s="61"/>
      <c r="L11" s="61"/>
      <c r="M11" s="61"/>
      <c r="N11" s="61"/>
      <c r="O11" s="62"/>
    </row>
    <row r="12" spans="1:15" s="50" customFormat="1" ht="36" customHeight="1">
      <c r="A12" s="55">
        <f>ROW()-ROW(イベント開催費[[#Headers],[支出番号 イ]])</f>
        <v>8</v>
      </c>
      <c r="B12" s="56"/>
      <c r="C12" s="57"/>
      <c r="D12" s="58"/>
      <c r="E12" s="59"/>
      <c r="F12" s="59"/>
      <c r="G12" s="59"/>
      <c r="H12" s="60"/>
      <c r="I12" s="60"/>
      <c r="J12" s="60" t="str">
        <f>IF(OR(イベント開催費[[#This Row],[助成事業に
要する経費
（税込）
A]]="",イベント開催費[[#This Row],[消費税等
対象外
経費
B]]=""),
"",
イベント開催費[[#This Row],[助成事業に
要する経費
（税込）
A]]-イベント開催費[[#This Row],[消費税等
対象外
経費
B]])</f>
        <v/>
      </c>
      <c r="K12" s="61"/>
      <c r="L12" s="61"/>
      <c r="M12" s="61"/>
      <c r="N12" s="61"/>
      <c r="O12" s="62"/>
    </row>
    <row r="13" spans="1:15" ht="36" customHeight="1">
      <c r="A13" s="32"/>
      <c r="B13" s="82" t="s">
        <v>1</v>
      </c>
      <c r="C13" s="83"/>
      <c r="D13" s="83"/>
      <c r="E13" s="83"/>
      <c r="F13" s="83"/>
      <c r="G13" s="84"/>
      <c r="H13" s="31" t="str">
        <f>IF(COUNTA(イベント開催費[助成事業に
要する経費
（税込）
A])=0,
"",
SUBTOTAL(109,イベント開催費[助成事業に
要する経費
（税込）
A]))</f>
        <v/>
      </c>
      <c r="I13" s="31" t="str">
        <f>IF(COUNTA(イベント開催費[消費税等
対象外
経費
B])=0,
"",
SUBTOTAL(109,イベント開催費[消費税等
対象外
経費
B]))</f>
        <v/>
      </c>
      <c r="J13" s="31" t="str">
        <f>IF(OR(COUNTA(イベント開催費[助成事業に
要する経費
（税込）
A])=0,
COUNTA(イベント開催費[消費税等
対象外
経費
B])=0),
"",
SUBTOTAL(109,イベント開催費[助成
対象経費
（税抜）
A-B]))</f>
        <v/>
      </c>
      <c r="K13" s="79" t="s">
        <v>41</v>
      </c>
      <c r="L13" s="80"/>
      <c r="M13" s="80"/>
      <c r="N13" s="80"/>
      <c r="O13" s="81"/>
    </row>
  </sheetData>
  <sheetProtection algorithmName="SHA-512" hashValue="0E4YDvLDbnuoB8FH1gValx1G+EIY+dq+wA3YwqN/RaKlXV6aVqE7G4SpQerrFQrGsMJwyzc5hhdZcLxw3sf+Pw==" saltValue="PGLcnrL+cHM0N4zF/NaGrg==" spinCount="100000" sheet="1" formatCells="0" insertRows="0" deleteRows="0" selectLockedCells="1"/>
  <mergeCells count="3">
    <mergeCell ref="B3:G3"/>
    <mergeCell ref="B13:G13"/>
    <mergeCell ref="K13:O1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9CC"/>
  </sheetPr>
  <dimension ref="A1:N13"/>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6.6640625" style="1" customWidth="1"/>
    <col min="4" max="4" width="5.5546875" style="1" customWidth="1"/>
    <col min="5" max="5" width="5.5546875" style="4" customWidth="1"/>
    <col min="6" max="6" width="16.6640625" style="7" customWidth="1"/>
    <col min="7" max="9" width="11.109375" style="1" customWidth="1"/>
    <col min="10" max="10" width="6.6640625" style="1" customWidth="1"/>
    <col min="11" max="14" width="6.6640625" style="4" customWidth="1"/>
    <col min="15" max="16384" width="9" style="1"/>
  </cols>
  <sheetData>
    <row r="1" spans="1:14" ht="18" customHeight="1">
      <c r="A1" s="5" t="s">
        <v>27</v>
      </c>
      <c r="K1" s="5"/>
      <c r="L1" s="5"/>
      <c r="M1" s="5"/>
      <c r="N1" s="5"/>
    </row>
    <row r="2" spans="1:14" ht="18" customHeight="1">
      <c r="A2" s="6" t="s">
        <v>49</v>
      </c>
      <c r="J2" s="3"/>
      <c r="K2" s="6"/>
      <c r="L2" s="6"/>
      <c r="M2" s="6"/>
      <c r="N2" s="6"/>
    </row>
    <row r="3" spans="1:14" ht="18" customHeight="1">
      <c r="A3" s="35"/>
      <c r="B3" s="85" t="str">
        <f>IF(支払総括表!$B$4="","実績報告期間：","実績報告期間："&amp;支払総括表!$B$4)</f>
        <v>実績報告期間：</v>
      </c>
      <c r="C3" s="85"/>
      <c r="D3" s="85"/>
      <c r="E3" s="85"/>
      <c r="F3" s="85"/>
      <c r="G3" s="35"/>
      <c r="H3" s="8"/>
      <c r="I3" s="8"/>
      <c r="J3" s="9" t="s">
        <v>2</v>
      </c>
      <c r="K3" s="38"/>
      <c r="L3" s="38"/>
      <c r="M3" s="38"/>
      <c r="N3" s="38"/>
    </row>
    <row r="4" spans="1:14" ht="72" customHeight="1">
      <c r="A4" s="33" t="s">
        <v>72</v>
      </c>
      <c r="B4" s="28" t="s">
        <v>22</v>
      </c>
      <c r="C4" s="28" t="s">
        <v>59</v>
      </c>
      <c r="D4" s="28" t="s">
        <v>11</v>
      </c>
      <c r="E4" s="28" t="s">
        <v>12</v>
      </c>
      <c r="F4" s="28" t="s">
        <v>44</v>
      </c>
      <c r="G4" s="34" t="s">
        <v>52</v>
      </c>
      <c r="H4" s="34" t="s">
        <v>57</v>
      </c>
      <c r="I4" s="34" t="s">
        <v>56</v>
      </c>
      <c r="J4" s="29" t="s">
        <v>38</v>
      </c>
      <c r="K4" s="29" t="s">
        <v>36</v>
      </c>
      <c r="L4" s="29" t="s">
        <v>37</v>
      </c>
      <c r="M4" s="29" t="s">
        <v>39</v>
      </c>
      <c r="N4" s="30" t="s">
        <v>40</v>
      </c>
    </row>
    <row r="5" spans="1:14" s="50" customFormat="1" ht="36" customHeight="1">
      <c r="A5" s="42">
        <f>ROW()-ROW(広報ツール製作費[[#Headers],[支出番号 ツ]])</f>
        <v>1</v>
      </c>
      <c r="B5" s="43"/>
      <c r="C5" s="44"/>
      <c r="D5" s="46"/>
      <c r="E5" s="46"/>
      <c r="F5" s="46"/>
      <c r="G5" s="47"/>
      <c r="H5" s="47"/>
      <c r="I5"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5" s="48"/>
      <c r="K5" s="48"/>
      <c r="L5" s="48"/>
      <c r="M5" s="48"/>
      <c r="N5" s="49"/>
    </row>
    <row r="6" spans="1:14" s="50" customFormat="1" ht="36" customHeight="1">
      <c r="A6" s="42">
        <f>ROW()-ROW(広報ツール製作費[[#Headers],[支出番号 ツ]])</f>
        <v>2</v>
      </c>
      <c r="B6" s="51"/>
      <c r="C6" s="52"/>
      <c r="D6" s="46"/>
      <c r="E6" s="46"/>
      <c r="F6" s="46"/>
      <c r="G6" s="47"/>
      <c r="H6" s="47"/>
      <c r="I6"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6" s="53"/>
      <c r="K6" s="53"/>
      <c r="L6" s="53"/>
      <c r="M6" s="53"/>
      <c r="N6" s="54"/>
    </row>
    <row r="7" spans="1:14" s="50" customFormat="1" ht="36" customHeight="1">
      <c r="A7" s="42">
        <f>ROW()-ROW(広報ツール製作費[[#Headers],[支出番号 ツ]])</f>
        <v>3</v>
      </c>
      <c r="B7" s="56"/>
      <c r="C7" s="57"/>
      <c r="D7" s="46"/>
      <c r="E7" s="46"/>
      <c r="F7" s="46"/>
      <c r="G7" s="47"/>
      <c r="H7" s="47"/>
      <c r="I7"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7" s="61"/>
      <c r="K7" s="61"/>
      <c r="L7" s="61"/>
      <c r="M7" s="61"/>
      <c r="N7" s="62"/>
    </row>
    <row r="8" spans="1:14" s="50" customFormat="1" ht="36" customHeight="1">
      <c r="A8" s="42">
        <f>ROW()-ROW(広報ツール製作費[[#Headers],[支出番号 ツ]])</f>
        <v>4</v>
      </c>
      <c r="B8" s="56"/>
      <c r="C8" s="57"/>
      <c r="D8" s="46"/>
      <c r="E8" s="46"/>
      <c r="F8" s="46"/>
      <c r="G8" s="47"/>
      <c r="H8" s="47"/>
      <c r="I8"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8" s="61"/>
      <c r="K8" s="61"/>
      <c r="L8" s="61"/>
      <c r="M8" s="61"/>
      <c r="N8" s="62"/>
    </row>
    <row r="9" spans="1:14" s="50" customFormat="1" ht="36" customHeight="1">
      <c r="A9" s="42">
        <f>ROW()-ROW(広報ツール製作費[[#Headers],[支出番号 ツ]])</f>
        <v>5</v>
      </c>
      <c r="B9" s="56"/>
      <c r="C9" s="57"/>
      <c r="D9" s="46"/>
      <c r="E9" s="46"/>
      <c r="F9" s="46"/>
      <c r="G9" s="47"/>
      <c r="H9" s="47"/>
      <c r="I9"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9" s="61"/>
      <c r="K9" s="61"/>
      <c r="L9" s="61"/>
      <c r="M9" s="61"/>
      <c r="N9" s="62"/>
    </row>
    <row r="10" spans="1:14" s="50" customFormat="1" ht="36" customHeight="1">
      <c r="A10" s="42">
        <f>ROW()-ROW(広報ツール製作費[[#Headers],[支出番号 ツ]])</f>
        <v>6</v>
      </c>
      <c r="B10" s="56"/>
      <c r="C10" s="57"/>
      <c r="D10" s="46"/>
      <c r="E10" s="46"/>
      <c r="F10" s="46"/>
      <c r="G10" s="47"/>
      <c r="H10" s="47"/>
      <c r="I10"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10" s="61"/>
      <c r="K10" s="61"/>
      <c r="L10" s="61"/>
      <c r="M10" s="61"/>
      <c r="N10" s="62"/>
    </row>
    <row r="11" spans="1:14" s="50" customFormat="1" ht="36" customHeight="1">
      <c r="A11" s="42">
        <f>ROW()-ROW(広報ツール製作費[[#Headers],[支出番号 ツ]])</f>
        <v>7</v>
      </c>
      <c r="B11" s="56"/>
      <c r="C11" s="57"/>
      <c r="D11" s="46"/>
      <c r="E11" s="46"/>
      <c r="F11" s="46"/>
      <c r="G11" s="47"/>
      <c r="H11" s="47"/>
      <c r="I11" s="47"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11" s="61"/>
      <c r="K11" s="61"/>
      <c r="L11" s="61"/>
      <c r="M11" s="61"/>
      <c r="N11" s="62"/>
    </row>
    <row r="12" spans="1:14" s="50" customFormat="1" ht="36" customHeight="1">
      <c r="A12" s="55">
        <f>ROW()-ROW(広報ツール製作費[[#Headers],[支出番号 ツ]])</f>
        <v>8</v>
      </c>
      <c r="B12" s="56"/>
      <c r="C12" s="57"/>
      <c r="D12" s="59"/>
      <c r="E12" s="59"/>
      <c r="F12" s="59"/>
      <c r="G12" s="60"/>
      <c r="H12" s="60"/>
      <c r="I12" s="60" t="str">
        <f>IF(OR(広報ツール製作費[[#This Row],[助成事業に
要する経費
（税込）
A]]="",広報ツール製作費[[#This Row],[消費税等
対象外
経費
B]]=""),
"",
広報ツール製作費[[#This Row],[助成事業に
要する経費
（税込）
A]]-広報ツール製作費[[#This Row],[消費税等
対象外
経費
B]])</f>
        <v/>
      </c>
      <c r="J12" s="61"/>
      <c r="K12" s="61"/>
      <c r="L12" s="61"/>
      <c r="M12" s="61"/>
      <c r="N12" s="62"/>
    </row>
    <row r="13" spans="1:14" ht="36" customHeight="1">
      <c r="A13" s="32"/>
      <c r="B13" s="82" t="s">
        <v>1</v>
      </c>
      <c r="C13" s="83"/>
      <c r="D13" s="83"/>
      <c r="E13" s="83"/>
      <c r="F13" s="84"/>
      <c r="G13" s="31" t="str">
        <f>IF(COUNTA(広報ツール製作費[助成事業に
要する経費
（税込）
A])=0,
"",
SUBTOTAL(109,広報ツール製作費[助成事業に
要する経費
（税込）
A]))</f>
        <v/>
      </c>
      <c r="H13" s="31" t="str">
        <f>IF(COUNTA(広報ツール製作費[消費税等
対象外
経費
B])=0,
"",
SUBTOTAL(109,広報ツール製作費[消費税等
対象外
経費
B]))</f>
        <v/>
      </c>
      <c r="I13" s="31" t="str">
        <f>IF(OR(COUNTA(広報ツール製作費[助成事業に
要する経費
（税込）
A])=0,
COUNTA(広報ツール製作費[消費税等
対象外
経費
B])=0),
"",
SUBTOTAL(109,広報ツール製作費[助成
対象経費
（税抜）
A-B]))</f>
        <v/>
      </c>
      <c r="J13" s="79" t="s">
        <v>41</v>
      </c>
      <c r="K13" s="80"/>
      <c r="L13" s="80"/>
      <c r="M13" s="80"/>
      <c r="N13" s="81"/>
    </row>
  </sheetData>
  <sheetProtection algorithmName="SHA-512" hashValue="w2nvfNG/35kVgK6uxR4OliqUcB8SgXLR2gD/KeWcK/dPk49FnYoSnkjW6oeq5W/iBAuKIchAbH69AB7DPGCePQ==" saltValue="Rca+LMoStQmbcfWh8/dSEQ==" spinCount="100000" sheet="1" formatCells="0" insertRows="0" deleteRows="0" selectLockedCells="1"/>
  <mergeCells count="3">
    <mergeCell ref="J13:N13"/>
    <mergeCell ref="B13:F13"/>
    <mergeCell ref="B3:F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9CC"/>
  </sheetPr>
  <dimension ref="A1:N13"/>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6.6640625" style="1" customWidth="1"/>
    <col min="4" max="4" width="5.5546875" style="1" customWidth="1"/>
    <col min="5" max="5" width="5.5546875" style="4" customWidth="1"/>
    <col min="6" max="6" width="16.6640625" style="7" customWidth="1"/>
    <col min="7" max="9" width="11.109375" style="1" customWidth="1"/>
    <col min="10" max="10" width="6.6640625" style="1" customWidth="1"/>
    <col min="11" max="14" width="6.6640625" style="4" customWidth="1"/>
    <col min="15" max="16384" width="9" style="1"/>
  </cols>
  <sheetData>
    <row r="1" spans="1:14" s="8" customFormat="1" ht="18" customHeight="1">
      <c r="A1" s="35" t="s">
        <v>27</v>
      </c>
      <c r="E1" s="36"/>
      <c r="F1" s="37"/>
      <c r="K1" s="35"/>
      <c r="L1" s="35"/>
      <c r="M1" s="35"/>
      <c r="N1" s="35"/>
    </row>
    <row r="2" spans="1:14" s="8" customFormat="1" ht="18" customHeight="1">
      <c r="A2" s="38" t="s">
        <v>73</v>
      </c>
      <c r="E2" s="36"/>
      <c r="F2" s="37"/>
      <c r="J2" s="9"/>
      <c r="K2" s="38"/>
      <c r="L2" s="38"/>
      <c r="M2" s="38"/>
      <c r="N2" s="38"/>
    </row>
    <row r="3" spans="1:14" s="8" customFormat="1" ht="18" customHeight="1">
      <c r="A3" s="35"/>
      <c r="B3" s="85" t="str">
        <f>IF(支払総括表!$B$4="","実績報告期間：","実績報告期間："&amp;支払総括表!$B$4)</f>
        <v>実績報告期間：</v>
      </c>
      <c r="C3" s="85"/>
      <c r="D3" s="85"/>
      <c r="E3" s="85"/>
      <c r="F3" s="85"/>
      <c r="G3" s="35"/>
      <c r="J3" s="9" t="s">
        <v>2</v>
      </c>
      <c r="K3" s="38"/>
      <c r="L3" s="38"/>
      <c r="M3" s="38"/>
      <c r="N3" s="38"/>
    </row>
    <row r="4" spans="1:14" ht="72" customHeight="1">
      <c r="A4" s="33" t="s">
        <v>74</v>
      </c>
      <c r="B4" s="28" t="s">
        <v>22</v>
      </c>
      <c r="C4" s="28" t="s">
        <v>59</v>
      </c>
      <c r="D4" s="28" t="s">
        <v>11</v>
      </c>
      <c r="E4" s="28" t="s">
        <v>12</v>
      </c>
      <c r="F4" s="28" t="s">
        <v>44</v>
      </c>
      <c r="G4" s="34" t="s">
        <v>52</v>
      </c>
      <c r="H4" s="34" t="s">
        <v>57</v>
      </c>
      <c r="I4" s="34" t="s">
        <v>56</v>
      </c>
      <c r="J4" s="29" t="s">
        <v>38</v>
      </c>
      <c r="K4" s="29" t="s">
        <v>36</v>
      </c>
      <c r="L4" s="29" t="s">
        <v>37</v>
      </c>
      <c r="M4" s="29" t="s">
        <v>39</v>
      </c>
      <c r="N4" s="30" t="s">
        <v>40</v>
      </c>
    </row>
    <row r="5" spans="1:14" s="50" customFormat="1" ht="36" customHeight="1">
      <c r="A5" s="42">
        <f>ROW()-ROW(広告掲載費[[#Headers],[支出番号 広]])</f>
        <v>1</v>
      </c>
      <c r="B5" s="43"/>
      <c r="C5" s="44"/>
      <c r="D5" s="46"/>
      <c r="E5" s="46"/>
      <c r="F5" s="46"/>
      <c r="G5" s="47"/>
      <c r="H5" s="47"/>
      <c r="I5" s="47" t="str">
        <f>IF(OR(広告掲載費[[#This Row],[助成事業に
要する経費
（税込）
A]]="",広告掲載費[[#This Row],[消費税等
対象外
経費
B]]=""),
"",
広告掲載費[[#This Row],[助成事業に
要する経費
（税込）
A]]-広告掲載費[[#This Row],[消費税等
対象外
経費
B]])</f>
        <v/>
      </c>
      <c r="J5" s="48"/>
      <c r="K5" s="48"/>
      <c r="L5" s="48"/>
      <c r="M5" s="48"/>
      <c r="N5" s="49"/>
    </row>
    <row r="6" spans="1:14" s="50" customFormat="1" ht="36" customHeight="1">
      <c r="A6" s="42">
        <f>ROW()-ROW(広告掲載費[[#Headers],[支出番号 広]])</f>
        <v>2</v>
      </c>
      <c r="B6" s="51"/>
      <c r="C6" s="52"/>
      <c r="D6" s="46"/>
      <c r="E6" s="46"/>
      <c r="F6" s="46"/>
      <c r="G6" s="47"/>
      <c r="H6" s="47"/>
      <c r="I6" s="47" t="str">
        <f>IF(OR(広告掲載費[[#This Row],[助成事業に
要する経費
（税込）
A]]="",広告掲載費[[#This Row],[消費税等
対象外
経費
B]]=""),
"",
広告掲載費[[#This Row],[助成事業に
要する経費
（税込）
A]]-広告掲載費[[#This Row],[消費税等
対象外
経費
B]])</f>
        <v/>
      </c>
      <c r="J6" s="53"/>
      <c r="K6" s="53"/>
      <c r="L6" s="53"/>
      <c r="M6" s="53"/>
      <c r="N6" s="54"/>
    </row>
    <row r="7" spans="1:14" s="50" customFormat="1" ht="36" customHeight="1">
      <c r="A7" s="42">
        <f>ROW()-ROW(広告掲載費[[#Headers],[支出番号 広]])</f>
        <v>3</v>
      </c>
      <c r="B7" s="56"/>
      <c r="C7" s="57"/>
      <c r="D7" s="46"/>
      <c r="E7" s="46"/>
      <c r="F7" s="46"/>
      <c r="G7" s="47"/>
      <c r="H7" s="47"/>
      <c r="I7" s="47" t="str">
        <f>IF(OR(広告掲載費[[#This Row],[助成事業に
要する経費
（税込）
A]]="",広告掲載費[[#This Row],[消費税等
対象外
経費
B]]=""),
"",
広告掲載費[[#This Row],[助成事業に
要する経費
（税込）
A]]-広告掲載費[[#This Row],[消費税等
対象外
経費
B]])</f>
        <v/>
      </c>
      <c r="J7" s="61"/>
      <c r="K7" s="61"/>
      <c r="L7" s="61"/>
      <c r="M7" s="61"/>
      <c r="N7" s="62"/>
    </row>
    <row r="8" spans="1:14" s="50" customFormat="1" ht="36" customHeight="1">
      <c r="A8" s="42">
        <f>ROW()-ROW(広告掲載費[[#Headers],[支出番号 広]])</f>
        <v>4</v>
      </c>
      <c r="B8" s="56"/>
      <c r="C8" s="57"/>
      <c r="D8" s="46"/>
      <c r="E8" s="46"/>
      <c r="F8" s="46"/>
      <c r="G8" s="47"/>
      <c r="H8" s="47"/>
      <c r="I8" s="47" t="str">
        <f>IF(OR(広告掲載費[[#This Row],[助成事業に
要する経費
（税込）
A]]="",広告掲載費[[#This Row],[消費税等
対象外
経費
B]]=""),
"",
広告掲載費[[#This Row],[助成事業に
要する経費
（税込）
A]]-広告掲載費[[#This Row],[消費税等
対象外
経費
B]])</f>
        <v/>
      </c>
      <c r="J8" s="61"/>
      <c r="K8" s="61"/>
      <c r="L8" s="61"/>
      <c r="M8" s="61"/>
      <c r="N8" s="62"/>
    </row>
    <row r="9" spans="1:14" s="50" customFormat="1" ht="36" customHeight="1">
      <c r="A9" s="42">
        <f>ROW()-ROW(広告掲載費[[#Headers],[支出番号 広]])</f>
        <v>5</v>
      </c>
      <c r="B9" s="56"/>
      <c r="C9" s="57"/>
      <c r="D9" s="46"/>
      <c r="E9" s="46"/>
      <c r="F9" s="46"/>
      <c r="G9" s="47"/>
      <c r="H9" s="47"/>
      <c r="I9" s="47" t="str">
        <f>IF(OR(広告掲載費[[#This Row],[助成事業に
要する経費
（税込）
A]]="",広告掲載費[[#This Row],[消費税等
対象外
経費
B]]=""),
"",
広告掲載費[[#This Row],[助成事業に
要する経費
（税込）
A]]-広告掲載費[[#This Row],[消費税等
対象外
経費
B]])</f>
        <v/>
      </c>
      <c r="J9" s="61"/>
      <c r="K9" s="61"/>
      <c r="L9" s="61"/>
      <c r="M9" s="61"/>
      <c r="N9" s="62"/>
    </row>
    <row r="10" spans="1:14" s="50" customFormat="1" ht="36" customHeight="1">
      <c r="A10" s="42">
        <f>ROW()-ROW(広告掲載費[[#Headers],[支出番号 広]])</f>
        <v>6</v>
      </c>
      <c r="B10" s="56"/>
      <c r="C10" s="57"/>
      <c r="D10" s="46"/>
      <c r="E10" s="46"/>
      <c r="F10" s="46"/>
      <c r="G10" s="47"/>
      <c r="H10" s="47"/>
      <c r="I10" s="47" t="str">
        <f>IF(OR(広告掲載費[[#This Row],[助成事業に
要する経費
（税込）
A]]="",広告掲載費[[#This Row],[消費税等
対象外
経費
B]]=""),
"",
広告掲載費[[#This Row],[助成事業に
要する経費
（税込）
A]]-広告掲載費[[#This Row],[消費税等
対象外
経費
B]])</f>
        <v/>
      </c>
      <c r="J10" s="61"/>
      <c r="K10" s="61"/>
      <c r="L10" s="61"/>
      <c r="M10" s="61"/>
      <c r="N10" s="62"/>
    </row>
    <row r="11" spans="1:14" s="50" customFormat="1" ht="36" customHeight="1">
      <c r="A11" s="42">
        <f>ROW()-ROW(広告掲載費[[#Headers],[支出番号 広]])</f>
        <v>7</v>
      </c>
      <c r="B11" s="56"/>
      <c r="C11" s="57"/>
      <c r="D11" s="46"/>
      <c r="E11" s="46"/>
      <c r="F11" s="46"/>
      <c r="G11" s="47"/>
      <c r="H11" s="47"/>
      <c r="I11" s="47" t="str">
        <f>IF(OR(広告掲載費[[#This Row],[助成事業に
要する経費
（税込）
A]]="",広告掲載費[[#This Row],[消費税等
対象外
経費
B]]=""),
"",
広告掲載費[[#This Row],[助成事業に
要する経費
（税込）
A]]-広告掲載費[[#This Row],[消費税等
対象外
経費
B]])</f>
        <v/>
      </c>
      <c r="J11" s="61"/>
      <c r="K11" s="61"/>
      <c r="L11" s="61"/>
      <c r="M11" s="61"/>
      <c r="N11" s="62"/>
    </row>
    <row r="12" spans="1:14" s="50" customFormat="1" ht="36" customHeight="1">
      <c r="A12" s="55">
        <f>ROW()-ROW(広告掲載費[[#Headers],[支出番号 広]])</f>
        <v>8</v>
      </c>
      <c r="B12" s="56"/>
      <c r="C12" s="57"/>
      <c r="D12" s="59"/>
      <c r="E12" s="59"/>
      <c r="F12" s="59"/>
      <c r="G12" s="60"/>
      <c r="H12" s="60"/>
      <c r="I12" s="60" t="str">
        <f>IF(OR(広告掲載費[[#This Row],[助成事業に
要する経費
（税込）
A]]="",広告掲載費[[#This Row],[消費税等
対象外
経費
B]]=""),
"",
広告掲載費[[#This Row],[助成事業に
要する経費
（税込）
A]]-広告掲載費[[#This Row],[消費税等
対象外
経費
B]])</f>
        <v/>
      </c>
      <c r="J12" s="61"/>
      <c r="K12" s="61"/>
      <c r="L12" s="61"/>
      <c r="M12" s="61"/>
      <c r="N12" s="62"/>
    </row>
    <row r="13" spans="1:14" ht="36" customHeight="1">
      <c r="A13" s="32"/>
      <c r="B13" s="82" t="s">
        <v>1</v>
      </c>
      <c r="C13" s="83"/>
      <c r="D13" s="83"/>
      <c r="E13" s="83"/>
      <c r="F13" s="84"/>
      <c r="G13" s="31" t="str">
        <f>IF(COUNTA(広告掲載費[助成事業に
要する経費
（税込）
A])=0,
"",
SUBTOTAL(109,広告掲載費[助成事業に
要する経費
（税込）
A]))</f>
        <v/>
      </c>
      <c r="H13" s="31" t="str">
        <f>IF(COUNTA(広告掲載費[消費税等
対象外
経費
B])=0,
"",
SUBTOTAL(109,広告掲載費[消費税等
対象外
経費
B]))</f>
        <v/>
      </c>
      <c r="I13" s="31" t="str">
        <f>IF(OR(COUNTA(広告掲載費[助成事業に
要する経費
（税込）
A])=0,
COUNTA(広告掲載費[消費税等
対象外
経費
B])=0),
"",
SUBTOTAL(109,広告掲載費[助成
対象経費
（税抜）
A-B]))</f>
        <v/>
      </c>
      <c r="J13" s="79" t="s">
        <v>41</v>
      </c>
      <c r="K13" s="80"/>
      <c r="L13" s="80"/>
      <c r="M13" s="80"/>
      <c r="N13" s="81"/>
    </row>
  </sheetData>
  <sheetProtection algorithmName="SHA-512" hashValue="KrLQ3v4C6nG+Jtg1j5pInxnxP2rhTVo0EY1tgiC37RK1pByvKmqE1TeAyBwyDcyulkW/kM6GIUCQIv4JLKDcXg==" saltValue="aQeiFqLMmQ5n82k/bv1O5w==" spinCount="100000" sheet="1" formatCells="0" insertRows="0" deleteRows="0" selectLockedCells="1"/>
  <mergeCells count="3">
    <mergeCell ref="B3:F3"/>
    <mergeCell ref="B13:F13"/>
    <mergeCell ref="J13:N1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sheetPr>
  <dimension ref="A1:M9"/>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6.6640625" style="1" customWidth="1"/>
    <col min="4" max="5" width="13.88671875" style="1" customWidth="1"/>
    <col min="6" max="8" width="11.109375" style="1" customWidth="1"/>
    <col min="9" max="12" width="6.6640625" style="4" customWidth="1"/>
    <col min="13" max="13" width="6.6640625" style="1" customWidth="1"/>
    <col min="14" max="16384" width="9" style="1"/>
  </cols>
  <sheetData>
    <row r="1" spans="1:13" ht="18" customHeight="1">
      <c r="A1" s="35" t="s">
        <v>31</v>
      </c>
      <c r="B1" s="8"/>
      <c r="C1" s="8"/>
      <c r="D1" s="8"/>
      <c r="E1" s="8"/>
      <c r="F1" s="8"/>
      <c r="G1" s="8"/>
      <c r="H1" s="8"/>
      <c r="I1" s="35"/>
      <c r="J1" s="35"/>
      <c r="K1" s="35"/>
      <c r="L1" s="35"/>
      <c r="M1" s="8"/>
    </row>
    <row r="2" spans="1:13" ht="18" customHeight="1">
      <c r="A2" s="38" t="s">
        <v>15</v>
      </c>
      <c r="B2" s="8"/>
      <c r="C2" s="8"/>
      <c r="D2" s="8"/>
      <c r="E2" s="8"/>
      <c r="F2" s="8"/>
      <c r="G2" s="8"/>
      <c r="H2" s="9"/>
      <c r="I2" s="38"/>
      <c r="J2" s="38"/>
      <c r="K2" s="38"/>
      <c r="L2" s="38"/>
      <c r="M2" s="8"/>
    </row>
    <row r="3" spans="1:13" ht="18" customHeight="1">
      <c r="A3" s="9"/>
      <c r="B3" s="78" t="str">
        <f>IF(支払総括表!$B$4="","実績報告期間：","実績報告期間："&amp;支払総括表!$B$4)</f>
        <v>実績報告期間：</v>
      </c>
      <c r="C3" s="78"/>
      <c r="D3" s="78"/>
      <c r="E3" s="78"/>
      <c r="F3" s="8"/>
      <c r="G3" s="8"/>
      <c r="H3" s="9" t="s">
        <v>2</v>
      </c>
      <c r="I3" s="38"/>
      <c r="J3" s="38"/>
      <c r="K3" s="38"/>
      <c r="L3" s="38"/>
      <c r="M3" s="8"/>
    </row>
    <row r="4" spans="1:13" ht="72" customHeight="1">
      <c r="A4" s="27" t="s">
        <v>55</v>
      </c>
      <c r="B4" s="28" t="s">
        <v>22</v>
      </c>
      <c r="C4" s="28" t="s">
        <v>33</v>
      </c>
      <c r="D4" s="28" t="s">
        <v>34</v>
      </c>
      <c r="E4" s="28" t="s">
        <v>44</v>
      </c>
      <c r="F4" s="34" t="s">
        <v>52</v>
      </c>
      <c r="G4" s="34" t="s">
        <v>57</v>
      </c>
      <c r="H4" s="34" t="s">
        <v>56</v>
      </c>
      <c r="I4" s="29" t="s">
        <v>38</v>
      </c>
      <c r="J4" s="29" t="s">
        <v>36</v>
      </c>
      <c r="K4" s="29" t="s">
        <v>37</v>
      </c>
      <c r="L4" s="29" t="s">
        <v>39</v>
      </c>
      <c r="M4" s="30" t="s">
        <v>40</v>
      </c>
    </row>
    <row r="5" spans="1:13" s="50" customFormat="1" ht="35.4" customHeight="1">
      <c r="A5" s="42">
        <f>ROW()-ROW(マーケティング調査委託費[[#Headers],[支出番号 マ]])</f>
        <v>1</v>
      </c>
      <c r="B5" s="43"/>
      <c r="C5" s="44"/>
      <c r="D5" s="45"/>
      <c r="E5" s="46"/>
      <c r="F5" s="47"/>
      <c r="G5" s="47"/>
      <c r="H5" s="47" t="str">
        <f>IF(OR(マーケティング調査委託費[[#This Row],[助成事業に
要する経費
（税込）
A]]="",マーケティング調査委託費[[#This Row],[消費税等
対象外
経費
B]]=""),
"",
マーケティング調査委託費[[#This Row],[助成事業に
要する経費
（税込）
A]]-マーケティング調査委託費[[#This Row],[消費税等
対象外
経費
B]])</f>
        <v/>
      </c>
      <c r="I5" s="48"/>
      <c r="J5" s="48"/>
      <c r="K5" s="48"/>
      <c r="L5" s="48"/>
      <c r="M5" s="49"/>
    </row>
    <row r="6" spans="1:13" s="50" customFormat="1" ht="35.4" customHeight="1">
      <c r="A6" s="42">
        <f>ROW()-ROW(マーケティング調査委託費[[#Headers],[支出番号 マ]])</f>
        <v>2</v>
      </c>
      <c r="B6" s="51"/>
      <c r="C6" s="52"/>
      <c r="D6" s="45"/>
      <c r="E6" s="46"/>
      <c r="F6" s="47"/>
      <c r="G6" s="47"/>
      <c r="H6" s="47" t="str">
        <f>IF(OR(マーケティング調査委託費[[#This Row],[助成事業に
要する経費
（税込）
A]]="",マーケティング調査委託費[[#This Row],[消費税等
対象外
経費
B]]=""),
"",
マーケティング調査委託費[[#This Row],[助成事業に
要する経費
（税込）
A]]-マーケティング調査委託費[[#This Row],[消費税等
対象外
経費
B]])</f>
        <v/>
      </c>
      <c r="I6" s="53"/>
      <c r="J6" s="53"/>
      <c r="K6" s="53"/>
      <c r="L6" s="53"/>
      <c r="M6" s="54"/>
    </row>
    <row r="7" spans="1:13" s="50" customFormat="1" ht="35.4" customHeight="1">
      <c r="A7" s="55">
        <f>ROW()-ROW(マーケティング調査委託費[[#Headers],[支出番号 マ]])</f>
        <v>3</v>
      </c>
      <c r="B7" s="56"/>
      <c r="C7" s="57"/>
      <c r="D7" s="58"/>
      <c r="E7" s="59"/>
      <c r="F7" s="60"/>
      <c r="G7" s="60"/>
      <c r="H7" s="60" t="str">
        <f>IF(OR(マーケティング調査委託費[[#This Row],[助成事業に
要する経費
（税込）
A]]="",マーケティング調査委託費[[#This Row],[消費税等
対象外
経費
B]]=""),
"",
マーケティング調査委託費[[#This Row],[助成事業に
要する経費
（税込）
A]]-マーケティング調査委託費[[#This Row],[消費税等
対象外
経費
B]])</f>
        <v/>
      </c>
      <c r="I7" s="61"/>
      <c r="J7" s="61"/>
      <c r="K7" s="61"/>
      <c r="L7" s="61"/>
      <c r="M7" s="62"/>
    </row>
    <row r="8" spans="1:13" ht="36" customHeight="1">
      <c r="A8" s="32"/>
      <c r="B8" s="82" t="s">
        <v>1</v>
      </c>
      <c r="C8" s="83"/>
      <c r="D8" s="83"/>
      <c r="E8" s="84"/>
      <c r="F8" s="31" t="str">
        <f>IF(COUNTA(マーケティング調査委託費[助成事業に
要する経費
（税込）
A])=0,
"",
SUBTOTAL(109,マーケティング調査委託費[助成事業に
要する経費
（税込）
A]))</f>
        <v/>
      </c>
      <c r="G8" s="31" t="str">
        <f>IF(COUNTA(マーケティング調査委託費[消費税等
対象外
経費
B])=0,
"",
SUBTOTAL(109,マーケティング調査委託費[消費税等
対象外
経費
B]))</f>
        <v/>
      </c>
      <c r="H8" s="31" t="str">
        <f>IF(OR(COUNTA(マーケティング調査委託費[助成事業に
要する経費
（税込）
A])=0,
COUNTA(マーケティング調査委託費[消費税等
対象外
経費
B])=0),
"",
SUBTOTAL(109,マーケティング調査委託費[助成
対象経費
（税抜）
A-B]))</f>
        <v/>
      </c>
      <c r="I8" s="79" t="s">
        <v>41</v>
      </c>
      <c r="J8" s="80"/>
      <c r="K8" s="80"/>
      <c r="L8" s="80"/>
      <c r="M8" s="81"/>
    </row>
    <row r="9" spans="1:13" ht="20.100000000000001" customHeight="1"/>
  </sheetData>
  <sheetProtection algorithmName="SHA-512" hashValue="2igwsDnmOb/8KtnrV7GsLC1nH2kEeQyvKbGMLm1aBY58wXZpNIxzFg8UIGFtoxYyg2CC3DyudRg9OSzTJlMSYg==" saltValue="N+9DmlMcWgSvbuYsnWRhVQ==" spinCount="100000" sheet="1" formatCells="0" insertRows="0" deleteRows="0" selectLockedCells="1"/>
  <mergeCells count="3">
    <mergeCell ref="B3:E3"/>
    <mergeCell ref="I8:M8"/>
    <mergeCell ref="B8:E8"/>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sheetPr>
  <dimension ref="A1:O19"/>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1.109375" style="1" customWidth="1"/>
    <col min="4" max="4" width="5.5546875" style="4" customWidth="1"/>
    <col min="5" max="5" width="5.5546875" style="7" customWidth="1"/>
    <col min="6" max="10" width="11.109375" style="1" customWidth="1"/>
    <col min="11" max="14" width="6.6640625" style="4" customWidth="1"/>
    <col min="15" max="15" width="6.6640625" style="1" customWidth="1"/>
    <col min="16" max="16384" width="9" style="1"/>
  </cols>
  <sheetData>
    <row r="1" spans="1:15" ht="18" customHeight="1">
      <c r="A1" s="35" t="s">
        <v>27</v>
      </c>
      <c r="B1" s="8"/>
      <c r="C1" s="8"/>
      <c r="D1" s="36"/>
      <c r="E1" s="37"/>
      <c r="F1" s="8"/>
      <c r="G1" s="8"/>
      <c r="H1" s="8"/>
      <c r="I1" s="8"/>
      <c r="J1" s="8"/>
      <c r="K1" s="35"/>
      <c r="L1" s="35"/>
      <c r="M1" s="35"/>
      <c r="N1" s="35"/>
      <c r="O1" s="8"/>
    </row>
    <row r="2" spans="1:15" ht="18" customHeight="1">
      <c r="A2" s="38" t="s">
        <v>14</v>
      </c>
      <c r="B2" s="8"/>
      <c r="C2" s="8"/>
      <c r="D2" s="36"/>
      <c r="E2" s="37"/>
      <c r="F2" s="8"/>
      <c r="G2" s="8"/>
      <c r="H2" s="8"/>
      <c r="I2" s="8"/>
      <c r="J2" s="9"/>
      <c r="K2" s="38"/>
      <c r="L2" s="38"/>
      <c r="M2" s="38"/>
      <c r="N2" s="38"/>
      <c r="O2" s="8"/>
    </row>
    <row r="3" spans="1:15" ht="18" customHeight="1">
      <c r="A3" s="35"/>
      <c r="B3" s="78" t="str">
        <f>IF(支払総括表!$B$4="","実績報告期間：","実績報告期間："&amp;支払総括表!$B$4)</f>
        <v>実績報告期間：</v>
      </c>
      <c r="C3" s="78"/>
      <c r="D3" s="78"/>
      <c r="E3" s="78"/>
      <c r="F3" s="78"/>
      <c r="G3" s="78"/>
      <c r="H3" s="8"/>
      <c r="I3" s="8"/>
      <c r="J3" s="9" t="s">
        <v>2</v>
      </c>
      <c r="K3" s="38"/>
      <c r="L3" s="38"/>
      <c r="M3" s="38"/>
      <c r="N3" s="38"/>
      <c r="O3" s="8"/>
    </row>
    <row r="4" spans="1:15" ht="72" customHeight="1">
      <c r="A4" s="33" t="s">
        <v>58</v>
      </c>
      <c r="B4" s="28" t="s">
        <v>23</v>
      </c>
      <c r="C4" s="28" t="s">
        <v>59</v>
      </c>
      <c r="D4" s="28" t="s">
        <v>11</v>
      </c>
      <c r="E4" s="28" t="s">
        <v>12</v>
      </c>
      <c r="F4" s="28" t="s">
        <v>3</v>
      </c>
      <c r="G4" s="28" t="s">
        <v>44</v>
      </c>
      <c r="H4" s="34" t="s">
        <v>52</v>
      </c>
      <c r="I4" s="34" t="s">
        <v>57</v>
      </c>
      <c r="J4" s="34" t="s">
        <v>56</v>
      </c>
      <c r="K4" s="29" t="s">
        <v>38</v>
      </c>
      <c r="L4" s="29" t="s">
        <v>36</v>
      </c>
      <c r="M4" s="29" t="s">
        <v>37</v>
      </c>
      <c r="N4" s="29" t="s">
        <v>39</v>
      </c>
      <c r="O4" s="30" t="s">
        <v>40</v>
      </c>
    </row>
    <row r="5" spans="1:15" s="50" customFormat="1" ht="36" customHeight="1">
      <c r="A5" s="42">
        <f>ROW()-ROW(原材料・副資材費[[#Headers],[支出番号 原]])</f>
        <v>1</v>
      </c>
      <c r="B5" s="43"/>
      <c r="C5" s="44"/>
      <c r="D5" s="45"/>
      <c r="E5" s="46"/>
      <c r="F5" s="46"/>
      <c r="G5" s="46"/>
      <c r="H5" s="47"/>
      <c r="I5" s="47"/>
      <c r="J5"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5" s="48"/>
      <c r="L5" s="48"/>
      <c r="M5" s="48"/>
      <c r="N5" s="48"/>
      <c r="O5" s="49"/>
    </row>
    <row r="6" spans="1:15" s="50" customFormat="1" ht="36" customHeight="1">
      <c r="A6" s="42">
        <f>ROW()-ROW(原材料・副資材費[[#Headers],[支出番号 原]])</f>
        <v>2</v>
      </c>
      <c r="B6" s="51"/>
      <c r="C6" s="52"/>
      <c r="D6" s="45"/>
      <c r="E6" s="46"/>
      <c r="F6" s="46"/>
      <c r="G6" s="46"/>
      <c r="H6" s="47"/>
      <c r="I6" s="47"/>
      <c r="J6"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6" s="53"/>
      <c r="L6" s="53"/>
      <c r="M6" s="53"/>
      <c r="N6" s="53"/>
      <c r="O6" s="54"/>
    </row>
    <row r="7" spans="1:15" s="50" customFormat="1" ht="36" customHeight="1">
      <c r="A7" s="42">
        <f>ROW()-ROW(原材料・副資材費[[#Headers],[支出番号 原]])</f>
        <v>3</v>
      </c>
      <c r="B7" s="56"/>
      <c r="C7" s="57"/>
      <c r="D7" s="45"/>
      <c r="E7" s="46"/>
      <c r="F7" s="46"/>
      <c r="G7" s="46"/>
      <c r="H7" s="47"/>
      <c r="I7" s="47"/>
      <c r="J7"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7" s="61"/>
      <c r="L7" s="61"/>
      <c r="M7" s="61"/>
      <c r="N7" s="61"/>
      <c r="O7" s="62"/>
    </row>
    <row r="8" spans="1:15" s="50" customFormat="1" ht="36" customHeight="1">
      <c r="A8" s="42">
        <f>ROW()-ROW(原材料・副資材費[[#Headers],[支出番号 原]])</f>
        <v>4</v>
      </c>
      <c r="B8" s="56"/>
      <c r="C8" s="57"/>
      <c r="D8" s="45"/>
      <c r="E8" s="46"/>
      <c r="F8" s="46"/>
      <c r="G8" s="46"/>
      <c r="H8" s="47"/>
      <c r="I8" s="47"/>
      <c r="J8"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8" s="61"/>
      <c r="L8" s="61"/>
      <c r="M8" s="61"/>
      <c r="N8" s="61"/>
      <c r="O8" s="62"/>
    </row>
    <row r="9" spans="1:15" s="50" customFormat="1" ht="36" customHeight="1">
      <c r="A9" s="42">
        <f>ROW()-ROW(原材料・副資材費[[#Headers],[支出番号 原]])</f>
        <v>5</v>
      </c>
      <c r="B9" s="56"/>
      <c r="C9" s="57"/>
      <c r="D9" s="45"/>
      <c r="E9" s="46"/>
      <c r="F9" s="46"/>
      <c r="G9" s="46"/>
      <c r="H9" s="47"/>
      <c r="I9" s="47"/>
      <c r="J9"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9" s="61"/>
      <c r="L9" s="61"/>
      <c r="M9" s="61"/>
      <c r="N9" s="61"/>
      <c r="O9" s="62"/>
    </row>
    <row r="10" spans="1:15" s="50" customFormat="1" ht="36" customHeight="1">
      <c r="A10" s="42">
        <f>ROW()-ROW(原材料・副資材費[[#Headers],[支出番号 原]])</f>
        <v>6</v>
      </c>
      <c r="B10" s="56"/>
      <c r="C10" s="57"/>
      <c r="D10" s="45"/>
      <c r="E10" s="46"/>
      <c r="F10" s="46"/>
      <c r="G10" s="46"/>
      <c r="H10" s="47"/>
      <c r="I10" s="47"/>
      <c r="J10"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10" s="61"/>
      <c r="L10" s="61"/>
      <c r="M10" s="61"/>
      <c r="N10" s="61"/>
      <c r="O10" s="62"/>
    </row>
    <row r="11" spans="1:15" s="50" customFormat="1" ht="36" customHeight="1">
      <c r="A11" s="42">
        <f>ROW()-ROW(原材料・副資材費[[#Headers],[支出番号 原]])</f>
        <v>7</v>
      </c>
      <c r="B11" s="56"/>
      <c r="C11" s="57"/>
      <c r="D11" s="45"/>
      <c r="E11" s="46"/>
      <c r="F11" s="46"/>
      <c r="G11" s="46"/>
      <c r="H11" s="47"/>
      <c r="I11" s="47"/>
      <c r="J11" s="47"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11" s="61"/>
      <c r="L11" s="61"/>
      <c r="M11" s="61"/>
      <c r="N11" s="61"/>
      <c r="O11" s="62"/>
    </row>
    <row r="12" spans="1:15" s="50" customFormat="1" ht="36" customHeight="1">
      <c r="A12" s="55">
        <f>ROW()-ROW(原材料・副資材費[[#Headers],[支出番号 原]])</f>
        <v>8</v>
      </c>
      <c r="B12" s="56"/>
      <c r="C12" s="57"/>
      <c r="D12" s="58"/>
      <c r="E12" s="59"/>
      <c r="F12" s="59"/>
      <c r="G12" s="59"/>
      <c r="H12" s="60"/>
      <c r="I12" s="60"/>
      <c r="J12" s="60" t="str">
        <f>IF(OR(原材料・副資材費[[#This Row],[助成事業に
要する経費
（税込）
A]]="",原材料・副資材費[[#This Row],[消費税等
対象外
経費
B]]=""),
"",
原材料・副資材費[[#This Row],[助成事業に
要する経費
（税込）
A]]-原材料・副資材費[[#This Row],[消費税等
対象外
経費
B]])</f>
        <v/>
      </c>
      <c r="K12" s="61"/>
      <c r="L12" s="61"/>
      <c r="M12" s="61"/>
      <c r="N12" s="61"/>
      <c r="O12" s="62"/>
    </row>
    <row r="13" spans="1:15" ht="36" customHeight="1">
      <c r="A13" s="32"/>
      <c r="B13" s="82" t="s">
        <v>1</v>
      </c>
      <c r="C13" s="83"/>
      <c r="D13" s="83"/>
      <c r="E13" s="83"/>
      <c r="F13" s="83"/>
      <c r="G13" s="84"/>
      <c r="H13" s="31" t="str">
        <f>IF(COUNTA(原材料・副資材費[助成事業に
要する経費
（税込）
A])=0,
"",
SUBTOTAL(109,原材料・副資材費[助成事業に
要する経費
（税込）
A]))</f>
        <v/>
      </c>
      <c r="I13" s="31" t="str">
        <f>IF(COUNTA(原材料・副資材費[消費税等
対象外
経費
B])=0,
"",
SUBTOTAL(109,原材料・副資材費[消費税等
対象外
経費
B]))</f>
        <v/>
      </c>
      <c r="J13" s="31" t="str">
        <f>IF(OR(COUNTA(原材料・副資材費[助成事業に
要する経費
（税込）
A])=0,
COUNTA(原材料・副資材費[消費税等
対象外
経費
B])=0),
"",
SUBTOTAL(109,原材料・副資材費[助成
対象経費
（税抜）
A-B]))</f>
        <v/>
      </c>
      <c r="K13" s="79" t="s">
        <v>41</v>
      </c>
      <c r="L13" s="80"/>
      <c r="M13" s="80"/>
      <c r="N13" s="80"/>
      <c r="O13" s="81"/>
    </row>
    <row r="15" spans="1:15" ht="30" customHeight="1">
      <c r="A15" s="1"/>
      <c r="D15" s="1"/>
      <c r="E15" s="1"/>
      <c r="K15" s="1"/>
      <c r="L15" s="1"/>
      <c r="M15" s="1"/>
    </row>
    <row r="16" spans="1:15" ht="30" customHeight="1">
      <c r="A16" s="1"/>
      <c r="D16" s="1"/>
      <c r="E16" s="1"/>
      <c r="K16" s="1"/>
      <c r="L16" s="1"/>
      <c r="M16" s="1"/>
    </row>
    <row r="17" spans="1:13" ht="30" customHeight="1">
      <c r="A17" s="1"/>
      <c r="D17" s="1"/>
      <c r="E17" s="1"/>
      <c r="K17" s="1"/>
      <c r="L17" s="1"/>
      <c r="M17" s="1"/>
    </row>
    <row r="18" spans="1:13" ht="30" customHeight="1">
      <c r="A18" s="1"/>
      <c r="D18" s="1"/>
      <c r="E18" s="1"/>
      <c r="K18" s="1"/>
      <c r="L18" s="1"/>
      <c r="M18" s="1"/>
    </row>
    <row r="19" spans="1:13" ht="30" customHeight="1">
      <c r="A19" s="1"/>
      <c r="D19" s="1"/>
      <c r="E19" s="1"/>
      <c r="K19" s="1"/>
      <c r="L19" s="1"/>
      <c r="M19" s="1"/>
    </row>
  </sheetData>
  <sheetProtection algorithmName="SHA-512" hashValue="JN+x4qaWgCLfQ5Ru49Op6X0R/YBHLi4tmj/zx/k4KsA853tEJ8I+d+2MpjC+cWWTlvAZlYY8rOUCdfgeiUlBJw==" saltValue="CLODlMmmaTO9kV0pWcsiPg==" spinCount="100000" sheet="1" formatCells="0" insertRows="0" deleteRows="0" selectLockedCells="1"/>
  <mergeCells count="3">
    <mergeCell ref="K13:O13"/>
    <mergeCell ref="B13:G13"/>
    <mergeCell ref="B3:G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99"/>
  </sheetPr>
  <dimension ref="A1:O13"/>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1.109375" style="1" customWidth="1"/>
    <col min="4" max="4" width="5.5546875" style="4" customWidth="1"/>
    <col min="5" max="5" width="5.5546875" style="7" customWidth="1"/>
    <col min="6" max="10" width="11.109375" style="1" customWidth="1"/>
    <col min="11" max="14" width="6.6640625" style="4" customWidth="1"/>
    <col min="15" max="15" width="6.6640625" style="1" customWidth="1"/>
    <col min="16" max="16384" width="9" style="1"/>
  </cols>
  <sheetData>
    <row r="1" spans="1:15" ht="18" customHeight="1">
      <c r="A1" s="35" t="s">
        <v>27</v>
      </c>
      <c r="B1" s="8"/>
      <c r="C1" s="8"/>
      <c r="D1" s="36"/>
      <c r="E1" s="37"/>
      <c r="F1" s="8"/>
      <c r="G1" s="8"/>
      <c r="H1" s="8"/>
      <c r="I1" s="8"/>
      <c r="J1" s="8"/>
      <c r="K1" s="35"/>
      <c r="L1" s="35"/>
      <c r="M1" s="35"/>
      <c r="N1" s="35"/>
      <c r="O1" s="8"/>
    </row>
    <row r="2" spans="1:15" ht="18" customHeight="1">
      <c r="A2" s="38" t="s">
        <v>10</v>
      </c>
      <c r="B2" s="8"/>
      <c r="C2" s="8"/>
      <c r="D2" s="36"/>
      <c r="E2" s="37"/>
      <c r="F2" s="8"/>
      <c r="G2" s="8"/>
      <c r="H2" s="8"/>
      <c r="I2" s="8"/>
      <c r="J2" s="9"/>
      <c r="K2" s="38"/>
      <c r="L2" s="38"/>
      <c r="M2" s="38"/>
      <c r="N2" s="38"/>
      <c r="O2" s="8"/>
    </row>
    <row r="3" spans="1:15" ht="18" customHeight="1">
      <c r="A3" s="38"/>
      <c r="B3" s="78" t="str">
        <f>IF(支払総括表!$B$4="","実績報告期間：","実績報告期間："&amp;支払総括表!$B$4)</f>
        <v>実績報告期間：</v>
      </c>
      <c r="C3" s="78"/>
      <c r="D3" s="78"/>
      <c r="E3" s="78"/>
      <c r="F3" s="78"/>
      <c r="G3" s="78"/>
      <c r="H3" s="8"/>
      <c r="I3" s="8"/>
      <c r="J3" s="9" t="s">
        <v>2</v>
      </c>
      <c r="K3" s="38"/>
      <c r="L3" s="38"/>
      <c r="M3" s="38"/>
      <c r="N3" s="38"/>
      <c r="O3" s="8"/>
    </row>
    <row r="4" spans="1:15" ht="72" customHeight="1">
      <c r="A4" s="33" t="s">
        <v>60</v>
      </c>
      <c r="B4" s="28" t="s">
        <v>22</v>
      </c>
      <c r="C4" s="28" t="s">
        <v>59</v>
      </c>
      <c r="D4" s="28" t="s">
        <v>11</v>
      </c>
      <c r="E4" s="28" t="s">
        <v>12</v>
      </c>
      <c r="F4" s="28" t="s">
        <v>3</v>
      </c>
      <c r="G4" s="28" t="s">
        <v>44</v>
      </c>
      <c r="H4" s="34" t="s">
        <v>52</v>
      </c>
      <c r="I4" s="34" t="s">
        <v>57</v>
      </c>
      <c r="J4" s="34" t="s">
        <v>56</v>
      </c>
      <c r="K4" s="29" t="s">
        <v>38</v>
      </c>
      <c r="L4" s="29" t="s">
        <v>36</v>
      </c>
      <c r="M4" s="29" t="s">
        <v>37</v>
      </c>
      <c r="N4" s="29" t="s">
        <v>39</v>
      </c>
      <c r="O4" s="30" t="s">
        <v>40</v>
      </c>
    </row>
    <row r="5" spans="1:15" s="50" customFormat="1" ht="36" customHeight="1">
      <c r="A5" s="42">
        <f>ROW()-ROW(外注・委託費[[#Headers],[支出番号 外]])</f>
        <v>1</v>
      </c>
      <c r="B5" s="43"/>
      <c r="C5" s="44"/>
      <c r="D5" s="45"/>
      <c r="E5" s="46"/>
      <c r="F5" s="46"/>
      <c r="G5" s="46"/>
      <c r="H5" s="47"/>
      <c r="I5" s="47"/>
      <c r="J5" s="47" t="str">
        <f>IF(OR(外注・委託費[[#This Row],[助成事業に
要する経費
（税込）
A]]="",外注・委託費[[#This Row],[消費税等
対象外
経費
B]]=""),
"",
外注・委託費[[#This Row],[助成事業に
要する経費
（税込）
A]]-外注・委託費[[#This Row],[消費税等
対象外
経費
B]])</f>
        <v/>
      </c>
      <c r="K5" s="48"/>
      <c r="L5" s="48"/>
      <c r="M5" s="48"/>
      <c r="N5" s="48"/>
      <c r="O5" s="49"/>
    </row>
    <row r="6" spans="1:15" s="50" customFormat="1" ht="36" customHeight="1">
      <c r="A6" s="42">
        <f>ROW()-ROW(外注・委託費[[#Headers],[支出番号 外]])</f>
        <v>2</v>
      </c>
      <c r="B6" s="51"/>
      <c r="C6" s="52"/>
      <c r="D6" s="45"/>
      <c r="E6" s="46"/>
      <c r="F6" s="46"/>
      <c r="G6" s="46"/>
      <c r="H6" s="47"/>
      <c r="I6" s="47"/>
      <c r="J6" s="47" t="str">
        <f>IF(OR(外注・委託費[[#This Row],[助成事業に
要する経費
（税込）
A]]="",外注・委託費[[#This Row],[消費税等
対象外
経費
B]]=""),
"",
外注・委託費[[#This Row],[助成事業に
要する経費
（税込）
A]]-外注・委託費[[#This Row],[消費税等
対象外
経費
B]])</f>
        <v/>
      </c>
      <c r="K6" s="53"/>
      <c r="L6" s="53"/>
      <c r="M6" s="53"/>
      <c r="N6" s="53"/>
      <c r="O6" s="54"/>
    </row>
    <row r="7" spans="1:15" s="50" customFormat="1" ht="36" customHeight="1">
      <c r="A7" s="42">
        <f>ROW()-ROW(外注・委託費[[#Headers],[支出番号 外]])</f>
        <v>3</v>
      </c>
      <c r="B7" s="56"/>
      <c r="C7" s="57"/>
      <c r="D7" s="45"/>
      <c r="E7" s="46"/>
      <c r="F7" s="46"/>
      <c r="G7" s="46"/>
      <c r="H7" s="47"/>
      <c r="I7" s="47"/>
      <c r="J7" s="47" t="str">
        <f>IF(OR(外注・委託費[[#This Row],[助成事業に
要する経費
（税込）
A]]="",外注・委託費[[#This Row],[消費税等
対象外
経費
B]]=""),
"",
外注・委託費[[#This Row],[助成事業に
要する経費
（税込）
A]]-外注・委託費[[#This Row],[消費税等
対象外
経費
B]])</f>
        <v/>
      </c>
      <c r="K7" s="61"/>
      <c r="L7" s="61"/>
      <c r="M7" s="61"/>
      <c r="N7" s="61"/>
      <c r="O7" s="62"/>
    </row>
    <row r="8" spans="1:15" s="50" customFormat="1" ht="36" customHeight="1">
      <c r="A8" s="42">
        <f>ROW()-ROW(外注・委託費[[#Headers],[支出番号 外]])</f>
        <v>4</v>
      </c>
      <c r="B8" s="56"/>
      <c r="C8" s="57"/>
      <c r="D8" s="45"/>
      <c r="E8" s="46"/>
      <c r="F8" s="46"/>
      <c r="G8" s="46"/>
      <c r="H8" s="47"/>
      <c r="I8" s="47"/>
      <c r="J8" s="47" t="str">
        <f>IF(OR(外注・委託費[[#This Row],[助成事業に
要する経費
（税込）
A]]="",外注・委託費[[#This Row],[消費税等
対象外
経費
B]]=""),
"",
外注・委託費[[#This Row],[助成事業に
要する経費
（税込）
A]]-外注・委託費[[#This Row],[消費税等
対象外
経費
B]])</f>
        <v/>
      </c>
      <c r="K8" s="61"/>
      <c r="L8" s="61"/>
      <c r="M8" s="61"/>
      <c r="N8" s="61"/>
      <c r="O8" s="62"/>
    </row>
    <row r="9" spans="1:15" s="50" customFormat="1" ht="36" customHeight="1">
      <c r="A9" s="42">
        <f>ROW()-ROW(外注・委託費[[#Headers],[支出番号 外]])</f>
        <v>5</v>
      </c>
      <c r="B9" s="56"/>
      <c r="C9" s="57"/>
      <c r="D9" s="45"/>
      <c r="E9" s="46"/>
      <c r="F9" s="46"/>
      <c r="G9" s="46"/>
      <c r="H9" s="47"/>
      <c r="I9" s="47"/>
      <c r="J9" s="47" t="str">
        <f>IF(OR(外注・委託費[[#This Row],[助成事業に
要する経費
（税込）
A]]="",外注・委託費[[#This Row],[消費税等
対象外
経費
B]]=""),
"",
外注・委託費[[#This Row],[助成事業に
要する経費
（税込）
A]]-外注・委託費[[#This Row],[消費税等
対象外
経費
B]])</f>
        <v/>
      </c>
      <c r="K9" s="61"/>
      <c r="L9" s="61"/>
      <c r="M9" s="61"/>
      <c r="N9" s="61"/>
      <c r="O9" s="62"/>
    </row>
    <row r="10" spans="1:15" s="50" customFormat="1" ht="36" customHeight="1">
      <c r="A10" s="42">
        <f>ROW()-ROW(外注・委託費[[#Headers],[支出番号 外]])</f>
        <v>6</v>
      </c>
      <c r="B10" s="56"/>
      <c r="C10" s="57"/>
      <c r="D10" s="45"/>
      <c r="E10" s="46"/>
      <c r="F10" s="46"/>
      <c r="G10" s="46"/>
      <c r="H10" s="47"/>
      <c r="I10" s="47"/>
      <c r="J10" s="47" t="str">
        <f>IF(OR(外注・委託費[[#This Row],[助成事業に
要する経費
（税込）
A]]="",外注・委託費[[#This Row],[消費税等
対象外
経費
B]]=""),
"",
外注・委託費[[#This Row],[助成事業に
要する経費
（税込）
A]]-外注・委託費[[#This Row],[消費税等
対象外
経費
B]])</f>
        <v/>
      </c>
      <c r="K10" s="61"/>
      <c r="L10" s="61"/>
      <c r="M10" s="61"/>
      <c r="N10" s="61"/>
      <c r="O10" s="62"/>
    </row>
    <row r="11" spans="1:15" s="50" customFormat="1" ht="36" customHeight="1">
      <c r="A11" s="42">
        <f>ROW()-ROW(外注・委託費[[#Headers],[支出番号 外]])</f>
        <v>7</v>
      </c>
      <c r="B11" s="56"/>
      <c r="C11" s="57"/>
      <c r="D11" s="45"/>
      <c r="E11" s="46"/>
      <c r="F11" s="46"/>
      <c r="G11" s="46"/>
      <c r="H11" s="47"/>
      <c r="I11" s="47"/>
      <c r="J11" s="47" t="str">
        <f>IF(OR(外注・委託費[[#This Row],[助成事業に
要する経費
（税込）
A]]="",外注・委託費[[#This Row],[消費税等
対象外
経費
B]]=""),
"",
外注・委託費[[#This Row],[助成事業に
要する経費
（税込）
A]]-外注・委託費[[#This Row],[消費税等
対象外
経費
B]])</f>
        <v/>
      </c>
      <c r="K11" s="61"/>
      <c r="L11" s="61"/>
      <c r="M11" s="61"/>
      <c r="N11" s="61"/>
      <c r="O11" s="62"/>
    </row>
    <row r="12" spans="1:15" s="50" customFormat="1" ht="36" customHeight="1">
      <c r="A12" s="55">
        <f>ROW()-ROW(外注・委託費[[#Headers],[支出番号 外]])</f>
        <v>8</v>
      </c>
      <c r="B12" s="56"/>
      <c r="C12" s="57"/>
      <c r="D12" s="58"/>
      <c r="E12" s="59"/>
      <c r="F12" s="59"/>
      <c r="G12" s="59"/>
      <c r="H12" s="60"/>
      <c r="I12" s="60"/>
      <c r="J12" s="60" t="str">
        <f>IF(OR(外注・委託費[[#This Row],[助成事業に
要する経費
（税込）
A]]="",外注・委託費[[#This Row],[消費税等
対象外
経費
B]]=""),
"",
外注・委託費[[#This Row],[助成事業に
要する経費
（税込）
A]]-外注・委託費[[#This Row],[消費税等
対象外
経費
B]])</f>
        <v/>
      </c>
      <c r="K12" s="61"/>
      <c r="L12" s="61"/>
      <c r="M12" s="61"/>
      <c r="N12" s="61"/>
      <c r="O12" s="62"/>
    </row>
    <row r="13" spans="1:15" ht="36" customHeight="1">
      <c r="A13" s="32"/>
      <c r="B13" s="82" t="s">
        <v>1</v>
      </c>
      <c r="C13" s="83"/>
      <c r="D13" s="83"/>
      <c r="E13" s="83"/>
      <c r="F13" s="83"/>
      <c r="G13" s="84"/>
      <c r="H13" s="31" t="str">
        <f>IF(COUNTA(外注・委託費[助成事業に
要する経費
（税込）
A])=0,
"",
SUBTOTAL(109,外注・委託費[助成事業に
要する経費
（税込）
A]))</f>
        <v/>
      </c>
      <c r="I13" s="31" t="str">
        <f>IF(COUNTA(外注・委託費[消費税等
対象外
経費
B])=0,
"",
SUBTOTAL(109,外注・委託費[消費税等
対象外
経費
B]))</f>
        <v/>
      </c>
      <c r="J13" s="31" t="str">
        <f>IF(OR(COUNTA(外注・委託費[助成事業に
要する経費
（税込）
A])=0,
COUNTA(外注・委託費[消費税等
対象外
経費
B])=0),
"",
SUBTOTAL(109,外注・委託費[助成
対象経費
（税抜）
A-B]))</f>
        <v/>
      </c>
      <c r="K13" s="79" t="s">
        <v>41</v>
      </c>
      <c r="L13" s="80"/>
      <c r="M13" s="80"/>
      <c r="N13" s="80"/>
      <c r="O13" s="81"/>
    </row>
  </sheetData>
  <sheetProtection algorithmName="SHA-512" hashValue="JDHDsTEeP46mEDc0VOWqp/Sm94i3PMEMr+yv0eTnZirYugJW2E/pInoXF4UBFdJXAG1m0BQl8/eWuGIU4SecKw==" saltValue="TPjp6Jcd2BMDv+dGmQp0SQ==" spinCount="100000" sheet="1" formatCells="0" insertRows="0" deleteRows="0" selectLockedCells="1"/>
  <mergeCells count="3">
    <mergeCell ref="B13:G13"/>
    <mergeCell ref="K13:O13"/>
    <mergeCell ref="B3:G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F14"/>
  <sheetViews>
    <sheetView zoomScaleNormal="100" workbookViewId="0">
      <selection activeCell="B6" sqref="B6"/>
    </sheetView>
  </sheetViews>
  <sheetFormatPr defaultColWidth="9" defaultRowHeight="30" customHeight="1"/>
  <cols>
    <col min="1" max="1" width="2.77734375" style="4" customWidth="1"/>
    <col min="2" max="2" width="38.88671875" style="1" customWidth="1"/>
    <col min="3" max="3" width="16.6640625" style="4" customWidth="1"/>
    <col min="4" max="4" width="22.21875" style="4" customWidth="1"/>
    <col min="5" max="5" width="41.6640625" style="1" customWidth="1"/>
    <col min="6" max="6" width="11.109375" style="1" customWidth="1"/>
    <col min="7" max="16384" width="9" style="1"/>
  </cols>
  <sheetData>
    <row r="1" spans="1:6" ht="18" customHeight="1">
      <c r="A1" s="35" t="s">
        <v>27</v>
      </c>
      <c r="B1" s="8"/>
      <c r="C1" s="36"/>
      <c r="D1" s="37"/>
      <c r="E1" s="8"/>
      <c r="F1" s="8"/>
    </row>
    <row r="2" spans="1:6" ht="18" customHeight="1">
      <c r="A2" s="38" t="s">
        <v>16</v>
      </c>
      <c r="B2" s="8"/>
      <c r="C2" s="36"/>
      <c r="D2" s="37"/>
      <c r="E2" s="8"/>
      <c r="F2" s="8"/>
    </row>
    <row r="3" spans="1:6" ht="18" customHeight="1">
      <c r="A3" s="38"/>
      <c r="B3" s="78" t="str">
        <f>IF(支払総括表!$B$4="","実績報告期間：","実績報告期間："&amp;支払総括表!$B$4)</f>
        <v>実績報告期間：</v>
      </c>
      <c r="C3" s="78"/>
      <c r="D3" s="78"/>
      <c r="E3" s="8"/>
      <c r="F3" s="9"/>
    </row>
    <row r="4" spans="1:6" ht="18" customHeight="1">
      <c r="A4" s="38" t="s">
        <v>46</v>
      </c>
      <c r="B4" s="8"/>
      <c r="C4" s="36"/>
      <c r="D4" s="36"/>
      <c r="E4" s="8"/>
      <c r="F4" s="9" t="s">
        <v>43</v>
      </c>
    </row>
    <row r="5" spans="1:6" ht="72" customHeight="1">
      <c r="A5" s="33" t="s">
        <v>61</v>
      </c>
      <c r="B5" s="39" t="s">
        <v>42</v>
      </c>
      <c r="C5" s="39" t="s">
        <v>17</v>
      </c>
      <c r="D5" s="39" t="s">
        <v>18</v>
      </c>
      <c r="E5" s="39" t="s">
        <v>45</v>
      </c>
      <c r="F5" s="34" t="s">
        <v>56</v>
      </c>
    </row>
    <row r="6" spans="1:6" s="50" customFormat="1" ht="36" customHeight="1">
      <c r="A6" s="42">
        <f>ROW()-ROW(直接人件費[[#Headers],[支出番号 人]])</f>
        <v>1</v>
      </c>
      <c r="B6" s="43"/>
      <c r="C6" s="44"/>
      <c r="D6" s="45"/>
      <c r="E6" s="46"/>
      <c r="F6" s="47"/>
    </row>
    <row r="7" spans="1:6" s="50" customFormat="1" ht="36" customHeight="1">
      <c r="A7" s="42">
        <f>ROW()-ROW(直接人件費[[#Headers],[支出番号 人]])</f>
        <v>2</v>
      </c>
      <c r="B7" s="51"/>
      <c r="C7" s="52"/>
      <c r="D7" s="45"/>
      <c r="E7" s="46"/>
      <c r="F7" s="47"/>
    </row>
    <row r="8" spans="1:6" s="50" customFormat="1" ht="36" customHeight="1">
      <c r="A8" s="63">
        <f>ROW()-ROW(直接人件費[[#Headers],[支出番号 人]])</f>
        <v>3</v>
      </c>
      <c r="B8" s="56"/>
      <c r="C8" s="57"/>
      <c r="D8" s="45"/>
      <c r="E8" s="46"/>
      <c r="F8" s="47"/>
    </row>
    <row r="9" spans="1:6" s="50" customFormat="1" ht="36" customHeight="1">
      <c r="A9" s="63">
        <f>ROW()-ROW(直接人件費[[#Headers],[支出番号 人]])</f>
        <v>4</v>
      </c>
      <c r="B9" s="56"/>
      <c r="C9" s="57"/>
      <c r="D9" s="45"/>
      <c r="E9" s="46"/>
      <c r="F9" s="47"/>
    </row>
    <row r="10" spans="1:6" s="50" customFormat="1" ht="36" customHeight="1">
      <c r="A10" s="63">
        <f>ROW()-ROW(直接人件費[[#Headers],[支出番号 人]])</f>
        <v>5</v>
      </c>
      <c r="B10" s="56"/>
      <c r="C10" s="57"/>
      <c r="D10" s="45"/>
      <c r="E10" s="46"/>
      <c r="F10" s="47"/>
    </row>
    <row r="11" spans="1:6" s="50" customFormat="1" ht="36" customHeight="1">
      <c r="A11" s="63">
        <f>ROW()-ROW(直接人件費[[#Headers],[支出番号 人]])</f>
        <v>6</v>
      </c>
      <c r="B11" s="56"/>
      <c r="C11" s="57"/>
      <c r="D11" s="45"/>
      <c r="E11" s="46"/>
      <c r="F11" s="47"/>
    </row>
    <row r="12" spans="1:6" s="50" customFormat="1" ht="36" customHeight="1">
      <c r="A12" s="63">
        <f>ROW()-ROW(直接人件費[[#Headers],[支出番号 人]])</f>
        <v>7</v>
      </c>
      <c r="B12" s="56"/>
      <c r="C12" s="57"/>
      <c r="D12" s="45"/>
      <c r="E12" s="46"/>
      <c r="F12" s="47"/>
    </row>
    <row r="13" spans="1:6" s="50" customFormat="1" ht="36" customHeight="1">
      <c r="A13" s="55">
        <f>ROW()-ROW(直接人件費[[#Headers],[支出番号 人]])</f>
        <v>8</v>
      </c>
      <c r="B13" s="56"/>
      <c r="C13" s="57"/>
      <c r="D13" s="58"/>
      <c r="E13" s="59"/>
      <c r="F13" s="60"/>
    </row>
    <row r="14" spans="1:6" ht="36" customHeight="1">
      <c r="A14" s="32"/>
      <c r="B14" s="82" t="s">
        <v>1</v>
      </c>
      <c r="C14" s="83"/>
      <c r="D14" s="83"/>
      <c r="E14" s="84"/>
      <c r="F14" s="31">
        <f>IF(OR(COUNTA(#REF!)=0,
COUNTA(#REF!)=0),
"",
SUBTOTAL(109,直接人件費[助成
対象経費
（税抜）
A-B]))</f>
        <v>0</v>
      </c>
    </row>
  </sheetData>
  <sheetProtection algorithmName="SHA-512" hashValue="FVHm4KIT3nFKYs8+wKz3Bo7/PhDJydge2ighRFJNOYVEPIGWfArJm1DncBmgWAsTL2NBSxaqBvdh/tAAUAExsQ==" saltValue="1BaRf0vfhxu90iXQoKqr2Q==" spinCount="100000" sheet="1" formatCells="0" insertRows="0" deleteRows="0" selectLockedCells="1"/>
  <mergeCells count="2">
    <mergeCell ref="B3:D3"/>
    <mergeCell ref="B14:E14"/>
  </mergeCells>
  <phoneticPr fontId="2"/>
  <printOptions horizontalCentered="1"/>
  <pageMargins left="0.7" right="0.7" top="0.75" bottom="0.75" header="0.3" footer="0.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CC"/>
  </sheetPr>
  <dimension ref="A1:R13"/>
  <sheetViews>
    <sheetView zoomScaleNormal="100" workbookViewId="0">
      <selection activeCell="B5" sqref="B5"/>
    </sheetView>
  </sheetViews>
  <sheetFormatPr defaultColWidth="9" defaultRowHeight="30" customHeight="1"/>
  <cols>
    <col min="1" max="1" width="2.77734375" style="4" customWidth="1"/>
    <col min="2" max="2" width="16.6640625" style="1" customWidth="1"/>
    <col min="3" max="3" width="11.109375" style="1" customWidth="1"/>
    <col min="4" max="5" width="2.77734375" style="2" customWidth="1"/>
    <col min="6" max="8" width="2.77734375" style="4" customWidth="1"/>
    <col min="9" max="13" width="11.109375" style="1" customWidth="1"/>
    <col min="14" max="17" width="6.6640625" style="4" customWidth="1"/>
    <col min="18" max="18" width="6.6640625" style="1" customWidth="1"/>
    <col min="19" max="16384" width="9" style="1"/>
  </cols>
  <sheetData>
    <row r="1" spans="1:18" ht="18" customHeight="1">
      <c r="A1" s="35" t="s">
        <v>27</v>
      </c>
      <c r="B1" s="8"/>
      <c r="C1" s="8"/>
      <c r="D1" s="17"/>
      <c r="E1" s="17"/>
      <c r="F1" s="36"/>
      <c r="G1" s="36"/>
      <c r="H1" s="36"/>
      <c r="I1" s="8"/>
      <c r="J1" s="8"/>
      <c r="K1" s="8"/>
      <c r="L1" s="8"/>
      <c r="M1" s="8"/>
      <c r="N1" s="35"/>
      <c r="O1" s="35"/>
      <c r="P1" s="35"/>
      <c r="Q1" s="35"/>
      <c r="R1" s="8"/>
    </row>
    <row r="2" spans="1:18" ht="18" customHeight="1">
      <c r="A2" s="38" t="s">
        <v>13</v>
      </c>
      <c r="B2" s="8"/>
      <c r="C2" s="8"/>
      <c r="D2" s="17"/>
      <c r="E2" s="17"/>
      <c r="F2" s="36"/>
      <c r="G2" s="36"/>
      <c r="H2" s="36"/>
      <c r="I2" s="8"/>
      <c r="J2" s="8"/>
      <c r="K2" s="8"/>
      <c r="L2" s="8"/>
      <c r="M2" s="9"/>
      <c r="N2" s="38"/>
      <c r="O2" s="38"/>
      <c r="P2" s="38"/>
      <c r="Q2" s="38"/>
      <c r="R2" s="8"/>
    </row>
    <row r="3" spans="1:18" ht="18" customHeight="1">
      <c r="A3" s="38"/>
      <c r="B3" s="78" t="str">
        <f>IF(支払総括表!$B$4="","実績報告期間：","実績報告期間："&amp;支払総括表!$B$4)</f>
        <v>実績報告期間：</v>
      </c>
      <c r="C3" s="78"/>
      <c r="D3" s="78"/>
      <c r="E3" s="78"/>
      <c r="F3" s="78"/>
      <c r="G3" s="78"/>
      <c r="H3" s="78"/>
      <c r="I3" s="78"/>
      <c r="J3" s="78"/>
      <c r="K3" s="8"/>
      <c r="L3" s="8"/>
      <c r="M3" s="9" t="s">
        <v>2</v>
      </c>
      <c r="N3" s="38"/>
      <c r="O3" s="38"/>
      <c r="P3" s="38"/>
      <c r="Q3" s="38"/>
      <c r="R3" s="8"/>
    </row>
    <row r="4" spans="1:18" ht="72" customHeight="1">
      <c r="A4" s="33" t="s">
        <v>62</v>
      </c>
      <c r="B4" s="28" t="s">
        <v>23</v>
      </c>
      <c r="C4" s="28" t="s">
        <v>59</v>
      </c>
      <c r="D4" s="40" t="s">
        <v>19</v>
      </c>
      <c r="E4" s="40" t="s">
        <v>20</v>
      </c>
      <c r="F4" s="40" t="s">
        <v>11</v>
      </c>
      <c r="G4" s="40" t="s">
        <v>12</v>
      </c>
      <c r="H4" s="40" t="s">
        <v>21</v>
      </c>
      <c r="I4" s="28" t="s">
        <v>3</v>
      </c>
      <c r="J4" s="28" t="s">
        <v>44</v>
      </c>
      <c r="K4" s="34" t="s">
        <v>52</v>
      </c>
      <c r="L4" s="34" t="s">
        <v>57</v>
      </c>
      <c r="M4" s="34" t="s">
        <v>56</v>
      </c>
      <c r="N4" s="29" t="s">
        <v>38</v>
      </c>
      <c r="O4" s="29" t="s">
        <v>36</v>
      </c>
      <c r="P4" s="29" t="s">
        <v>37</v>
      </c>
      <c r="Q4" s="29" t="s">
        <v>39</v>
      </c>
      <c r="R4" s="30" t="s">
        <v>40</v>
      </c>
    </row>
    <row r="5" spans="1:18" s="50" customFormat="1" ht="36" customHeight="1">
      <c r="A5" s="42">
        <f>ROW()-ROW(設備導入費[[#Headers],[支出番号 設]])</f>
        <v>1</v>
      </c>
      <c r="B5" s="43"/>
      <c r="C5" s="44"/>
      <c r="D5" s="45"/>
      <c r="E5" s="46"/>
      <c r="F5" s="46"/>
      <c r="G5" s="46"/>
      <c r="H5" s="46"/>
      <c r="I5" s="46"/>
      <c r="J5" s="46"/>
      <c r="K5" s="47"/>
      <c r="L5" s="47"/>
      <c r="M5" s="47" t="str">
        <f>IF(OR(設備導入費[[#This Row],[助成事業に
要する経費
（税込）
A]]="",設備導入費[[#This Row],[消費税等
対象外
経費
B]]=""),
"",
設備導入費[[#This Row],[助成事業に
要する経費
（税込）
A]]-設備導入費[[#This Row],[消費税等
対象外
経費
B]])</f>
        <v/>
      </c>
      <c r="N5" s="48"/>
      <c r="O5" s="48"/>
      <c r="P5" s="48"/>
      <c r="Q5" s="48"/>
      <c r="R5" s="49"/>
    </row>
    <row r="6" spans="1:18" s="50" customFormat="1" ht="36" customHeight="1">
      <c r="A6" s="42">
        <f>ROW()-ROW(設備導入費[[#Headers],[支出番号 設]])</f>
        <v>2</v>
      </c>
      <c r="B6" s="51"/>
      <c r="C6" s="52"/>
      <c r="D6" s="45"/>
      <c r="E6" s="46"/>
      <c r="F6" s="46"/>
      <c r="G6" s="46"/>
      <c r="H6" s="46"/>
      <c r="I6" s="46"/>
      <c r="J6" s="46"/>
      <c r="K6" s="47"/>
      <c r="L6" s="47"/>
      <c r="M6" s="47" t="str">
        <f>IF(OR(設備導入費[[#This Row],[助成事業に
要する経費
（税込）
A]]="",設備導入費[[#This Row],[消費税等
対象外
経費
B]]=""),
"",
設備導入費[[#This Row],[助成事業に
要する経費
（税込）
A]]-設備導入費[[#This Row],[消費税等
対象外
経費
B]])</f>
        <v/>
      </c>
      <c r="N6" s="53"/>
      <c r="O6" s="53"/>
      <c r="P6" s="53"/>
      <c r="Q6" s="53"/>
      <c r="R6" s="54"/>
    </row>
    <row r="7" spans="1:18" s="50" customFormat="1" ht="36" customHeight="1">
      <c r="A7" s="42">
        <f>ROW()-ROW(設備導入費[[#Headers],[支出番号 設]])</f>
        <v>3</v>
      </c>
      <c r="B7" s="56"/>
      <c r="C7" s="57"/>
      <c r="D7" s="45"/>
      <c r="E7" s="46"/>
      <c r="F7" s="46"/>
      <c r="G7" s="46"/>
      <c r="H7" s="46"/>
      <c r="I7" s="46"/>
      <c r="J7" s="46"/>
      <c r="K7" s="47"/>
      <c r="L7" s="47"/>
      <c r="M7" s="47" t="str">
        <f>IF(OR(設備導入費[[#This Row],[助成事業に
要する経費
（税込）
A]]="",設備導入費[[#This Row],[消費税等
対象外
経費
B]]=""),
"",
設備導入費[[#This Row],[助成事業に
要する経費
（税込）
A]]-設備導入費[[#This Row],[消費税等
対象外
経費
B]])</f>
        <v/>
      </c>
      <c r="N7" s="61"/>
      <c r="O7" s="61"/>
      <c r="P7" s="61"/>
      <c r="Q7" s="61"/>
      <c r="R7" s="62"/>
    </row>
    <row r="8" spans="1:18" s="50" customFormat="1" ht="36" customHeight="1">
      <c r="A8" s="42">
        <f>ROW()-ROW(設備導入費[[#Headers],[支出番号 設]])</f>
        <v>4</v>
      </c>
      <c r="B8" s="56"/>
      <c r="C8" s="57"/>
      <c r="D8" s="45"/>
      <c r="E8" s="46"/>
      <c r="F8" s="46"/>
      <c r="G8" s="46"/>
      <c r="H8" s="46"/>
      <c r="I8" s="46"/>
      <c r="J8" s="46"/>
      <c r="K8" s="47"/>
      <c r="L8" s="47"/>
      <c r="M8" s="47" t="str">
        <f>IF(OR(設備導入費[[#This Row],[助成事業に
要する経費
（税込）
A]]="",設備導入費[[#This Row],[消費税等
対象外
経費
B]]=""),
"",
設備導入費[[#This Row],[助成事業に
要する経費
（税込）
A]]-設備導入費[[#This Row],[消費税等
対象外
経費
B]])</f>
        <v/>
      </c>
      <c r="N8" s="61"/>
      <c r="O8" s="61"/>
      <c r="P8" s="61"/>
      <c r="Q8" s="61"/>
      <c r="R8" s="62"/>
    </row>
    <row r="9" spans="1:18" s="50" customFormat="1" ht="36" customHeight="1">
      <c r="A9" s="42">
        <f>ROW()-ROW(設備導入費[[#Headers],[支出番号 設]])</f>
        <v>5</v>
      </c>
      <c r="B9" s="56"/>
      <c r="C9" s="57"/>
      <c r="D9" s="45"/>
      <c r="E9" s="46"/>
      <c r="F9" s="46"/>
      <c r="G9" s="46"/>
      <c r="H9" s="46"/>
      <c r="I9" s="46"/>
      <c r="J9" s="46"/>
      <c r="K9" s="47"/>
      <c r="L9" s="47"/>
      <c r="M9" s="47" t="str">
        <f>IF(OR(設備導入費[[#This Row],[助成事業に
要する経費
（税込）
A]]="",設備導入費[[#This Row],[消費税等
対象外
経費
B]]=""),
"",
設備導入費[[#This Row],[助成事業に
要する経費
（税込）
A]]-設備導入費[[#This Row],[消費税等
対象外
経費
B]])</f>
        <v/>
      </c>
      <c r="N9" s="61"/>
      <c r="O9" s="61"/>
      <c r="P9" s="61"/>
      <c r="Q9" s="61"/>
      <c r="R9" s="62"/>
    </row>
    <row r="10" spans="1:18" s="50" customFormat="1" ht="36" customHeight="1">
      <c r="A10" s="42">
        <f>ROW()-ROW(設備導入費[[#Headers],[支出番号 設]])</f>
        <v>6</v>
      </c>
      <c r="B10" s="56"/>
      <c r="C10" s="57"/>
      <c r="D10" s="45"/>
      <c r="E10" s="46"/>
      <c r="F10" s="46"/>
      <c r="G10" s="46"/>
      <c r="H10" s="46"/>
      <c r="I10" s="46"/>
      <c r="J10" s="46"/>
      <c r="K10" s="47"/>
      <c r="L10" s="47"/>
      <c r="M10" s="47" t="str">
        <f>IF(OR(設備導入費[[#This Row],[助成事業に
要する経費
（税込）
A]]="",設備導入費[[#This Row],[消費税等
対象外
経費
B]]=""),
"",
設備導入費[[#This Row],[助成事業に
要する経費
（税込）
A]]-設備導入費[[#This Row],[消費税等
対象外
経費
B]])</f>
        <v/>
      </c>
      <c r="N10" s="61"/>
      <c r="O10" s="61"/>
      <c r="P10" s="61"/>
      <c r="Q10" s="61"/>
      <c r="R10" s="62"/>
    </row>
    <row r="11" spans="1:18" s="50" customFormat="1" ht="36" customHeight="1">
      <c r="A11" s="42">
        <f>ROW()-ROW(設備導入費[[#Headers],[支出番号 設]])</f>
        <v>7</v>
      </c>
      <c r="B11" s="56"/>
      <c r="C11" s="57"/>
      <c r="D11" s="45"/>
      <c r="E11" s="46"/>
      <c r="F11" s="46"/>
      <c r="G11" s="46"/>
      <c r="H11" s="46"/>
      <c r="I11" s="46"/>
      <c r="J11" s="46"/>
      <c r="K11" s="47"/>
      <c r="L11" s="47"/>
      <c r="M11" s="47" t="str">
        <f>IF(OR(設備導入費[[#This Row],[助成事業に
要する経費
（税込）
A]]="",設備導入費[[#This Row],[消費税等
対象外
経費
B]]=""),
"",
設備導入費[[#This Row],[助成事業に
要する経費
（税込）
A]]-設備導入費[[#This Row],[消費税等
対象外
経費
B]])</f>
        <v/>
      </c>
      <c r="N11" s="61"/>
      <c r="O11" s="61"/>
      <c r="P11" s="61"/>
      <c r="Q11" s="61"/>
      <c r="R11" s="62"/>
    </row>
    <row r="12" spans="1:18" s="50" customFormat="1" ht="36" customHeight="1">
      <c r="A12" s="55">
        <f>ROW()-ROW(設備導入費[[#Headers],[支出番号 設]])</f>
        <v>8</v>
      </c>
      <c r="B12" s="56"/>
      <c r="C12" s="57"/>
      <c r="D12" s="58"/>
      <c r="E12" s="59"/>
      <c r="F12" s="59"/>
      <c r="G12" s="59"/>
      <c r="H12" s="59"/>
      <c r="I12" s="59"/>
      <c r="J12" s="59"/>
      <c r="K12" s="60"/>
      <c r="L12" s="60"/>
      <c r="M12" s="60" t="str">
        <f>IF(OR(設備導入費[[#This Row],[助成事業に
要する経費
（税込）
A]]="",設備導入費[[#This Row],[消費税等
対象外
経費
B]]=""),
"",
設備導入費[[#This Row],[助成事業に
要する経費
（税込）
A]]-設備導入費[[#This Row],[消費税等
対象外
経費
B]])</f>
        <v/>
      </c>
      <c r="N12" s="61"/>
      <c r="O12" s="61"/>
      <c r="P12" s="61"/>
      <c r="Q12" s="61"/>
      <c r="R12" s="62"/>
    </row>
    <row r="13" spans="1:18" ht="36" customHeight="1">
      <c r="A13" s="32"/>
      <c r="B13" s="82" t="s">
        <v>1</v>
      </c>
      <c r="C13" s="83"/>
      <c r="D13" s="83"/>
      <c r="E13" s="83"/>
      <c r="F13" s="83"/>
      <c r="G13" s="83"/>
      <c r="H13" s="83"/>
      <c r="I13" s="83"/>
      <c r="J13" s="84"/>
      <c r="K13" s="31" t="str">
        <f>IF(COUNTA(設備導入費[助成事業に
要する経費
（税込）
A])=0,
"",
SUBTOTAL(109,設備導入費[助成事業に
要する経費
（税込）
A]))</f>
        <v/>
      </c>
      <c r="L13" s="31" t="str">
        <f>IF(COUNTA(設備導入費[消費税等
対象外
経費
B])=0,
"",
SUBTOTAL(109,設備導入費[消費税等
対象外
経費
B]))</f>
        <v/>
      </c>
      <c r="M13" s="31" t="str">
        <f>IF(OR(COUNTA(設備導入費[助成事業に
要する経費
（税込）
A])=0,
COUNTA(設備導入費[消費税等
対象外
経費
B])=0),
"",
SUBTOTAL(109,設備導入費[助成
対象経費
（税抜）
A-B]))</f>
        <v/>
      </c>
      <c r="N13" s="79" t="s">
        <v>41</v>
      </c>
      <c r="O13" s="80"/>
      <c r="P13" s="80"/>
      <c r="Q13" s="80"/>
      <c r="R13" s="81"/>
    </row>
  </sheetData>
  <sheetProtection algorithmName="SHA-512" hashValue="NZ/WtD2/1mCalOyNaMFzKYYOO+j4yzAHoyn8eyrBpTNEWxwANvqCSpG/HSBYN3ZCHOZJb8t9FZ5IrrQpYBmOgQ==" saltValue="eNw1r9sXADNdPs3GcYVqbA==" spinCount="100000" sheet="1" formatCells="0" insertRows="0" deleteRows="0" selectLockedCells="1"/>
  <mergeCells count="3">
    <mergeCell ref="N13:R13"/>
    <mergeCell ref="B13:J13"/>
    <mergeCell ref="B3:J3"/>
  </mergeCells>
  <phoneticPr fontId="2"/>
  <dataValidations count="1">
    <dataValidation type="list" imeMode="hiragana" allowBlank="1" showInputMessage="1" showErrorMessage="1" sqref="D5:E12">
      <formula1>"○"</formula1>
    </dataValidation>
  </dataValidations>
  <printOptions horizontalCentered="1"/>
  <pageMargins left="0.7" right="0.7" top="0.75" bottom="0.75" header="0.3" footer="0.3"/>
  <pageSetup paperSize="9" orientation="landscape"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9FFCC"/>
  </sheetPr>
  <dimension ref="A1:M8"/>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6.6640625" style="1" customWidth="1"/>
    <col min="4" max="5" width="13.88671875" style="1" customWidth="1"/>
    <col min="6" max="8" width="11.109375" style="1" customWidth="1"/>
    <col min="9" max="12" width="6.6640625" style="4" customWidth="1"/>
    <col min="13" max="13" width="6.6640625" style="1" customWidth="1"/>
    <col min="14" max="16384" width="9" style="1"/>
  </cols>
  <sheetData>
    <row r="1" spans="1:13" ht="18" customHeight="1">
      <c r="A1" s="35" t="s">
        <v>27</v>
      </c>
      <c r="B1" s="8"/>
      <c r="C1" s="8"/>
      <c r="D1" s="8"/>
      <c r="E1" s="8"/>
      <c r="F1" s="8"/>
      <c r="G1" s="8"/>
      <c r="H1" s="8"/>
      <c r="I1" s="35"/>
      <c r="J1" s="35"/>
      <c r="K1" s="35"/>
      <c r="L1" s="35"/>
      <c r="M1" s="8"/>
    </row>
    <row r="2" spans="1:13" ht="18" customHeight="1">
      <c r="A2" s="38" t="s">
        <v>6</v>
      </c>
      <c r="B2" s="8"/>
      <c r="C2" s="8"/>
      <c r="D2" s="8"/>
      <c r="E2" s="8"/>
      <c r="F2" s="8"/>
      <c r="G2" s="8"/>
      <c r="H2" s="9"/>
      <c r="I2" s="38"/>
      <c r="J2" s="38"/>
      <c r="K2" s="38"/>
      <c r="L2" s="38"/>
      <c r="M2" s="8"/>
    </row>
    <row r="3" spans="1:13" ht="18" customHeight="1">
      <c r="A3" s="9"/>
      <c r="B3" s="78" t="str">
        <f>IF(支払総括表!$B$4="","実績報告期間：","実績報告期間："&amp;支払総括表!$B$4)</f>
        <v>実績報告期間：</v>
      </c>
      <c r="C3" s="78"/>
      <c r="D3" s="78"/>
      <c r="E3" s="78"/>
      <c r="F3" s="8"/>
      <c r="G3" s="8"/>
      <c r="H3" s="9" t="s">
        <v>2</v>
      </c>
      <c r="I3" s="38"/>
      <c r="J3" s="38"/>
      <c r="K3" s="38"/>
      <c r="L3" s="38"/>
      <c r="M3" s="8"/>
    </row>
    <row r="4" spans="1:13" ht="72" customHeight="1">
      <c r="A4" s="33" t="s">
        <v>63</v>
      </c>
      <c r="B4" s="28" t="s">
        <v>22</v>
      </c>
      <c r="C4" s="28" t="s">
        <v>64</v>
      </c>
      <c r="D4" s="28" t="s">
        <v>65</v>
      </c>
      <c r="E4" s="28" t="s">
        <v>44</v>
      </c>
      <c r="F4" s="34" t="s">
        <v>52</v>
      </c>
      <c r="G4" s="34" t="s">
        <v>57</v>
      </c>
      <c r="H4" s="34" t="s">
        <v>56</v>
      </c>
      <c r="I4" s="29" t="s">
        <v>38</v>
      </c>
      <c r="J4" s="29" t="s">
        <v>36</v>
      </c>
      <c r="K4" s="29" t="s">
        <v>37</v>
      </c>
      <c r="L4" s="29" t="s">
        <v>39</v>
      </c>
      <c r="M4" s="30" t="s">
        <v>40</v>
      </c>
    </row>
    <row r="5" spans="1:13" s="50" customFormat="1" ht="36" customHeight="1">
      <c r="A5" s="42">
        <f>ROW()-ROW(規格認証費[[#Headers],[支出番号 規]])</f>
        <v>1</v>
      </c>
      <c r="B5" s="43"/>
      <c r="C5" s="44"/>
      <c r="D5" s="45"/>
      <c r="E5" s="46"/>
      <c r="F5" s="47"/>
      <c r="G5" s="47"/>
      <c r="H5" s="47" t="str">
        <f>IF(OR(規格認証費[[#This Row],[助成事業に
要する経費
（税込）
A]]="",規格認証費[[#This Row],[消費税等
対象外
経費
B]]=""),
"",
規格認証費[[#This Row],[助成事業に
要する経費
（税込）
A]]-規格認証費[[#This Row],[消費税等
対象外
経費
B]])</f>
        <v/>
      </c>
      <c r="I5" s="48"/>
      <c r="J5" s="48"/>
      <c r="K5" s="48"/>
      <c r="L5" s="48"/>
      <c r="M5" s="49"/>
    </row>
    <row r="6" spans="1:13" s="50" customFormat="1" ht="36" customHeight="1">
      <c r="A6" s="42">
        <f>ROW()-ROW(規格認証費[[#Headers],[支出番号 規]])</f>
        <v>2</v>
      </c>
      <c r="B6" s="51"/>
      <c r="C6" s="52"/>
      <c r="D6" s="45"/>
      <c r="E6" s="46"/>
      <c r="F6" s="47"/>
      <c r="G6" s="47"/>
      <c r="H6" s="47" t="str">
        <f>IF(OR(規格認証費[[#This Row],[助成事業に
要する経費
（税込）
A]]="",規格認証費[[#This Row],[消費税等
対象外
経費
B]]=""),
"",
規格認証費[[#This Row],[助成事業に
要する経費
（税込）
A]]-規格認証費[[#This Row],[消費税等
対象外
経費
B]])</f>
        <v/>
      </c>
      <c r="I6" s="53"/>
      <c r="J6" s="53"/>
      <c r="K6" s="53"/>
      <c r="L6" s="53"/>
      <c r="M6" s="54"/>
    </row>
    <row r="7" spans="1:13" s="50" customFormat="1" ht="36" customHeight="1">
      <c r="A7" s="55">
        <f>ROW()-ROW(規格認証費[[#Headers],[支出番号 規]])</f>
        <v>3</v>
      </c>
      <c r="B7" s="56"/>
      <c r="C7" s="57"/>
      <c r="D7" s="58"/>
      <c r="E7" s="59"/>
      <c r="F7" s="60"/>
      <c r="G7" s="60"/>
      <c r="H7" s="60" t="str">
        <f>IF(OR(規格認証費[[#This Row],[助成事業に
要する経費
（税込）
A]]="",規格認証費[[#This Row],[消費税等
対象外
経費
B]]=""),
"",
規格認証費[[#This Row],[助成事業に
要する経費
（税込）
A]]-規格認証費[[#This Row],[消費税等
対象外
経費
B]])</f>
        <v/>
      </c>
      <c r="I7" s="61"/>
      <c r="J7" s="61"/>
      <c r="K7" s="61"/>
      <c r="L7" s="61"/>
      <c r="M7" s="62"/>
    </row>
    <row r="8" spans="1:13" ht="36" customHeight="1">
      <c r="A8" s="32"/>
      <c r="B8" s="82" t="s">
        <v>1</v>
      </c>
      <c r="C8" s="83"/>
      <c r="D8" s="83"/>
      <c r="E8" s="84"/>
      <c r="F8" s="31" t="str">
        <f>IF(COUNTA(規格認証費[助成事業に
要する経費
（税込）
A])=0,
"",
SUBTOTAL(109,規格認証費[助成事業に
要する経費
（税込）
A]))</f>
        <v/>
      </c>
      <c r="G8" s="31" t="str">
        <f>IF(COUNTA(規格認証費[消費税等
対象外
経費
B])=0,
"",
SUBTOTAL(109,規格認証費[消費税等
対象外
経費
B]))</f>
        <v/>
      </c>
      <c r="H8" s="31" t="str">
        <f>IF(OR(COUNTA(規格認証費[助成事業に
要する経費
（税込）
A])=0,
COUNTA(規格認証費[消費税等
対象外
経費
B])=0),
"",
SUBTOTAL(109,規格認証費[助成
対象経費
（税抜）
A-B]))</f>
        <v/>
      </c>
      <c r="I8" s="79" t="s">
        <v>41</v>
      </c>
      <c r="J8" s="80"/>
      <c r="K8" s="80"/>
      <c r="L8" s="80"/>
      <c r="M8" s="81"/>
    </row>
  </sheetData>
  <sheetProtection algorithmName="SHA-512" hashValue="fBlEyr7fcP8733X95US3DDcIxOjM6PTmDNdyHHRO7FP1bZNVNMSDc4s/yH2+4ozRMI3K7v3eTC3Ddp9BxBt6uw==" saltValue="hJpBK+hjnVcOiIzIRz5JHg==" spinCount="100000" sheet="1" formatCells="0" insertRows="0" deleteRows="0" selectLockedCells="1"/>
  <mergeCells count="3">
    <mergeCell ref="B3:E3"/>
    <mergeCell ref="B8:E8"/>
    <mergeCell ref="I8:M8"/>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M10"/>
  <sheetViews>
    <sheetView zoomScaleNormal="100" workbookViewId="0">
      <selection activeCell="B5" sqref="B5"/>
    </sheetView>
  </sheetViews>
  <sheetFormatPr defaultColWidth="9" defaultRowHeight="30" customHeight="1"/>
  <cols>
    <col min="1" max="1" width="2.77734375" style="4" customWidth="1"/>
    <col min="2" max="2" width="19.44140625" style="1" customWidth="1"/>
    <col min="3" max="3" width="16.6640625" style="1" customWidth="1"/>
    <col min="4" max="5" width="13.88671875" style="1" customWidth="1"/>
    <col min="6" max="8" width="11.109375" style="1" customWidth="1"/>
    <col min="9" max="12" width="6.6640625" style="4" customWidth="1"/>
    <col min="13" max="13" width="6.6640625" style="1" customWidth="1"/>
    <col min="14" max="16384" width="9" style="1"/>
  </cols>
  <sheetData>
    <row r="1" spans="1:13" ht="18" customHeight="1">
      <c r="A1" s="35" t="s">
        <v>27</v>
      </c>
      <c r="B1" s="8"/>
      <c r="C1" s="8"/>
      <c r="D1" s="8"/>
      <c r="E1" s="8"/>
      <c r="F1" s="8"/>
      <c r="G1" s="8"/>
      <c r="H1" s="8"/>
      <c r="I1" s="35"/>
      <c r="J1" s="35"/>
      <c r="K1" s="35"/>
      <c r="L1" s="35"/>
      <c r="M1" s="8"/>
    </row>
    <row r="2" spans="1:13" ht="18" customHeight="1">
      <c r="A2" s="38" t="s">
        <v>7</v>
      </c>
      <c r="B2" s="8"/>
      <c r="C2" s="8"/>
      <c r="D2" s="8"/>
      <c r="E2" s="8"/>
      <c r="F2" s="8"/>
      <c r="G2" s="8"/>
      <c r="H2" s="9"/>
      <c r="I2" s="38"/>
      <c r="J2" s="38"/>
      <c r="K2" s="38"/>
      <c r="L2" s="38"/>
      <c r="M2" s="8"/>
    </row>
    <row r="3" spans="1:13" ht="18" customHeight="1">
      <c r="A3" s="38"/>
      <c r="B3" s="78" t="str">
        <f>IF(支払総括表!$B$4="","実績報告期間：","実績報告期間："&amp;支払総括表!$B$4)</f>
        <v>実績報告期間：</v>
      </c>
      <c r="C3" s="78"/>
      <c r="D3" s="78"/>
      <c r="E3" s="78"/>
      <c r="F3" s="8"/>
      <c r="G3" s="8"/>
      <c r="H3" s="9" t="s">
        <v>2</v>
      </c>
      <c r="I3" s="38"/>
      <c r="J3" s="38"/>
      <c r="K3" s="38"/>
      <c r="L3" s="38"/>
      <c r="M3" s="8"/>
    </row>
    <row r="4" spans="1:13" ht="72" customHeight="1">
      <c r="A4" s="33" t="s">
        <v>67</v>
      </c>
      <c r="B4" s="28" t="s">
        <v>22</v>
      </c>
      <c r="C4" s="28" t="s">
        <v>66</v>
      </c>
      <c r="D4" s="28" t="s">
        <v>64</v>
      </c>
      <c r="E4" s="28" t="s">
        <v>44</v>
      </c>
      <c r="F4" s="34" t="s">
        <v>52</v>
      </c>
      <c r="G4" s="34" t="s">
        <v>57</v>
      </c>
      <c r="H4" s="34" t="s">
        <v>56</v>
      </c>
      <c r="I4" s="29" t="s">
        <v>38</v>
      </c>
      <c r="J4" s="29" t="s">
        <v>36</v>
      </c>
      <c r="K4" s="29" t="s">
        <v>37</v>
      </c>
      <c r="L4" s="29" t="s">
        <v>39</v>
      </c>
      <c r="M4" s="30" t="s">
        <v>40</v>
      </c>
    </row>
    <row r="5" spans="1:13" s="50" customFormat="1" ht="36" customHeight="1">
      <c r="A5" s="42">
        <f>ROW()-ROW(産業財産権出願費[[#Headers],[支出番号 産]])</f>
        <v>1</v>
      </c>
      <c r="B5" s="43"/>
      <c r="C5" s="44"/>
      <c r="D5" s="45"/>
      <c r="E5" s="46"/>
      <c r="F5" s="47"/>
      <c r="G5" s="47"/>
      <c r="H5" s="47" t="str">
        <f>IF(OR(産業財産権出願費[[#This Row],[助成事業に
要する経費
（税込）
A]]="",産業財産権出願費[[#This Row],[消費税等
対象外
経費
B]]=""),
"",
産業財産権出願費[[#This Row],[助成事業に
要する経費
（税込）
A]]-産業財産権出願費[[#This Row],[消費税等
対象外
経費
B]])</f>
        <v/>
      </c>
      <c r="I5" s="48"/>
      <c r="J5" s="48"/>
      <c r="K5" s="48"/>
      <c r="L5" s="48"/>
      <c r="M5" s="49"/>
    </row>
    <row r="6" spans="1:13" s="50" customFormat="1" ht="36" customHeight="1">
      <c r="A6" s="63">
        <f>ROW()-ROW(産業財産権出願費[[#Headers],[支出番号 産]])</f>
        <v>2</v>
      </c>
      <c r="B6" s="43"/>
      <c r="C6" s="44"/>
      <c r="D6" s="45"/>
      <c r="E6" s="46"/>
      <c r="F6" s="47"/>
      <c r="G6" s="47"/>
      <c r="H6" s="47" t="str">
        <f>IF(OR(産業財産権出願費[[#This Row],[助成事業に
要する経費
（税込）
A]]="",産業財産権出願費[[#This Row],[消費税等
対象外
経費
B]]=""),
"",
産業財産権出願費[[#This Row],[助成事業に
要する経費
（税込）
A]]-産業財産権出願費[[#This Row],[消費税等
対象外
経費
B]])</f>
        <v/>
      </c>
      <c r="I6" s="48"/>
      <c r="J6" s="48"/>
      <c r="K6" s="48"/>
      <c r="L6" s="48"/>
      <c r="M6" s="49"/>
    </row>
    <row r="7" spans="1:13" s="50" customFormat="1" ht="36" customHeight="1">
      <c r="A7" s="63">
        <f>ROW()-ROW(産業財産権出願費[[#Headers],[支出番号 産]])</f>
        <v>3</v>
      </c>
      <c r="B7" s="43"/>
      <c r="C7" s="44"/>
      <c r="D7" s="45"/>
      <c r="E7" s="46"/>
      <c r="F7" s="47"/>
      <c r="G7" s="47"/>
      <c r="H7" s="47" t="str">
        <f>IF(OR(産業財産権出願費[[#This Row],[助成事業に
要する経費
（税込）
A]]="",産業財産権出願費[[#This Row],[消費税等
対象外
経費
B]]=""),
"",
産業財産権出願費[[#This Row],[助成事業に
要する経費
（税込）
A]]-産業財産権出願費[[#This Row],[消費税等
対象外
経費
B]])</f>
        <v/>
      </c>
      <c r="I7" s="48"/>
      <c r="J7" s="48"/>
      <c r="K7" s="48"/>
      <c r="L7" s="48"/>
      <c r="M7" s="49"/>
    </row>
    <row r="8" spans="1:13" s="50" customFormat="1" ht="36" customHeight="1">
      <c r="A8" s="42">
        <f>ROW()-ROW(産業財産権出願費[[#Headers],[支出番号 産]])</f>
        <v>4</v>
      </c>
      <c r="B8" s="51"/>
      <c r="C8" s="52"/>
      <c r="D8" s="45"/>
      <c r="E8" s="46"/>
      <c r="F8" s="47"/>
      <c r="G8" s="47"/>
      <c r="H8" s="47" t="str">
        <f>IF(OR(産業財産権出願費[[#This Row],[助成事業に
要する経費
（税込）
A]]="",産業財産権出願費[[#This Row],[消費税等
対象外
経費
B]]=""),
"",
産業財産権出願費[[#This Row],[助成事業に
要する経費
（税込）
A]]-産業財産権出願費[[#This Row],[消費税等
対象外
経費
B]])</f>
        <v/>
      </c>
      <c r="I8" s="53"/>
      <c r="J8" s="53"/>
      <c r="K8" s="53"/>
      <c r="L8" s="53"/>
      <c r="M8" s="54"/>
    </row>
    <row r="9" spans="1:13" s="50" customFormat="1" ht="36" customHeight="1">
      <c r="A9" s="55">
        <f>ROW()-ROW(産業財産権出願費[[#Headers],[支出番号 産]])</f>
        <v>5</v>
      </c>
      <c r="B9" s="56"/>
      <c r="C9" s="57"/>
      <c r="D9" s="58"/>
      <c r="E9" s="59"/>
      <c r="F9" s="60"/>
      <c r="G9" s="60"/>
      <c r="H9" s="60" t="str">
        <f>IF(OR(産業財産権出願費[[#This Row],[助成事業に
要する経費
（税込）
A]]="",産業財産権出願費[[#This Row],[消費税等
対象外
経費
B]]=""),
"",
産業財産権出願費[[#This Row],[助成事業に
要する経費
（税込）
A]]-産業財産権出願費[[#This Row],[消費税等
対象外
経費
B]])</f>
        <v/>
      </c>
      <c r="I9" s="61"/>
      <c r="J9" s="61"/>
      <c r="K9" s="61"/>
      <c r="L9" s="61"/>
      <c r="M9" s="62"/>
    </row>
    <row r="10" spans="1:13" ht="36" customHeight="1">
      <c r="A10" s="32"/>
      <c r="B10" s="82" t="s">
        <v>1</v>
      </c>
      <c r="C10" s="83"/>
      <c r="D10" s="83"/>
      <c r="E10" s="84"/>
      <c r="F10" s="31" t="str">
        <f>IF(COUNTA(産業財産権出願費[助成事業に
要する経費
（税込）
A])=0,
"",
SUBTOTAL(109,産業財産権出願費[助成事業に
要する経費
（税込）
A]))</f>
        <v/>
      </c>
      <c r="G10" s="31" t="str">
        <f>IF(COUNTA(産業財産権出願費[消費税等
対象外
経費
B])=0,
"",
SUBTOTAL(109,産業財産権出願費[消費税等
対象外
経費
B]))</f>
        <v/>
      </c>
      <c r="H10" s="31" t="str">
        <f>IF(OR(COUNTA(産業財産権出願費[助成事業に
要する経費
（税込）
A])=0,
COUNTA(産業財産権出願費[消費税等
対象外
経費
B])=0),
"",
SUBTOTAL(109,産業財産権出願費[助成
対象経費
（税抜）
A-B]))</f>
        <v/>
      </c>
      <c r="I10" s="79" t="s">
        <v>41</v>
      </c>
      <c r="J10" s="80"/>
      <c r="K10" s="80"/>
      <c r="L10" s="80"/>
      <c r="M10" s="81"/>
    </row>
  </sheetData>
  <sheetProtection algorithmName="SHA-512" hashValue="4AHpfFOc75uV0oorxEuyIDchGuATrsRclaaMRw97NUU/jojeRJRLnmgqPl+3yNnA3D9ZmFyFsfsQP/2T6i26fg==" saltValue="euqJ7gMuXYkjFK+x2Rxkeg==" spinCount="100000" sheet="1" formatCells="0" insertRows="0" deleteRows="0" selectLockedCells="1"/>
  <mergeCells count="3">
    <mergeCell ref="B10:E10"/>
    <mergeCell ref="I10:M10"/>
    <mergeCell ref="B3:E3"/>
  </mergeCells>
  <phoneticPr fontId="2"/>
  <printOptions horizontalCentered="1"/>
  <pageMargins left="0.7" right="0.7" top="0.75" bottom="0.75" header="0.3" footer="0.3"/>
  <pageSetup paperSize="9" orientation="landscape" r:id="rId1"/>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FF"/>
  </sheetPr>
  <dimension ref="A1:O13"/>
  <sheetViews>
    <sheetView zoomScaleNormal="100" workbookViewId="0">
      <selection activeCell="B5" sqref="B5"/>
    </sheetView>
  </sheetViews>
  <sheetFormatPr defaultColWidth="9" defaultRowHeight="30" customHeight="1"/>
  <cols>
    <col min="1" max="1" width="2.77734375" style="4" customWidth="1"/>
    <col min="2" max="2" width="16.6640625" style="1" customWidth="1"/>
    <col min="3" max="3" width="13.88671875" style="1" customWidth="1"/>
    <col min="4" max="4" width="11.109375" style="1" customWidth="1"/>
    <col min="5" max="5" width="5.5546875" style="4" customWidth="1"/>
    <col min="6" max="6" width="5.5546875" style="7" customWidth="1"/>
    <col min="7" max="10" width="11.109375" style="1" customWidth="1"/>
    <col min="11" max="14" width="6.6640625" style="4" customWidth="1"/>
    <col min="15" max="15" width="6.6640625" style="1" customWidth="1"/>
    <col min="16" max="16384" width="9" style="1"/>
  </cols>
  <sheetData>
    <row r="1" spans="1:15" ht="18" customHeight="1">
      <c r="A1" s="35" t="s">
        <v>27</v>
      </c>
      <c r="B1" s="8"/>
      <c r="C1" s="8"/>
      <c r="D1" s="8"/>
      <c r="E1" s="36"/>
      <c r="F1" s="37"/>
      <c r="G1" s="8"/>
      <c r="H1" s="8"/>
      <c r="I1" s="8"/>
      <c r="J1" s="8"/>
      <c r="K1" s="35"/>
      <c r="L1" s="35"/>
      <c r="M1" s="35"/>
      <c r="N1" s="35"/>
      <c r="O1" s="8"/>
    </row>
    <row r="2" spans="1:15" ht="18" customHeight="1">
      <c r="A2" s="38" t="s">
        <v>24</v>
      </c>
      <c r="B2" s="8"/>
      <c r="C2" s="8"/>
      <c r="D2" s="8"/>
      <c r="E2" s="36"/>
      <c r="F2" s="37"/>
      <c r="G2" s="8"/>
      <c r="H2" s="8"/>
      <c r="I2" s="8"/>
      <c r="J2" s="9"/>
      <c r="K2" s="38"/>
      <c r="L2" s="38"/>
      <c r="M2" s="38"/>
      <c r="N2" s="38"/>
      <c r="O2" s="8"/>
    </row>
    <row r="3" spans="1:15" ht="18" customHeight="1">
      <c r="A3" s="35"/>
      <c r="B3" s="78" t="str">
        <f>IF(支払総括表!$B$4="","実績報告期間：","実績報告期間："&amp;支払総括表!$B$4)</f>
        <v>実績報告期間：</v>
      </c>
      <c r="C3" s="78"/>
      <c r="D3" s="78"/>
      <c r="E3" s="78"/>
      <c r="F3" s="78"/>
      <c r="G3" s="78"/>
      <c r="H3" s="8"/>
      <c r="I3" s="8"/>
      <c r="J3" s="9" t="s">
        <v>2</v>
      </c>
      <c r="K3" s="38"/>
      <c r="L3" s="38"/>
      <c r="M3" s="38"/>
      <c r="N3" s="38"/>
      <c r="O3" s="8"/>
    </row>
    <row r="4" spans="1:15" ht="72" customHeight="1">
      <c r="A4" s="33" t="s">
        <v>68</v>
      </c>
      <c r="B4" s="28" t="s">
        <v>69</v>
      </c>
      <c r="C4" s="28" t="s">
        <v>70</v>
      </c>
      <c r="D4" s="28" t="s">
        <v>64</v>
      </c>
      <c r="E4" s="28" t="s">
        <v>11</v>
      </c>
      <c r="F4" s="28" t="s">
        <v>12</v>
      </c>
      <c r="G4" s="28" t="s">
        <v>44</v>
      </c>
      <c r="H4" s="34" t="s">
        <v>52</v>
      </c>
      <c r="I4" s="34" t="s">
        <v>57</v>
      </c>
      <c r="J4" s="34" t="s">
        <v>56</v>
      </c>
      <c r="K4" s="29" t="s">
        <v>38</v>
      </c>
      <c r="L4" s="29" t="s">
        <v>36</v>
      </c>
      <c r="M4" s="29" t="s">
        <v>37</v>
      </c>
      <c r="N4" s="29" t="s">
        <v>39</v>
      </c>
      <c r="O4" s="30" t="s">
        <v>40</v>
      </c>
    </row>
    <row r="5" spans="1:15" s="50" customFormat="1" ht="36" customHeight="1">
      <c r="A5" s="42">
        <f>ROW()-ROW(展示会等参加費[[#Headers],[支出番号 展]])</f>
        <v>1</v>
      </c>
      <c r="B5" s="43"/>
      <c r="C5" s="44"/>
      <c r="D5" s="45"/>
      <c r="E5" s="46"/>
      <c r="F5" s="46"/>
      <c r="G5" s="46"/>
      <c r="H5" s="47"/>
      <c r="I5" s="47"/>
      <c r="J5"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5" s="48"/>
      <c r="L5" s="48"/>
      <c r="M5" s="48"/>
      <c r="N5" s="48"/>
      <c r="O5" s="49"/>
    </row>
    <row r="6" spans="1:15" s="50" customFormat="1" ht="36" customHeight="1">
      <c r="A6" s="42">
        <f>ROW()-ROW(展示会等参加費[[#Headers],[支出番号 展]])</f>
        <v>2</v>
      </c>
      <c r="B6" s="51"/>
      <c r="C6" s="52"/>
      <c r="D6" s="45"/>
      <c r="E6" s="46"/>
      <c r="F6" s="46"/>
      <c r="G6" s="46"/>
      <c r="H6" s="47"/>
      <c r="I6" s="47"/>
      <c r="J6"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6" s="53"/>
      <c r="L6" s="53"/>
      <c r="M6" s="53"/>
      <c r="N6" s="53"/>
      <c r="O6" s="54"/>
    </row>
    <row r="7" spans="1:15" s="50" customFormat="1" ht="36" customHeight="1">
      <c r="A7" s="42">
        <f>ROW()-ROW(展示会等参加費[[#Headers],[支出番号 展]])</f>
        <v>3</v>
      </c>
      <c r="B7" s="56"/>
      <c r="C7" s="57"/>
      <c r="D7" s="45"/>
      <c r="E7" s="46"/>
      <c r="F7" s="46"/>
      <c r="G7" s="46"/>
      <c r="H7" s="47"/>
      <c r="I7" s="47"/>
      <c r="J7"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7" s="61"/>
      <c r="L7" s="61"/>
      <c r="M7" s="61"/>
      <c r="N7" s="61"/>
      <c r="O7" s="62"/>
    </row>
    <row r="8" spans="1:15" s="50" customFormat="1" ht="36" customHeight="1">
      <c r="A8" s="42">
        <f>ROW()-ROW(展示会等参加費[[#Headers],[支出番号 展]])</f>
        <v>4</v>
      </c>
      <c r="B8" s="56"/>
      <c r="C8" s="57"/>
      <c r="D8" s="45"/>
      <c r="E8" s="46"/>
      <c r="F8" s="46"/>
      <c r="G8" s="46"/>
      <c r="H8" s="47"/>
      <c r="I8" s="47"/>
      <c r="J8"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8" s="61"/>
      <c r="L8" s="61"/>
      <c r="M8" s="61"/>
      <c r="N8" s="61"/>
      <c r="O8" s="62"/>
    </row>
    <row r="9" spans="1:15" s="50" customFormat="1" ht="36" customHeight="1">
      <c r="A9" s="42">
        <f>ROW()-ROW(展示会等参加費[[#Headers],[支出番号 展]])</f>
        <v>5</v>
      </c>
      <c r="B9" s="56"/>
      <c r="C9" s="57"/>
      <c r="D9" s="45"/>
      <c r="E9" s="46"/>
      <c r="F9" s="46"/>
      <c r="G9" s="46"/>
      <c r="H9" s="47"/>
      <c r="I9" s="47"/>
      <c r="J9"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9" s="61"/>
      <c r="L9" s="61"/>
      <c r="M9" s="61"/>
      <c r="N9" s="61"/>
      <c r="O9" s="62"/>
    </row>
    <row r="10" spans="1:15" s="50" customFormat="1" ht="36" customHeight="1">
      <c r="A10" s="42">
        <f>ROW()-ROW(展示会等参加費[[#Headers],[支出番号 展]])</f>
        <v>6</v>
      </c>
      <c r="B10" s="56"/>
      <c r="C10" s="57"/>
      <c r="D10" s="45"/>
      <c r="E10" s="46"/>
      <c r="F10" s="46"/>
      <c r="G10" s="46"/>
      <c r="H10" s="47"/>
      <c r="I10" s="47"/>
      <c r="J10"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10" s="61"/>
      <c r="L10" s="61"/>
      <c r="M10" s="61"/>
      <c r="N10" s="61"/>
      <c r="O10" s="62"/>
    </row>
    <row r="11" spans="1:15" s="50" customFormat="1" ht="36" customHeight="1">
      <c r="A11" s="42">
        <f>ROW()-ROW(展示会等参加費[[#Headers],[支出番号 展]])</f>
        <v>7</v>
      </c>
      <c r="B11" s="56"/>
      <c r="C11" s="57"/>
      <c r="D11" s="45"/>
      <c r="E11" s="46"/>
      <c r="F11" s="46"/>
      <c r="G11" s="46"/>
      <c r="H11" s="47"/>
      <c r="I11" s="47"/>
      <c r="J11" s="47"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11" s="61"/>
      <c r="L11" s="61"/>
      <c r="M11" s="61"/>
      <c r="N11" s="61"/>
      <c r="O11" s="62"/>
    </row>
    <row r="12" spans="1:15" s="50" customFormat="1" ht="36" customHeight="1">
      <c r="A12" s="55">
        <f>ROW()-ROW(展示会等参加費[[#Headers],[支出番号 展]])</f>
        <v>8</v>
      </c>
      <c r="B12" s="56"/>
      <c r="C12" s="57"/>
      <c r="D12" s="58"/>
      <c r="E12" s="59"/>
      <c r="F12" s="59"/>
      <c r="G12" s="59"/>
      <c r="H12" s="60"/>
      <c r="I12" s="60"/>
      <c r="J12" s="60" t="str">
        <f>IF(OR(展示会等参加費[[#This Row],[助成事業に
要する経費
（税込）
A]]="",展示会等参加費[[#This Row],[消費税等
対象外
経費
B]]=""),
"",
展示会等参加費[[#This Row],[助成事業に
要する経費
（税込）
A]]-展示会等参加費[[#This Row],[消費税等
対象外
経費
B]])</f>
        <v/>
      </c>
      <c r="K12" s="61"/>
      <c r="L12" s="61"/>
      <c r="M12" s="61"/>
      <c r="N12" s="61"/>
      <c r="O12" s="62"/>
    </row>
    <row r="13" spans="1:15" ht="36" customHeight="1">
      <c r="A13" s="32"/>
      <c r="B13" s="82" t="s">
        <v>1</v>
      </c>
      <c r="C13" s="83"/>
      <c r="D13" s="83"/>
      <c r="E13" s="83"/>
      <c r="F13" s="83"/>
      <c r="G13" s="84"/>
      <c r="H13" s="31" t="str">
        <f>IF(COUNTA(展示会等参加費[助成事業に
要する経費
（税込）
A])=0,
"",
SUBTOTAL(109,展示会等参加費[助成事業に
要する経費
（税込）
A]))</f>
        <v/>
      </c>
      <c r="I13" s="31" t="str">
        <f>IF(COUNTA(展示会等参加費[消費税等
対象外
経費
B])=0,
"",
SUBTOTAL(109,展示会等参加費[消費税等
対象外
経費
B]))</f>
        <v/>
      </c>
      <c r="J13" s="31" t="str">
        <f>IF(OR(COUNTA(展示会等参加費[助成事業に
要する経費
（税込）
A])=0,
COUNTA(展示会等参加費[消費税等
対象外
経費
B])=0),
"",
SUBTOTAL(109,展示会等参加費[助成
対象経費
（税抜）
A-B]))</f>
        <v/>
      </c>
      <c r="K13" s="79" t="s">
        <v>41</v>
      </c>
      <c r="L13" s="80"/>
      <c r="M13" s="80"/>
      <c r="N13" s="80"/>
      <c r="O13" s="81"/>
    </row>
  </sheetData>
  <sheetProtection algorithmName="SHA-512" hashValue="lguT5cL6K6zNjNNodyyt3mSiqRmoTC+3YS7a8Rx9wAIncnm/gxdn9jVvnNo3Xp7DuSc4XmGcX5kzFH2lkXKyAQ==" saltValue="7ZM0OhZXKwbnOFdwdZDwJg==" spinCount="100000" sheet="1" formatCells="0" insertRows="0" deleteRows="0" selectLockedCells="1"/>
  <mergeCells count="3">
    <mergeCell ref="B3:G3"/>
    <mergeCell ref="B13:G13"/>
    <mergeCell ref="K13:O13"/>
  </mergeCells>
  <phoneticPr fontId="2"/>
  <printOptions horizontalCentered="1"/>
  <pageMargins left="0.7" right="0.7" top="0.75" bottom="0.75" header="0.3" footer="0.3"/>
  <pageSetup paperSize="9" orientation="landscape"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支払総括表</vt:lpstr>
      <vt:lpstr>1.マ調査委託</vt:lpstr>
      <vt:lpstr>2-1.原材料</vt:lpstr>
      <vt:lpstr>2-2.外注費</vt:lpstr>
      <vt:lpstr>2-3.人件費</vt:lpstr>
      <vt:lpstr>3.設備費</vt:lpstr>
      <vt:lpstr>4.規格認証</vt:lpstr>
      <vt:lpstr>5.産業財産権</vt:lpstr>
      <vt:lpstr>6-1.展示会出展</vt:lpstr>
      <vt:lpstr>6-2.イベント開催</vt:lpstr>
      <vt:lpstr>6-3.広報ツール</vt:lpstr>
      <vt:lpstr>6-4.広告掲載</vt:lpstr>
      <vt:lpstr>支払総括表!Print_Area</vt:lpstr>
      <vt:lpstr>'1.マ調査委託'!Print_Titles</vt:lpstr>
      <vt:lpstr>'2-1.原材料'!Print_Titles</vt:lpstr>
      <vt:lpstr>'2-2.外注費'!Print_Titles</vt:lpstr>
      <vt:lpstr>'2-3.人件費'!Print_Titles</vt:lpstr>
      <vt:lpstr>'3.設備費'!Print_Titles</vt:lpstr>
      <vt:lpstr>'4.規格認証'!Print_Titles</vt:lpstr>
      <vt:lpstr>'5.産業財産権'!Print_Titles</vt:lpstr>
      <vt:lpstr>'6-1.展示会出展'!Print_Titles</vt:lpstr>
      <vt:lpstr>'6-2.イベント開催'!Print_Titles</vt:lpstr>
      <vt:lpstr>'6-3.広報ツール'!Print_Titles</vt:lpstr>
      <vt:lpstr>'6-4.広告掲載'!Print_Titles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2022-02-02T05:35:17Z</dcterms:created>
  <dcterms:modified xsi:type="dcterms:W3CDTF">2022-02-02T05:57:44Z</dcterms:modified>
</cp:coreProperties>
</file>