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comments5.xml" ContentType="application/vnd.openxmlformats-officedocument.spreadsheetml.comments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comments6.xml" ContentType="application/vnd.openxmlformats-officedocument.spreadsheetml.comments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comments7.xml" ContentType="application/vnd.openxmlformats-officedocument.spreadsheetml.comments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comments8.xml" ContentType="application/vnd.openxmlformats-officedocument.spreadsheetml.comments+xml"/>
  <Override PartName="/xl/drawings/drawing8.xml" ContentType="application/vnd.openxmlformats-officedocument.drawing+xml"/>
  <Override PartName="/xl/tables/table10.xml" ContentType="application/vnd.openxmlformats-officedocument.spreadsheetml.table+xml"/>
  <Override PartName="/xl/comments9.xml" ContentType="application/vnd.openxmlformats-officedocument.spreadsheetml.comments+xml"/>
  <Override PartName="/xl/drawings/drawing9.xml" ContentType="application/vnd.openxmlformats-officedocument.drawing+xml"/>
  <Override PartName="/xl/tables/table11.xml" ContentType="application/vnd.openxmlformats-officedocument.spreadsheetml.table+xml"/>
  <Override PartName="/xl/comments10.xml" ContentType="application/vnd.openxmlformats-officedocument.spreadsheetml.comments+xml"/>
  <Override PartName="/xl/drawings/drawing10.xml" ContentType="application/vnd.openxmlformats-officedocument.drawing+xml"/>
  <Override PartName="/xl/tables/table12.xml" ContentType="application/vnd.openxmlformats-officedocument.spreadsheetml.table+xml"/>
  <Override PartName="/xl/comments11.xml" ContentType="application/vnd.openxmlformats-officedocument.spreadsheetml.comments+xml"/>
  <Override PartName="/xl/drawings/drawing11.xml" ContentType="application/vnd.openxmlformats-officedocument.drawing+xml"/>
  <Override PartName="/xl/tables/table13.xml" ContentType="application/vnd.openxmlformats-officedocument.spreadsheetml.table+xml"/>
  <Override PartName="/xl/comments12.xml" ContentType="application/vnd.openxmlformats-officedocument.spreadsheetml.comments+xml"/>
  <Override PartName="/xl/drawings/drawing12.xml" ContentType="application/vnd.openxmlformats-officedocument.drawing+xml"/>
  <Override PartName="/xl/tables/table14.xml" ContentType="application/vnd.openxmlformats-officedocument.spreadsheetml.table+xml"/>
  <Override PartName="/xl/comments13.xml" ContentType="application/vnd.openxmlformats-officedocument.spreadsheetml.comments+xml"/>
  <Override PartName="/xl/drawings/drawing13.xml" ContentType="application/vnd.openxmlformats-officedocument.drawing+xml"/>
  <Override PartName="/xl/tables/table15.xml" ContentType="application/vnd.openxmlformats-officedocument.spreadsheetml.table+xml"/>
  <Override PartName="/xl/comments14.xml" ContentType="application/vnd.openxmlformats-officedocument.spreadsheetml.comments+xml"/>
  <Override PartName="/xl/drawings/drawing14.xml" ContentType="application/vnd.openxmlformats-officedocument.drawing+xml"/>
  <Override PartName="/xl/tables/table16.xml" ContentType="application/vnd.openxmlformats-officedocument.spreadsheetml.table+xml"/>
  <Override PartName="/xl/comments15.xml" ContentType="application/vnd.openxmlformats-officedocument.spreadsheetml.comments+xml"/>
  <Override PartName="/xl/drawings/drawing15.xml" ContentType="application/vnd.openxmlformats-officedocument.drawing+xml"/>
  <Override PartName="/xl/tables/table17.xml" ContentType="application/vnd.openxmlformats-officedocument.spreadsheetml.table+xml"/>
  <Override PartName="/xl/comments16.xml" ContentType="application/vnd.openxmlformats-officedocument.spreadsheetml.comments+xml"/>
  <Override PartName="/xl/drawings/drawing16.xml" ContentType="application/vnd.openxmlformats-officedocument.drawing+xml"/>
  <Override PartName="/xl/tables/table18.xml" ContentType="application/vnd.openxmlformats-officedocument.spreadsheetml.table+xml"/>
  <Override PartName="/xl/comments17.xml" ContentType="application/vnd.openxmlformats-officedocument.spreadsheetml.comments+xml"/>
  <Override PartName="/xl/drawings/drawing17.xml" ContentType="application/vnd.openxmlformats-officedocument.drawing+xml"/>
  <Override PartName="/xl/tables/table19.xml" ContentType="application/vnd.openxmlformats-officedocument.spreadsheetml.table+xml"/>
  <Override PartName="/xl/comments18.xml" ContentType="application/vnd.openxmlformats-officedocument.spreadsheetml.comments+xml"/>
  <Override PartName="/xl/drawings/drawing18.xml" ContentType="application/vnd.openxmlformats-officedocument.drawing+xml"/>
  <Override PartName="/xl/tables/table20.xml" ContentType="application/vnd.openxmlformats-officedocument.spreadsheetml.table+xml"/>
  <Override PartName="/xl/comments1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heckCompatibility="1" defaultThemeVersion="124226"/>
  <bookViews>
    <workbookView xWindow="10280" yWindow="-10" windowWidth="10800" windowHeight="10080" tabRatio="939"/>
  </bookViews>
  <sheets>
    <sheet name="算定表" sheetId="12" r:id="rId1"/>
    <sheet name="R3年1月" sheetId="20" r:id="rId2"/>
    <sheet name="R3年2月" sheetId="78" r:id="rId3"/>
    <sheet name="R3年3月" sheetId="79" r:id="rId4"/>
    <sheet name="R3年4月" sheetId="80" r:id="rId5"/>
    <sheet name="R3年5月" sheetId="81" r:id="rId6"/>
    <sheet name="R3年6月" sheetId="82" r:id="rId7"/>
    <sheet name="R3年7月" sheetId="83" r:id="rId8"/>
    <sheet name="R3年8月" sheetId="84" r:id="rId9"/>
    <sheet name="R3年9月" sheetId="85" r:id="rId10"/>
    <sheet name="R3年10月" sheetId="86" r:id="rId11"/>
    <sheet name="R3年11月" sheetId="87" r:id="rId12"/>
    <sheet name="R3年12月" sheetId="88" r:id="rId13"/>
    <sheet name="R4年1月" sheetId="89" r:id="rId14"/>
    <sheet name="R4年2月" sheetId="90" r:id="rId15"/>
    <sheet name="R4年3月" sheetId="91" r:id="rId16"/>
    <sheet name="R4年4月" sheetId="92" r:id="rId17"/>
    <sheet name="R4年5月" sheetId="93" r:id="rId18"/>
    <sheet name="R4年6月" sheetId="94" r:id="rId19"/>
  </sheets>
  <definedNames>
    <definedName name="_xlnm.Print_Area" localSheetId="10">'R3年10月'!$A$1:$G$31</definedName>
    <definedName name="_xlnm.Print_Area" localSheetId="11">'R3年11月'!$A$1:$G$31</definedName>
    <definedName name="_xlnm.Print_Area" localSheetId="12">'R3年12月'!$A$1:$G$31</definedName>
    <definedName name="_xlnm.Print_Area" localSheetId="1">'R3年1月'!$A$1:$G$31</definedName>
    <definedName name="_xlnm.Print_Area" localSheetId="2">'R3年2月'!$A$1:$G$31</definedName>
    <definedName name="_xlnm.Print_Area" localSheetId="3">'R3年3月'!$A$1:$G$31</definedName>
    <definedName name="_xlnm.Print_Area" localSheetId="4">'R3年4月'!$A$1:$G$31</definedName>
    <definedName name="_xlnm.Print_Area" localSheetId="5">'R3年5月'!$A$1:$G$31</definedName>
    <definedName name="_xlnm.Print_Area" localSheetId="6">'R3年6月'!$A$1:$G$31</definedName>
    <definedName name="_xlnm.Print_Area" localSheetId="7">'R3年7月'!$A$1:$G$31</definedName>
    <definedName name="_xlnm.Print_Area" localSheetId="8">'R3年8月'!$A$1:$G$31</definedName>
    <definedName name="_xlnm.Print_Area" localSheetId="9">'R3年9月'!$A$1:$G$31</definedName>
    <definedName name="_xlnm.Print_Area" localSheetId="13">'R4年1月'!$A$1:$G$31</definedName>
    <definedName name="_xlnm.Print_Area" localSheetId="14">'R4年2月'!$A$1:$G$31</definedName>
    <definedName name="_xlnm.Print_Area" localSheetId="15">'R4年3月'!$A$1:$G$31</definedName>
    <definedName name="_xlnm.Print_Area" localSheetId="16">'R4年4月'!$A$1:$G$31</definedName>
    <definedName name="_xlnm.Print_Area" localSheetId="17">'R4年5月'!$A$1:$G$31</definedName>
    <definedName name="_xlnm.Print_Area" localSheetId="18">'R4年6月'!$A$1:$G$31</definedName>
    <definedName name="_xlnm.Print_Area" localSheetId="0">算定表!$A$1:$F$26</definedName>
    <definedName name="_xlnm.Print_Titles" localSheetId="0">算定表!$3:$5</definedName>
  </definedNames>
  <calcPr calcId="162913"/>
</workbook>
</file>

<file path=xl/calcChain.xml><?xml version="1.0" encoding="utf-8"?>
<calcChain xmlns="http://schemas.openxmlformats.org/spreadsheetml/2006/main">
  <c r="F8" i="94" l="1"/>
  <c r="F9" i="94"/>
  <c r="F10" i="94"/>
  <c r="F11" i="94"/>
  <c r="F12" i="94"/>
  <c r="F13" i="94"/>
  <c r="F14" i="94"/>
  <c r="F15" i="94"/>
  <c r="F16" i="94"/>
  <c r="F17" i="94"/>
  <c r="F18" i="94"/>
  <c r="F19" i="94"/>
  <c r="F20" i="94"/>
  <c r="F21" i="94"/>
  <c r="F22" i="94"/>
  <c r="F23" i="94"/>
  <c r="F24" i="94"/>
  <c r="F25" i="94"/>
  <c r="F26" i="94"/>
  <c r="F27" i="94"/>
  <c r="F28" i="94"/>
  <c r="F29" i="94"/>
  <c r="F30" i="94"/>
  <c r="F8" i="93"/>
  <c r="F9" i="93"/>
  <c r="F10" i="93"/>
  <c r="F11" i="93"/>
  <c r="F12" i="93"/>
  <c r="F13" i="93"/>
  <c r="F14" i="93"/>
  <c r="F15" i="93"/>
  <c r="F16" i="93"/>
  <c r="F17" i="93"/>
  <c r="F18" i="93"/>
  <c r="F19" i="93"/>
  <c r="F20" i="93"/>
  <c r="F21" i="93"/>
  <c r="F22" i="93"/>
  <c r="F23" i="93"/>
  <c r="F24" i="93"/>
  <c r="F25" i="93"/>
  <c r="F26" i="93"/>
  <c r="F27" i="93"/>
  <c r="F28" i="93"/>
  <c r="F29" i="93"/>
  <c r="F30" i="93"/>
  <c r="F8" i="92"/>
  <c r="F9" i="92"/>
  <c r="F10" i="92"/>
  <c r="F11" i="92"/>
  <c r="F12" i="92"/>
  <c r="F13" i="92"/>
  <c r="F14" i="92"/>
  <c r="F15" i="92"/>
  <c r="F16" i="92"/>
  <c r="F17" i="92"/>
  <c r="F18" i="92"/>
  <c r="F19" i="92"/>
  <c r="F20" i="92"/>
  <c r="F21" i="92"/>
  <c r="F22" i="92"/>
  <c r="F23" i="92"/>
  <c r="F24" i="92"/>
  <c r="F25" i="92"/>
  <c r="F26" i="92"/>
  <c r="F27" i="92"/>
  <c r="F28" i="92"/>
  <c r="F29" i="92"/>
  <c r="F30" i="92"/>
  <c r="F8" i="91"/>
  <c r="F9" i="91"/>
  <c r="F10" i="91"/>
  <c r="F11" i="91"/>
  <c r="F12" i="91"/>
  <c r="F13" i="91"/>
  <c r="F14" i="91"/>
  <c r="F15" i="91"/>
  <c r="F16" i="91"/>
  <c r="F17" i="91"/>
  <c r="F18" i="91"/>
  <c r="F19" i="91"/>
  <c r="F20" i="91"/>
  <c r="F21" i="91"/>
  <c r="F22" i="91"/>
  <c r="F23" i="91"/>
  <c r="F24" i="91"/>
  <c r="F25" i="91"/>
  <c r="F26" i="91"/>
  <c r="F27" i="91"/>
  <c r="F28" i="91"/>
  <c r="F29" i="91"/>
  <c r="F30" i="91"/>
  <c r="F8" i="90"/>
  <c r="F9" i="90"/>
  <c r="F10" i="90"/>
  <c r="F11" i="90"/>
  <c r="F12" i="90"/>
  <c r="F13" i="90"/>
  <c r="F14" i="90"/>
  <c r="F15" i="90"/>
  <c r="F16" i="90"/>
  <c r="F17" i="90"/>
  <c r="F18" i="90"/>
  <c r="F19" i="90"/>
  <c r="F20" i="90"/>
  <c r="F21" i="90"/>
  <c r="F22" i="90"/>
  <c r="F23" i="90"/>
  <c r="F24" i="90"/>
  <c r="F25" i="90"/>
  <c r="F26" i="90"/>
  <c r="F27" i="90"/>
  <c r="F28" i="90"/>
  <c r="F29" i="90"/>
  <c r="F30" i="90"/>
  <c r="F8" i="89"/>
  <c r="F9" i="89"/>
  <c r="F10" i="89"/>
  <c r="F11" i="89"/>
  <c r="F12" i="89"/>
  <c r="F13" i="89"/>
  <c r="F14" i="89"/>
  <c r="F15" i="89"/>
  <c r="F16" i="89"/>
  <c r="F17" i="89"/>
  <c r="F18" i="89"/>
  <c r="F19" i="89"/>
  <c r="F20" i="89"/>
  <c r="F21" i="89"/>
  <c r="F22" i="89"/>
  <c r="F23" i="89"/>
  <c r="F24" i="89"/>
  <c r="F25" i="89"/>
  <c r="F26" i="89"/>
  <c r="F27" i="89"/>
  <c r="F28" i="89"/>
  <c r="F29" i="89"/>
  <c r="F30" i="89"/>
  <c r="F8" i="88"/>
  <c r="F9" i="88"/>
  <c r="F10" i="88"/>
  <c r="F11" i="88"/>
  <c r="F12" i="88"/>
  <c r="F13" i="88"/>
  <c r="F14" i="88"/>
  <c r="F15" i="88"/>
  <c r="F16" i="88"/>
  <c r="F17" i="88"/>
  <c r="F18" i="88"/>
  <c r="F19" i="88"/>
  <c r="F20" i="88"/>
  <c r="F21" i="88"/>
  <c r="F22" i="88"/>
  <c r="F23" i="88"/>
  <c r="F24" i="88"/>
  <c r="F25" i="88"/>
  <c r="F26" i="88"/>
  <c r="F27" i="88"/>
  <c r="F28" i="88"/>
  <c r="F29" i="88"/>
  <c r="F30" i="88"/>
  <c r="F8" i="87"/>
  <c r="F9" i="87"/>
  <c r="F10" i="87"/>
  <c r="F11" i="87"/>
  <c r="F12" i="87"/>
  <c r="F13" i="87"/>
  <c r="F14" i="87"/>
  <c r="F15" i="87"/>
  <c r="F16" i="87"/>
  <c r="F17" i="87"/>
  <c r="F18" i="87"/>
  <c r="F19" i="87"/>
  <c r="F20" i="87"/>
  <c r="F21" i="87"/>
  <c r="F22" i="87"/>
  <c r="F23" i="87"/>
  <c r="F24" i="87"/>
  <c r="F25" i="87"/>
  <c r="F26" i="87"/>
  <c r="F27" i="87"/>
  <c r="F28" i="87"/>
  <c r="F29" i="87"/>
  <c r="F30" i="87"/>
  <c r="F8" i="86"/>
  <c r="F9" i="86"/>
  <c r="F10" i="86"/>
  <c r="F11" i="86"/>
  <c r="F12" i="86"/>
  <c r="F13" i="86"/>
  <c r="F14" i="86"/>
  <c r="F15" i="86"/>
  <c r="F16" i="86"/>
  <c r="F17" i="86"/>
  <c r="F18" i="86"/>
  <c r="F19" i="86"/>
  <c r="F20" i="86"/>
  <c r="F21" i="86"/>
  <c r="F22" i="86"/>
  <c r="F23" i="86"/>
  <c r="F24" i="86"/>
  <c r="F25" i="86"/>
  <c r="F26" i="86"/>
  <c r="F27" i="86"/>
  <c r="F28" i="86"/>
  <c r="F29" i="86"/>
  <c r="F30" i="86"/>
  <c r="F8" i="85"/>
  <c r="F9" i="85"/>
  <c r="F10" i="85"/>
  <c r="F11" i="85"/>
  <c r="F12" i="85"/>
  <c r="F13" i="85"/>
  <c r="F14" i="85"/>
  <c r="F15" i="85"/>
  <c r="F16" i="85"/>
  <c r="F17" i="85"/>
  <c r="F18" i="85"/>
  <c r="F19" i="85"/>
  <c r="F20" i="85"/>
  <c r="F21" i="85"/>
  <c r="F22" i="85"/>
  <c r="F23" i="85"/>
  <c r="F24" i="85"/>
  <c r="F25" i="85"/>
  <c r="F26" i="85"/>
  <c r="F27" i="85"/>
  <c r="F28" i="85"/>
  <c r="F29" i="85"/>
  <c r="F30" i="85"/>
  <c r="F8" i="84"/>
  <c r="F9" i="84"/>
  <c r="F10" i="84"/>
  <c r="F11" i="84"/>
  <c r="F12" i="84"/>
  <c r="F13" i="84"/>
  <c r="F14" i="84"/>
  <c r="F15" i="84"/>
  <c r="F16" i="84"/>
  <c r="F17" i="84"/>
  <c r="F18" i="84"/>
  <c r="F19" i="84"/>
  <c r="F20" i="84"/>
  <c r="F21" i="84"/>
  <c r="F22" i="84"/>
  <c r="F23" i="84"/>
  <c r="F24" i="84"/>
  <c r="F25" i="84"/>
  <c r="F26" i="84"/>
  <c r="F27" i="84"/>
  <c r="F28" i="84"/>
  <c r="F29" i="84"/>
  <c r="F30" i="84"/>
  <c r="F8" i="83"/>
  <c r="F9" i="83"/>
  <c r="F10" i="83"/>
  <c r="F11" i="83"/>
  <c r="F12" i="83"/>
  <c r="F13" i="83"/>
  <c r="F14" i="83"/>
  <c r="F15" i="83"/>
  <c r="F16" i="83"/>
  <c r="F17" i="83"/>
  <c r="F18" i="83"/>
  <c r="F19" i="83"/>
  <c r="F20" i="83"/>
  <c r="F21" i="83"/>
  <c r="F22" i="83"/>
  <c r="F23" i="83"/>
  <c r="F24" i="83"/>
  <c r="F25" i="83"/>
  <c r="F26" i="83"/>
  <c r="F27" i="83"/>
  <c r="F28" i="83"/>
  <c r="F29" i="83"/>
  <c r="F30" i="83"/>
  <c r="F8" i="82"/>
  <c r="F9" i="82"/>
  <c r="F10" i="82"/>
  <c r="F11" i="82"/>
  <c r="F12" i="82"/>
  <c r="F13" i="82"/>
  <c r="F14" i="82"/>
  <c r="F15" i="82"/>
  <c r="F16" i="82"/>
  <c r="F17" i="82"/>
  <c r="F18" i="82"/>
  <c r="F19" i="82"/>
  <c r="F20" i="82"/>
  <c r="F21" i="82"/>
  <c r="F22" i="82"/>
  <c r="F23" i="82"/>
  <c r="F24" i="82"/>
  <c r="F25" i="82"/>
  <c r="F26" i="82"/>
  <c r="F27" i="82"/>
  <c r="F28" i="82"/>
  <c r="F29" i="82"/>
  <c r="F30" i="82"/>
  <c r="F8" i="81"/>
  <c r="F9" i="81"/>
  <c r="F10" i="81"/>
  <c r="F11" i="81"/>
  <c r="F12" i="81"/>
  <c r="F13" i="81"/>
  <c r="F14" i="81"/>
  <c r="F15" i="81"/>
  <c r="F16" i="81"/>
  <c r="F17" i="81"/>
  <c r="F18" i="81"/>
  <c r="F19" i="81"/>
  <c r="F20" i="81"/>
  <c r="F21" i="81"/>
  <c r="F22" i="81"/>
  <c r="F23" i="81"/>
  <c r="F24" i="81"/>
  <c r="F25" i="81"/>
  <c r="F26" i="81"/>
  <c r="F27" i="81"/>
  <c r="F28" i="81"/>
  <c r="F29" i="81"/>
  <c r="F30" i="81"/>
  <c r="F8" i="80"/>
  <c r="F9" i="80"/>
  <c r="F10" i="80"/>
  <c r="F11" i="80"/>
  <c r="F12" i="80"/>
  <c r="F13" i="80"/>
  <c r="F14" i="80"/>
  <c r="F15" i="80"/>
  <c r="F16" i="80"/>
  <c r="F17" i="80"/>
  <c r="F18" i="80"/>
  <c r="F19" i="80"/>
  <c r="F20" i="80"/>
  <c r="F21" i="80"/>
  <c r="F22" i="80"/>
  <c r="F23" i="80"/>
  <c r="F24" i="80"/>
  <c r="F25" i="80"/>
  <c r="F26" i="80"/>
  <c r="F27" i="80"/>
  <c r="F28" i="80"/>
  <c r="F29" i="80"/>
  <c r="F30" i="80"/>
  <c r="F8" i="79"/>
  <c r="F9" i="79"/>
  <c r="F10" i="79"/>
  <c r="F11" i="79"/>
  <c r="F12" i="79"/>
  <c r="F13" i="79"/>
  <c r="F14" i="79"/>
  <c r="F15" i="79"/>
  <c r="F16" i="79"/>
  <c r="F17" i="79"/>
  <c r="F18" i="79"/>
  <c r="F19" i="79"/>
  <c r="F20" i="79"/>
  <c r="F21" i="79"/>
  <c r="F22" i="79"/>
  <c r="F23" i="79"/>
  <c r="F24" i="79"/>
  <c r="F25" i="79"/>
  <c r="F26" i="79"/>
  <c r="F27" i="79"/>
  <c r="F28" i="79"/>
  <c r="F29" i="79"/>
  <c r="F30" i="79"/>
  <c r="F8" i="78"/>
  <c r="F9" i="78"/>
  <c r="F10" i="78"/>
  <c r="F11" i="78"/>
  <c r="F12" i="78"/>
  <c r="F13" i="78"/>
  <c r="F14" i="78"/>
  <c r="F15" i="78"/>
  <c r="F16" i="78"/>
  <c r="F17" i="78"/>
  <c r="F18" i="78"/>
  <c r="F19" i="78"/>
  <c r="F20" i="78"/>
  <c r="F21" i="78"/>
  <c r="F22" i="78"/>
  <c r="F23" i="78"/>
  <c r="F24" i="78"/>
  <c r="F25" i="78"/>
  <c r="F26" i="78"/>
  <c r="F27" i="78"/>
  <c r="F28" i="78"/>
  <c r="F29" i="78"/>
  <c r="F30" i="78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C19" i="12" l="1"/>
  <c r="C20" i="12"/>
  <c r="C21" i="12"/>
  <c r="C22" i="12"/>
  <c r="C23" i="12"/>
  <c r="C24" i="12"/>
  <c r="B5" i="94"/>
  <c r="B4" i="94"/>
  <c r="B3" i="94"/>
  <c r="A24" i="12" s="1"/>
  <c r="F31" i="93"/>
  <c r="D23" i="12" s="1"/>
  <c r="B5" i="93"/>
  <c r="B4" i="93"/>
  <c r="B3" i="93"/>
  <c r="F31" i="92"/>
  <c r="D22" i="12" s="1"/>
  <c r="B5" i="92"/>
  <c r="B4" i="92"/>
  <c r="B3" i="92"/>
  <c r="A22" i="12" s="1"/>
  <c r="F31" i="91"/>
  <c r="D21" i="12" s="1"/>
  <c r="B5" i="91"/>
  <c r="B4" i="91"/>
  <c r="B3" i="91"/>
  <c r="A21" i="12" s="1"/>
  <c r="F31" i="90"/>
  <c r="D20" i="12" s="1"/>
  <c r="B5" i="90"/>
  <c r="B4" i="90"/>
  <c r="B3" i="90"/>
  <c r="A20" i="12" s="1"/>
  <c r="F31" i="89"/>
  <c r="D19" i="12" s="1"/>
  <c r="B5" i="89"/>
  <c r="B4" i="89"/>
  <c r="B3" i="89"/>
  <c r="A19" i="12" s="1"/>
  <c r="E21" i="12" l="1"/>
  <c r="F21" i="12" s="1"/>
  <c r="F31" i="94"/>
  <c r="D24" i="12" s="1"/>
  <c r="E24" i="12" s="1"/>
  <c r="F24" i="12" s="1"/>
  <c r="A23" i="12"/>
  <c r="E22" i="12"/>
  <c r="F22" i="12" s="1"/>
  <c r="E20" i="12"/>
  <c r="F20" i="12" s="1"/>
  <c r="E19" i="12"/>
  <c r="F19" i="12" s="1"/>
  <c r="E23" i="12"/>
  <c r="F23" i="12" s="1"/>
  <c r="B5" i="88"/>
  <c r="B4" i="88"/>
  <c r="B3" i="88"/>
  <c r="A18" i="12" s="1"/>
  <c r="B5" i="87"/>
  <c r="B4" i="87"/>
  <c r="B3" i="87"/>
  <c r="A17" i="12" s="1"/>
  <c r="B5" i="86"/>
  <c r="B4" i="86"/>
  <c r="B3" i="86"/>
  <c r="A16" i="12" s="1"/>
  <c r="B5" i="85"/>
  <c r="B4" i="85"/>
  <c r="B3" i="85"/>
  <c r="A15" i="12" s="1"/>
  <c r="B5" i="84"/>
  <c r="B4" i="84"/>
  <c r="B3" i="84"/>
  <c r="A14" i="12" s="1"/>
  <c r="B5" i="83"/>
  <c r="B4" i="83"/>
  <c r="B3" i="83"/>
  <c r="A13" i="12" s="1"/>
  <c r="B5" i="82"/>
  <c r="B4" i="82"/>
  <c r="B3" i="82"/>
  <c r="A12" i="12" s="1"/>
  <c r="B5" i="81"/>
  <c r="B4" i="81"/>
  <c r="B3" i="81"/>
  <c r="A11" i="12" s="1"/>
  <c r="B5" i="80"/>
  <c r="B4" i="80"/>
  <c r="B3" i="80"/>
  <c r="A10" i="12" s="1"/>
  <c r="B5" i="79"/>
  <c r="B4" i="79"/>
  <c r="B3" i="79"/>
  <c r="A9" i="12" s="1"/>
  <c r="B5" i="78"/>
  <c r="B4" i="78"/>
  <c r="B3" i="78"/>
  <c r="A8" i="12" s="1"/>
  <c r="B5" i="20"/>
  <c r="B4" i="20"/>
  <c r="C7" i="12"/>
  <c r="C25" i="12"/>
  <c r="C18" i="12"/>
  <c r="C8" i="12"/>
  <c r="C9" i="12"/>
  <c r="C10" i="12"/>
  <c r="C11" i="12"/>
  <c r="C12" i="12"/>
  <c r="C13" i="12"/>
  <c r="C14" i="12"/>
  <c r="C15" i="12"/>
  <c r="C16" i="12"/>
  <c r="C17" i="12"/>
  <c r="F31" i="81" l="1"/>
  <c r="D11" i="12" s="1"/>
  <c r="E11" i="12" s="1"/>
  <c r="F11" i="12" s="1"/>
  <c r="F31" i="85"/>
  <c r="D15" i="12" s="1"/>
  <c r="E15" i="12" s="1"/>
  <c r="F15" i="12" s="1"/>
  <c r="F31" i="82"/>
  <c r="D12" i="12" s="1"/>
  <c r="E12" i="12" s="1"/>
  <c r="F12" i="12" s="1"/>
  <c r="F31" i="86"/>
  <c r="D16" i="12" s="1"/>
  <c r="E16" i="12" s="1"/>
  <c r="F16" i="12" s="1"/>
  <c r="F31" i="79"/>
  <c r="D9" i="12" s="1"/>
  <c r="E9" i="12" s="1"/>
  <c r="F9" i="12" s="1"/>
  <c r="F31" i="83"/>
  <c r="D13" i="12" s="1"/>
  <c r="E13" i="12" s="1"/>
  <c r="F13" i="12" s="1"/>
  <c r="F31" i="87"/>
  <c r="D17" i="12" s="1"/>
  <c r="E17" i="12" s="1"/>
  <c r="F17" i="12" s="1"/>
  <c r="F31" i="78"/>
  <c r="D8" i="12" s="1"/>
  <c r="F31" i="80"/>
  <c r="D10" i="12" s="1"/>
  <c r="E10" i="12" s="1"/>
  <c r="F10" i="12" s="1"/>
  <c r="F31" i="84"/>
  <c r="D14" i="12" s="1"/>
  <c r="E14" i="12" s="1"/>
  <c r="F14" i="12" s="1"/>
  <c r="F31" i="88"/>
  <c r="D18" i="12" s="1"/>
  <c r="E18" i="12" s="1"/>
  <c r="F18" i="12" s="1"/>
  <c r="B3" i="20"/>
  <c r="A7" i="12" s="1"/>
  <c r="A3" i="12" s="1"/>
  <c r="E8" i="12" l="1"/>
  <c r="F8" i="12" s="1"/>
  <c r="F31" i="20"/>
  <c r="D7" i="12" s="1"/>
  <c r="E7" i="12" l="1"/>
  <c r="D25" i="12"/>
  <c r="F7" i="12" l="1"/>
  <c r="F25" i="12" s="1"/>
  <c r="E25" i="12"/>
</calcChain>
</file>

<file path=xl/comments1.xml><?xml version="1.0" encoding="utf-8"?>
<comments xmlns="http://schemas.openxmlformats.org/spreadsheetml/2006/main">
  <authors>
    <author>作成者</author>
  </authors>
  <commentList>
    <comment ref="B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④総支給額のセルに該当月の金額を入力してください。
人件費単価が自動的に表示されます。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</text>
    </comment>
    <comment ref="D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③従事時間は、該当月の「作業日報兼直接人件費個別明細表」の合計時間が自動計算されます。</t>
        </r>
      </text>
    </comment>
  </commentList>
</comments>
</file>

<file path=xl/comments10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1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2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3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4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5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6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7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8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9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4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5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6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7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8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9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sharedStrings.xml><?xml version="1.0" encoding="utf-8"?>
<sst xmlns="http://schemas.openxmlformats.org/spreadsheetml/2006/main" count="692" uniqueCount="31">
  <si>
    <t>～</t>
    <phoneticPr fontId="2"/>
  </si>
  <si>
    <t>作業内容</t>
    <rPh sb="0" eb="2">
      <t>サギョウ</t>
    </rPh>
    <rPh sb="2" eb="4">
      <t>ナイヨウ</t>
    </rPh>
    <phoneticPr fontId="2"/>
  </si>
  <si>
    <t>報酬月額（給与等）</t>
    <rPh sb="0" eb="2">
      <t>ホウシュウ</t>
    </rPh>
    <rPh sb="2" eb="4">
      <t>ゲツガク</t>
    </rPh>
    <rPh sb="5" eb="7">
      <t>キュウヨ</t>
    </rPh>
    <rPh sb="7" eb="8">
      <t>トウ</t>
    </rPh>
    <phoneticPr fontId="2"/>
  </si>
  <si>
    <t>人件費単価（時給）</t>
    <phoneticPr fontId="2"/>
  </si>
  <si>
    <t>円以上</t>
  </si>
  <si>
    <t>円未満</t>
  </si>
  <si>
    <t>単位：円</t>
  </si>
  <si>
    <t>～</t>
  </si>
  <si>
    <t>合計</t>
    <rPh sb="0" eb="2">
      <t>ゴウケイ</t>
    </rPh>
    <phoneticPr fontId="2"/>
  </si>
  <si>
    <t>氏名</t>
    <rPh sb="0" eb="2">
      <t>シメイ</t>
    </rPh>
    <phoneticPr fontId="2"/>
  </si>
  <si>
    <t>責任者印</t>
    <rPh sb="0" eb="3">
      <t>セキニンシャ</t>
    </rPh>
    <rPh sb="3" eb="4">
      <t>イン</t>
    </rPh>
    <phoneticPr fontId="2"/>
  </si>
  <si>
    <t>年月</t>
    <rPh sb="0" eb="2">
      <t>ネンゲツ</t>
    </rPh>
    <phoneticPr fontId="2"/>
  </si>
  <si>
    <t>日付</t>
    <rPh sb="0" eb="2">
      <t>ヒヅケ</t>
    </rPh>
    <phoneticPr fontId="2"/>
  </si>
  <si>
    <t>従事者氏名</t>
    <rPh sb="0" eb="3">
      <t>ジュウジシャ</t>
    </rPh>
    <rPh sb="3" eb="5">
      <t>シメイ</t>
    </rPh>
    <phoneticPr fontId="2"/>
  </si>
  <si>
    <t>企業名</t>
    <rPh sb="0" eb="1">
      <t>キ</t>
    </rPh>
    <rPh sb="1" eb="2">
      <t>ギョウ</t>
    </rPh>
    <rPh sb="2" eb="3">
      <t>メイ</t>
    </rPh>
    <phoneticPr fontId="2"/>
  </si>
  <si>
    <t>休憩等
除外時間</t>
    <rPh sb="0" eb="2">
      <t>キュウケイ</t>
    </rPh>
    <rPh sb="2" eb="3">
      <t>ナド</t>
    </rPh>
    <rPh sb="4" eb="6">
      <t>ジョガイ</t>
    </rPh>
    <rPh sb="6" eb="8">
      <t>ジカン</t>
    </rPh>
    <phoneticPr fontId="2"/>
  </si>
  <si>
    <r>
      <t>（注１）</t>
    </r>
    <r>
      <rPr>
        <b/>
        <sz val="10"/>
        <rFont val="ＭＳ 明朝"/>
        <family val="1"/>
        <charset val="128"/>
      </rPr>
      <t>30分単位</t>
    </r>
    <r>
      <rPr>
        <sz val="10"/>
        <rFont val="ＭＳ 明朝"/>
        <family val="1"/>
        <charset val="128"/>
      </rPr>
      <t>で記入してください。　（注２）提出の際には責任者印が押印されたこの</t>
    </r>
    <r>
      <rPr>
        <b/>
        <sz val="10"/>
        <rFont val="ＭＳ 明朝"/>
        <family val="1"/>
        <charset val="128"/>
      </rPr>
      <t>原本</t>
    </r>
    <r>
      <rPr>
        <sz val="10"/>
        <rFont val="ＭＳ 明朝"/>
        <family val="1"/>
        <charset val="128"/>
      </rPr>
      <t>を提出していただきます。</t>
    </r>
    <rPh sb="1" eb="2">
      <t>チュウ</t>
    </rPh>
    <rPh sb="6" eb="7">
      <t>プン</t>
    </rPh>
    <rPh sb="7" eb="9">
      <t>タンイ</t>
    </rPh>
    <rPh sb="10" eb="12">
      <t>キニュウ</t>
    </rPh>
    <rPh sb="21" eb="22">
      <t>チュウ</t>
    </rPh>
    <phoneticPr fontId="2"/>
  </si>
  <si>
    <t>企業名</t>
    <rPh sb="0" eb="2">
      <t>キギョウ</t>
    </rPh>
    <rPh sb="2" eb="3">
      <t>メイ</t>
    </rPh>
    <phoneticPr fontId="2"/>
  </si>
  <si>
    <t>作業時間数</t>
    <rPh sb="0" eb="2">
      <t>サギョウ</t>
    </rPh>
    <rPh sb="2" eb="4">
      <t>ジカン</t>
    </rPh>
    <rPh sb="4" eb="5">
      <t>スウ</t>
    </rPh>
    <phoneticPr fontId="2"/>
  </si>
  <si>
    <t>作業時刻</t>
    <rPh sb="0" eb="2">
      <t>サギョウ</t>
    </rPh>
    <rPh sb="2" eb="4">
      <t>ジコク</t>
    </rPh>
    <phoneticPr fontId="2"/>
  </si>
  <si>
    <t>様式６号（別紙４－２）</t>
    <rPh sb="0" eb="2">
      <t>ヨウシキ</t>
    </rPh>
    <rPh sb="3" eb="4">
      <t>ゴウ</t>
    </rPh>
    <rPh sb="5" eb="7">
      <t>ベッシ</t>
    </rPh>
    <phoneticPr fontId="2"/>
  </si>
  <si>
    <r>
      <t xml:space="preserve">総支給額
(円)
</t>
    </r>
    <r>
      <rPr>
        <b/>
        <sz val="10.5"/>
        <color indexed="8"/>
        <rFont val="ＭＳ 明朝"/>
        <family val="1"/>
        <charset val="128"/>
      </rPr>
      <t>(A)</t>
    </r>
    <rPh sb="0" eb="1">
      <t>ソウ</t>
    </rPh>
    <rPh sb="1" eb="3">
      <t>シキュウ</t>
    </rPh>
    <rPh sb="3" eb="4">
      <t>ガク</t>
    </rPh>
    <rPh sb="6" eb="7">
      <t>エン</t>
    </rPh>
    <phoneticPr fontId="2"/>
  </si>
  <si>
    <r>
      <t xml:space="preserve">時間単価
(円)
</t>
    </r>
    <r>
      <rPr>
        <b/>
        <sz val="10.5"/>
        <color indexed="8"/>
        <rFont val="ＭＳ 明朝"/>
        <family val="1"/>
        <charset val="128"/>
      </rPr>
      <t xml:space="preserve">(B) </t>
    </r>
    <rPh sb="0" eb="2">
      <t>ジカン</t>
    </rPh>
    <rPh sb="2" eb="4">
      <t>タンカ</t>
    </rPh>
    <rPh sb="6" eb="7">
      <t>エン</t>
    </rPh>
    <phoneticPr fontId="2"/>
  </si>
  <si>
    <r>
      <t xml:space="preserve">従事時間
(時間)
</t>
    </r>
    <r>
      <rPr>
        <b/>
        <sz val="10.5"/>
        <color indexed="8"/>
        <rFont val="ＭＳ 明朝"/>
        <family val="1"/>
        <charset val="128"/>
      </rPr>
      <t xml:space="preserve">(C) </t>
    </r>
    <rPh sb="0" eb="2">
      <t>ジュウジ</t>
    </rPh>
    <rPh sb="2" eb="4">
      <t>ジカン</t>
    </rPh>
    <rPh sb="6" eb="8">
      <t>ジカン</t>
    </rPh>
    <phoneticPr fontId="2"/>
  </si>
  <si>
    <r>
      <t>算定額</t>
    </r>
    <r>
      <rPr>
        <b/>
        <sz val="10.5"/>
        <color indexed="8"/>
        <rFont val="ＭＳ 明朝"/>
        <family val="1"/>
        <charset val="128"/>
      </rPr>
      <t xml:space="preserve">
(D)=(B)X(C)</t>
    </r>
    <rPh sb="0" eb="2">
      <t>サンテイ</t>
    </rPh>
    <rPh sb="2" eb="3">
      <t>ガク</t>
    </rPh>
    <phoneticPr fontId="2"/>
  </si>
  <si>
    <r>
      <t>■「直接人件費算定表（別紙４－１）」の入力
（１）「総支給額（A）」は、貴社の給与明細表等から手入力してください（賞与や残業手当等は除く）。
（２）「時間単価（B）」は、報告期間中の”</t>
    </r>
    <r>
      <rPr>
        <b/>
        <sz val="10.5"/>
        <color indexed="8"/>
        <rFont val="ＭＳ 明朝"/>
        <family val="1"/>
        <charset val="128"/>
      </rPr>
      <t>一番低い単価</t>
    </r>
    <r>
      <rPr>
        <sz val="10.5"/>
        <color indexed="8"/>
        <rFont val="ＭＳ 明朝"/>
        <family val="1"/>
        <charset val="128"/>
      </rPr>
      <t>”が自動的に参照されます。
（３）「従事時間（C）」は、該当月の「作業日報兼直接人件費個別明細表（別紙４－２）」の時間数合計が参照されます。
（４）「算定額」及び「助成対象経費」は、自動計算されます。
※従事者１名につき、本エクセルファイル全体をコピーし、ご作成してください。 
■入力後の「助成対象経費」を、「支払実績表（別紙３）」の「シート名：2-3.人件費」に手入力してください。</t>
    </r>
    <rPh sb="2" eb="4">
      <t>チョクセツ</t>
    </rPh>
    <rPh sb="4" eb="7">
      <t>ジンケンヒ</t>
    </rPh>
    <rPh sb="7" eb="9">
      <t>サンテイ</t>
    </rPh>
    <rPh sb="9" eb="10">
      <t>ヒョウ</t>
    </rPh>
    <rPh sb="11" eb="13">
      <t>ベッシ</t>
    </rPh>
    <rPh sb="47" eb="48">
      <t>テ</t>
    </rPh>
    <rPh sb="48" eb="50">
      <t>ニュウリョク</t>
    </rPh>
    <rPh sb="57" eb="59">
      <t>ショウヨ</t>
    </rPh>
    <rPh sb="60" eb="62">
      <t>ザンギョウ</t>
    </rPh>
    <rPh sb="62" eb="64">
      <t>テアテ</t>
    </rPh>
    <rPh sb="64" eb="65">
      <t>ナド</t>
    </rPh>
    <rPh sb="66" eb="67">
      <t>ノゾ</t>
    </rPh>
    <rPh sb="75" eb="77">
      <t>ジカン</t>
    </rPh>
    <rPh sb="77" eb="79">
      <t>タンカ</t>
    </rPh>
    <rPh sb="104" eb="106">
      <t>サンショウ</t>
    </rPh>
    <rPh sb="147" eb="149">
      <t>ベッシ</t>
    </rPh>
    <rPh sb="161" eb="163">
      <t>サンショウ</t>
    </rPh>
    <rPh sb="191" eb="193">
      <t>ケイサン</t>
    </rPh>
    <rPh sb="200" eb="202">
      <t>ジュウジ</t>
    </rPh>
    <rPh sb="202" eb="203">
      <t>シャ</t>
    </rPh>
    <rPh sb="204" eb="205">
      <t>メイ</t>
    </rPh>
    <rPh sb="218" eb="220">
      <t>ゼンタイ</t>
    </rPh>
    <rPh sb="240" eb="243">
      <t>ニュウリョクゴ</t>
    </rPh>
    <rPh sb="271" eb="272">
      <t>メイ</t>
    </rPh>
    <rPh sb="282" eb="283">
      <t>テ</t>
    </rPh>
    <rPh sb="283" eb="285">
      <t>ニュウリョク</t>
    </rPh>
    <phoneticPr fontId="2"/>
  </si>
  <si>
    <t>年月</t>
    <rPh sb="0" eb="1">
      <t>ネン</t>
    </rPh>
    <rPh sb="1" eb="2">
      <t>ツキ</t>
    </rPh>
    <phoneticPr fontId="2"/>
  </si>
  <si>
    <t>直接人件費算定表</t>
    <rPh sb="0" eb="2">
      <t>チョクセツ</t>
    </rPh>
    <rPh sb="2" eb="5">
      <t>ジンケンヒ</t>
    </rPh>
    <rPh sb="5" eb="7">
      <t>サンテイ</t>
    </rPh>
    <rPh sb="7" eb="8">
      <t>ヒョウ</t>
    </rPh>
    <phoneticPr fontId="2"/>
  </si>
  <si>
    <t>様式第６号（別紙４－１）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</si>
  <si>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助成対象経費
(円)
(A)を上限
とする</t>
    <rPh sb="0" eb="2">
      <t>ジョセイ</t>
    </rPh>
    <rPh sb="2" eb="4">
      <t>タイショウ</t>
    </rPh>
    <rPh sb="4" eb="6">
      <t>ケイヒ</t>
    </rPh>
    <rPh sb="15" eb="17">
      <t>ジョウゲン</t>
    </rPh>
    <phoneticPr fontId="2"/>
  </si>
  <si>
    <t>作業日報兼直接人件費個別明細表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</si>
</sst>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h&quot;時間&quot;mm&quot;分&quot;;@"/>
    <numFmt numFmtId="177" formatCode="#,##0_ "/>
    <numFmt numFmtId="178" formatCode="#,##0.0_ "/>
    <numFmt numFmtId="179" formatCode="[h]&quot;時間&quot;mm&quot;分&quot;;@"/>
  </numFmts>
  <fonts count="19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1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0.5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name val="ＭＳ Ｐゴシック"/>
      <family val="3"/>
      <charset val="128"/>
    </font>
    <font>
      <b/>
      <sz val="10.5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10.5"/>
      <color indexed="8"/>
      <name val="ＭＳ 明朝"/>
      <family val="1"/>
      <charset val="128"/>
    </font>
    <font>
      <b/>
      <sz val="10.5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95">
    <xf numFmtId="0" fontId="0" fillId="0" borderId="0" xfId="0"/>
    <xf numFmtId="177" fontId="1" fillId="0" borderId="0" xfId="1" applyNumberFormat="1" applyFont="1" applyProtection="1">
      <alignment vertical="center"/>
    </xf>
    <xf numFmtId="177" fontId="1" fillId="0" borderId="0" xfId="1" applyNumberFormat="1" applyFont="1" applyAlignment="1" applyProtection="1">
      <alignment vertical="center" wrapText="1"/>
    </xf>
    <xf numFmtId="177" fontId="1" fillId="0" borderId="0" xfId="1" applyNumberFormat="1" applyFont="1" applyAlignment="1" applyProtection="1">
      <alignment horizontal="right" vertical="center" shrinkToFit="1"/>
    </xf>
    <xf numFmtId="20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0" xfId="0" applyFont="1" applyAlignment="1">
      <alignment vertical="center" wrapText="1"/>
    </xf>
    <xf numFmtId="56" fontId="5" fillId="0" borderId="0" xfId="0" applyNumberFormat="1" applyFont="1" applyFill="1" applyBorder="1" applyAlignment="1" applyProtection="1">
      <alignment horizontal="right" vertical="center" shrinkToFit="1"/>
      <protection locked="0"/>
    </xf>
    <xf numFmtId="20" fontId="5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Fill="1" applyBorder="1" applyAlignment="1">
      <alignment horizontal="center" vertical="center" shrinkToFit="1"/>
    </xf>
    <xf numFmtId="20" fontId="11" fillId="0" borderId="0" xfId="0" applyNumberFormat="1" applyFont="1" applyFill="1" applyBorder="1" applyAlignment="1" applyProtection="1">
      <alignment horizontal="center" vertical="center" shrinkToFit="1"/>
      <protection locked="0"/>
    </xf>
    <xf numFmtId="176" fontId="5" fillId="0" borderId="0" xfId="0" applyNumberFormat="1" applyFont="1" applyFill="1" applyBorder="1" applyAlignment="1" applyProtection="1">
      <alignment horizontal="right" vertical="center" shrinkToFit="1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horizontal="center" vertical="center" shrinkToFit="1"/>
      <protection locked="0"/>
    </xf>
    <xf numFmtId="0" fontId="5" fillId="0" borderId="12" xfId="0" applyFont="1" applyFill="1" applyBorder="1" applyAlignment="1" applyProtection="1">
      <alignment horizontal="center" vertical="center" shrinkToFit="1"/>
      <protection locked="0"/>
    </xf>
    <xf numFmtId="0" fontId="5" fillId="0" borderId="13" xfId="0" applyFont="1" applyFill="1" applyBorder="1" applyAlignment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 shrinkToFit="1"/>
      <protection locked="0"/>
    </xf>
    <xf numFmtId="0" fontId="11" fillId="0" borderId="14" xfId="0" applyFont="1" applyFill="1" applyBorder="1" applyAlignment="1" applyProtection="1">
      <alignment horizontal="center" vertical="center" shrinkToFit="1"/>
      <protection locked="0"/>
    </xf>
    <xf numFmtId="0" fontId="5" fillId="3" borderId="2" xfId="0" applyFont="1" applyFill="1" applyBorder="1" applyAlignment="1" applyProtection="1">
      <alignment horizontal="center" vertical="center" shrinkToFit="1"/>
    </xf>
    <xf numFmtId="0" fontId="5" fillId="3" borderId="2" xfId="0" applyFont="1" applyFill="1" applyBorder="1" applyAlignment="1" applyProtection="1">
      <alignment horizontal="center" vertical="center" shrinkToFit="1"/>
    </xf>
    <xf numFmtId="0" fontId="11" fillId="3" borderId="2" xfId="0" applyFont="1" applyFill="1" applyBorder="1" applyAlignment="1" applyProtection="1">
      <alignment horizontal="center" vertical="center" wrapText="1" shrinkToFi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 applyProtection="1">
      <alignment horizontal="distributed" vertical="center" shrinkToFit="1"/>
    </xf>
    <xf numFmtId="0" fontId="5" fillId="3" borderId="1" xfId="0" applyFont="1" applyFill="1" applyBorder="1" applyAlignment="1" applyProtection="1">
      <alignment horizontal="center" vertical="center"/>
    </xf>
    <xf numFmtId="176" fontId="12" fillId="0" borderId="0" xfId="0" applyNumberFormat="1" applyFont="1" applyAlignment="1">
      <alignment vertical="center"/>
    </xf>
    <xf numFmtId="177" fontId="14" fillId="3" borderId="1" xfId="1" applyNumberFormat="1" applyFont="1" applyFill="1" applyBorder="1" applyAlignment="1" applyProtection="1">
      <alignment horizontal="center" vertical="center" wrapText="1"/>
    </xf>
    <xf numFmtId="0" fontId="15" fillId="0" borderId="11" xfId="1" applyFont="1" applyBorder="1" applyAlignment="1" applyProtection="1">
      <alignment horizontal="center" vertical="center"/>
    </xf>
    <xf numFmtId="0" fontId="15" fillId="0" borderId="5" xfId="1" applyFont="1" applyBorder="1" applyAlignment="1" applyProtection="1">
      <alignment horizontal="center" vertical="center"/>
    </xf>
    <xf numFmtId="0" fontId="15" fillId="0" borderId="8" xfId="1" applyFont="1" applyBorder="1" applyAlignment="1" applyProtection="1">
      <alignment horizontal="center" vertical="center"/>
    </xf>
    <xf numFmtId="0" fontId="15" fillId="0" borderId="4" xfId="1" applyFont="1" applyBorder="1" applyAlignment="1" applyProtection="1">
      <alignment horizontal="center" vertical="center"/>
    </xf>
    <xf numFmtId="0" fontId="15" fillId="0" borderId="1" xfId="1" applyFont="1" applyBorder="1" applyAlignment="1" applyProtection="1">
      <alignment horizontal="center" vertical="center"/>
    </xf>
    <xf numFmtId="0" fontId="15" fillId="0" borderId="7" xfId="1" applyFont="1" applyBorder="1" applyAlignment="1" applyProtection="1">
      <alignment horizontal="center" vertical="center"/>
    </xf>
    <xf numFmtId="3" fontId="15" fillId="0" borderId="3" xfId="1" applyNumberFormat="1" applyFont="1" applyBorder="1" applyAlignment="1" applyProtection="1">
      <alignment horizontal="center" vertical="center"/>
    </xf>
    <xf numFmtId="3" fontId="15" fillId="0" borderId="4" xfId="1" applyNumberFormat="1" applyFont="1" applyBorder="1" applyAlignment="1" applyProtection="1">
      <alignment horizontal="center" vertical="center"/>
    </xf>
    <xf numFmtId="3" fontId="15" fillId="0" borderId="3" xfId="1" applyNumberFormat="1" applyFont="1" applyFill="1" applyBorder="1" applyAlignment="1" applyProtection="1">
      <alignment horizontal="center" vertical="center"/>
    </xf>
    <xf numFmtId="3" fontId="15" fillId="0" borderId="10" xfId="1" applyNumberFormat="1" applyFont="1" applyFill="1" applyBorder="1" applyAlignment="1" applyProtection="1">
      <alignment horizontal="center" vertical="center"/>
    </xf>
    <xf numFmtId="0" fontId="15" fillId="0" borderId="2" xfId="1" applyFont="1" applyBorder="1" applyAlignment="1" applyProtection="1">
      <alignment horizontal="center" vertical="center"/>
    </xf>
    <xf numFmtId="3" fontId="15" fillId="0" borderId="7" xfId="1" applyNumberFormat="1" applyFont="1" applyFill="1" applyBorder="1" applyAlignment="1" applyProtection="1">
      <alignment horizontal="center" vertical="center"/>
    </xf>
    <xf numFmtId="177" fontId="16" fillId="0" borderId="0" xfId="1" applyNumberFormat="1" applyFont="1" applyBorder="1" applyAlignment="1" applyProtection="1">
      <alignment horizontal="center" vertical="center" shrinkToFit="1"/>
    </xf>
    <xf numFmtId="177" fontId="10" fillId="2" borderId="0" xfId="1" applyNumberFormat="1" applyFont="1" applyFill="1" applyBorder="1" applyAlignment="1" applyProtection="1">
      <alignment horizontal="right" vertical="center" shrinkToFit="1"/>
      <protection locked="0"/>
    </xf>
    <xf numFmtId="0" fontId="16" fillId="0" borderId="12" xfId="0" applyNumberFormat="1" applyFont="1" applyFill="1" applyBorder="1" applyAlignment="1" applyProtection="1">
      <alignment horizontal="center" vertical="center" shrinkToFit="1"/>
    </xf>
    <xf numFmtId="0" fontId="16" fillId="0" borderId="14" xfId="0" applyNumberFormat="1" applyFont="1" applyFill="1" applyBorder="1" applyAlignment="1" applyProtection="1">
      <alignment horizontal="center" vertical="center" shrinkToFit="1"/>
    </xf>
    <xf numFmtId="177" fontId="16" fillId="0" borderId="0" xfId="1" applyNumberFormat="1" applyFont="1" applyBorder="1" applyAlignment="1" applyProtection="1">
      <alignment horizontal="right" vertical="center" shrinkToFit="1"/>
    </xf>
    <xf numFmtId="178" fontId="16" fillId="0" borderId="0" xfId="1" applyNumberFormat="1" applyFont="1" applyFill="1" applyBorder="1" applyAlignment="1" applyProtection="1">
      <alignment horizontal="right" vertical="center" shrinkToFit="1"/>
    </xf>
    <xf numFmtId="178" fontId="16" fillId="0" borderId="0" xfId="0" applyNumberFormat="1" applyFont="1" applyFill="1" applyBorder="1" applyAlignment="1" applyProtection="1">
      <alignment horizontal="right" vertical="center" shrinkToFit="1"/>
    </xf>
    <xf numFmtId="177" fontId="16" fillId="0" borderId="0" xfId="0" applyNumberFormat="1" applyFont="1" applyFill="1" applyBorder="1" applyAlignment="1" applyProtection="1">
      <alignment horizontal="right" vertical="center" shrinkToFit="1"/>
    </xf>
    <xf numFmtId="177" fontId="10" fillId="2" borderId="0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7" xfId="1" applyNumberFormat="1" applyFont="1" applyFill="1" applyBorder="1" applyAlignment="1" applyProtection="1">
      <alignment horizontal="center" vertical="center" wrapText="1" shrinkToFit="1"/>
    </xf>
    <xf numFmtId="177" fontId="16" fillId="0" borderId="2" xfId="1" applyNumberFormat="1" applyFont="1" applyFill="1" applyBorder="1" applyAlignment="1" applyProtection="1">
      <alignment horizontal="center" vertical="center" wrapText="1" shrinkToFit="1"/>
    </xf>
    <xf numFmtId="177" fontId="16" fillId="0" borderId="10" xfId="1" applyNumberFormat="1" applyFont="1" applyFill="1" applyBorder="1" applyAlignment="1" applyProtection="1">
      <alignment horizontal="center" vertical="center" wrapText="1" shrinkToFit="1"/>
    </xf>
    <xf numFmtId="0" fontId="5" fillId="3" borderId="2" xfId="0" applyFont="1" applyFill="1" applyBorder="1" applyAlignment="1" applyProtection="1">
      <alignment horizontal="center" vertical="center" shrinkToFit="1"/>
    </xf>
    <xf numFmtId="3" fontId="5" fillId="0" borderId="3" xfId="0" applyNumberFormat="1" applyFont="1" applyBorder="1" applyAlignment="1" applyProtection="1">
      <alignment horizontal="center" vertical="center" wrapText="1"/>
    </xf>
    <xf numFmtId="3" fontId="5" fillId="0" borderId="7" xfId="0" applyNumberFormat="1" applyFont="1" applyBorder="1" applyAlignment="1" applyProtection="1">
      <alignment horizontal="center" vertical="center" wrapText="1"/>
    </xf>
    <xf numFmtId="20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shrinkToFit="1"/>
    </xf>
    <xf numFmtId="0" fontId="5" fillId="0" borderId="12" xfId="0" applyFont="1" applyFill="1" applyBorder="1" applyAlignment="1" applyProtection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 shrinkToFit="1"/>
    </xf>
    <xf numFmtId="0" fontId="11" fillId="0" borderId="14" xfId="0" applyFont="1" applyFill="1" applyBorder="1" applyAlignment="1" applyProtection="1">
      <alignment horizontal="center" vertical="center" shrinkToFit="1"/>
    </xf>
    <xf numFmtId="0" fontId="5" fillId="0" borderId="0" xfId="0" applyFont="1" applyFill="1" applyBorder="1" applyAlignment="1" applyProtection="1">
      <alignment vertical="center" wrapText="1"/>
    </xf>
    <xf numFmtId="176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 shrinkToFit="1"/>
    </xf>
    <xf numFmtId="0" fontId="12" fillId="0" borderId="0" xfId="0" applyFont="1" applyAlignment="1" applyProtection="1">
      <alignment horizontal="center" vertical="center" shrinkToFit="1"/>
    </xf>
    <xf numFmtId="0" fontId="12" fillId="0" borderId="0" xfId="0" applyFont="1" applyAlignment="1" applyProtection="1">
      <alignment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177" fontId="17" fillId="3" borderId="1" xfId="1" applyNumberFormat="1" applyFont="1" applyFill="1" applyBorder="1" applyAlignment="1" applyProtection="1">
      <alignment horizontal="distributed" vertical="center" shrinkToFit="1"/>
    </xf>
    <xf numFmtId="177" fontId="10" fillId="2" borderId="16" xfId="1" applyNumberFormat="1" applyFont="1" applyFill="1" applyBorder="1" applyAlignment="1" applyProtection="1">
      <alignment horizontal="right" vertical="center" shrinkToFit="1"/>
      <protection locked="0"/>
    </xf>
    <xf numFmtId="177" fontId="16" fillId="0" borderId="0" xfId="1" applyNumberFormat="1" applyFont="1" applyFill="1" applyAlignment="1" applyProtection="1">
      <alignment horizontal="right" vertical="center" shrinkToFit="1"/>
    </xf>
    <xf numFmtId="177" fontId="16" fillId="0" borderId="16" xfId="1" applyNumberFormat="1" applyFont="1" applyFill="1" applyBorder="1" applyAlignment="1" applyProtection="1">
      <alignment horizontal="right" vertical="center" shrinkToFit="1"/>
    </xf>
    <xf numFmtId="177" fontId="16" fillId="0" borderId="15" xfId="1" applyNumberFormat="1" applyFont="1" applyFill="1" applyBorder="1" applyAlignment="1" applyProtection="1">
      <alignment horizontal="right" vertical="center" shrinkToFit="1"/>
    </xf>
    <xf numFmtId="179" fontId="6" fillId="0" borderId="0" xfId="0" applyNumberFormat="1" applyFont="1" applyFill="1" applyBorder="1" applyAlignment="1" applyProtection="1">
      <alignment horizontal="right" vertical="center" shrinkToFit="1"/>
    </xf>
    <xf numFmtId="177" fontId="16" fillId="0" borderId="0" xfId="1" applyNumberFormat="1" applyFont="1" applyAlignment="1" applyProtection="1">
      <alignment horizontal="left" vertical="center" shrinkToFit="1"/>
    </xf>
    <xf numFmtId="177" fontId="16" fillId="0" borderId="9" xfId="1" applyNumberFormat="1" applyFont="1" applyFill="1" applyBorder="1" applyAlignment="1" applyProtection="1">
      <alignment horizontal="center" vertical="center" shrinkToFit="1"/>
    </xf>
    <xf numFmtId="177" fontId="7" fillId="0" borderId="0" xfId="1" applyNumberFormat="1" applyFont="1" applyAlignment="1" applyProtection="1">
      <alignment horizontal="center" vertical="center" shrinkToFit="1"/>
    </xf>
    <xf numFmtId="177" fontId="18" fillId="0" borderId="0" xfId="1" applyNumberFormat="1" applyFont="1" applyAlignment="1" applyProtection="1">
      <alignment horizontal="center" vertical="center" shrinkToFit="1"/>
    </xf>
    <xf numFmtId="177" fontId="16" fillId="0" borderId="0" xfId="1" applyNumberFormat="1" applyFont="1" applyBorder="1" applyAlignment="1" applyProtection="1">
      <alignment horizontal="left" vertical="center" wrapText="1" shrinkToFit="1"/>
    </xf>
    <xf numFmtId="177" fontId="16" fillId="0" borderId="0" xfId="1" applyNumberFormat="1" applyFont="1" applyBorder="1" applyAlignment="1" applyProtection="1">
      <alignment horizontal="left" vertical="center" shrinkToFit="1"/>
    </xf>
    <xf numFmtId="177" fontId="14" fillId="3" borderId="1" xfId="1" applyNumberFormat="1" applyFont="1" applyFill="1" applyBorder="1" applyAlignment="1" applyProtection="1">
      <alignment horizontal="center" vertical="center"/>
    </xf>
    <xf numFmtId="177" fontId="13" fillId="0" borderId="1" xfId="1" applyNumberFormat="1" applyFont="1" applyFill="1" applyBorder="1" applyAlignment="1" applyProtection="1">
      <alignment horizontal="left" vertical="center" shrinkToFit="1"/>
      <protection locked="0"/>
    </xf>
    <xf numFmtId="0" fontId="10" fillId="0" borderId="0" xfId="0" applyFont="1" applyAlignment="1" applyProtection="1">
      <alignment horizontal="left" vertical="center"/>
    </xf>
    <xf numFmtId="56" fontId="5" fillId="0" borderId="6" xfId="0" applyNumberFormat="1" applyFont="1" applyBorder="1" applyAlignment="1" applyProtection="1">
      <alignment horizontal="left" vertical="center" shrinkToFit="1"/>
    </xf>
    <xf numFmtId="0" fontId="4" fillId="0" borderId="9" xfId="0" applyFont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 shrinkToFit="1"/>
    </xf>
    <xf numFmtId="0" fontId="6" fillId="0" borderId="3" xfId="0" applyFont="1" applyFill="1" applyBorder="1" applyAlignment="1" applyProtection="1">
      <alignment horizontal="left" vertical="center"/>
    </xf>
    <xf numFmtId="0" fontId="6" fillId="0" borderId="6" xfId="0" applyFont="1" applyFill="1" applyBorder="1" applyAlignment="1" applyProtection="1">
      <alignment horizontal="left" vertical="center"/>
    </xf>
    <xf numFmtId="0" fontId="6" fillId="0" borderId="4" xfId="0" applyFont="1" applyFill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418"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76" formatCode="h&quot;時間&quot;mm&quot;分&quot;;@"/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76" formatCode="h&quot;時間&quot;mm&quot;分&quot;;@"/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  <protection locked="1" hidden="0"/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8" formatCode="#,##0.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8" formatCode="#,##0.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ＭＳ 明朝"/>
        <scheme val="none"/>
      </font>
      <numFmt numFmtId="177" formatCode="#,##0_ "/>
      <fill>
        <patternFill patternType="solid">
          <fgColor indexed="64"/>
          <bgColor theme="8" tint="0.79998168889431442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center" vertical="center" textRotation="0" wrapText="0" indent="0" justifyLastLine="0" shrinkToFit="1" readingOrder="0"/>
      <border diagonalUp="0" diagonalDown="0">
        <left/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numFmt numFmtId="177" formatCode="#,##0_ 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theme="8" tint="0.7999816888943144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2" defaultTableStyle="TableStyleMedium2" defaultPivotStyle="PivotStyleLight16">
    <tableStyle name="テーブル スタイル 1" pivot="0" count="1">
      <tableStyleElement type="wholeTable" dxfId="417"/>
    </tableStyle>
    <tableStyle name="テーブル スタイル 2" pivot="0" count="6">
      <tableStyleElement type="wholeTable" dxfId="416"/>
      <tableStyleElement type="headerRow" dxfId="415"/>
      <tableStyleElement type="totalRow" dxfId="414"/>
      <tableStyleElement type="firstColumn" dxfId="413"/>
      <tableStyleElement type="lastColumn" dxfId="412"/>
      <tableStyleElement type="firstRowStripe" dxfId="41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899" name="Line 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0" name="Line 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1" name="Line 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2" name="Line 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3" name="Line 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4" name="Line 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5" name="Line 1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6" name="Line 1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7" name="Line 12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8" name="Line 1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9" name="Line 1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0" name="Line 1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1" name="Line 16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2" name="Line 17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3" name="Line 1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4" name="Line 1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5" name="Line 2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6" name="Line 2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7" name="Line 22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8" name="Line 2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9" name="Line 2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0" name="Line 2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1" name="Line 26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2" name="Line 27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3" name="Line 2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4" name="Line 2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5" name="Line 3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6" name="Line 3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ables/table1.xml><?xml version="1.0" encoding="utf-8"?>
<table xmlns="http://schemas.openxmlformats.org/spreadsheetml/2006/main" id="2" name="テーブル2" displayName="テーブル2" ref="A6:F25" totalsRowCount="1" headerRowDxfId="409" dataDxfId="408" totalsRowDxfId="407" headerRowCellStyle="標準 2" dataCellStyle="標準 2">
  <autoFilter ref="A6:F2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年月" dataDxfId="406" totalsRowDxfId="405" dataCellStyle="標準 2"/>
    <tableColumn id="6" name="総支給額_x000a_(円)_x000a_(A)" dataDxfId="404" totalsRowDxfId="403"/>
    <tableColumn id="8" name="時間単価_x000a_(円)_x000a_(B) " totalsRowFunction="custom" dataDxfId="402" totalsRowDxfId="401" dataCellStyle="標準 2">
      <calculatedColumnFormula>LOOKUP(MIN(テーブル2[総支給額
(円)
(A)]),$H$30:$H$56,$K$30:$K$56)</calculatedColumnFormula>
      <totalsRowFormula>LOOKUP(MIN(テーブル2[総支給額
(円)
(A)]),$H$30:$H$56,$K$30:$K$56)</totalsRowFormula>
    </tableColumn>
    <tableColumn id="9" name="従事時間_x000a_(時間)_x000a_(C) " totalsRowFunction="sum" dataDxfId="400" totalsRowDxfId="399" dataCellStyle="標準 2"/>
    <tableColumn id="10" name="算定額_x000a_(D)=(B)X(C)" totalsRowFunction="sum" dataDxfId="398" totalsRowDxfId="397" dataCellStyle="標準 2">
      <calculatedColumnFormula>テーブル2[[#This Row],[時間単価
(円)
(B) ]]*テーブル2[[#This Row],[従事時間
(時間)
(C) ]]</calculatedColumnFormula>
    </tableColumn>
    <tableColumn id="11" name="助成対象経費_x000a_(円)_x000a_(A)を上限_x000a_とする" totalsRowFunction="sum" dataDxfId="396" totalsRowDxfId="395" dataCellStyle="標準 2">
      <calculatedColumnFormula>IF(テーブル2[[#This Row],[総支給額
(円)
(A)]]&lt;=テーブル2[[#This Row],[算定額
(D)=(B)X(C)]],テーブル2[[#This Row],[総支給額
(円)
(A)]],テーブル2[[#This Row],[算定額
(D)=(B)X(C)]])</calculatedColumnFormula>
    </tableColumn>
  </tableColumns>
  <tableStyleInfo name="テーブル スタイル 2" showFirstColumn="0" showLastColumn="0" showRowStripes="1" showColumnStripes="0"/>
</table>
</file>

<file path=xl/tables/table10.xml><?xml version="1.0" encoding="utf-8"?>
<table xmlns="http://schemas.openxmlformats.org/spreadsheetml/2006/main" id="10" name="作業日報兼直接人件費個別明細表8" displayName="作業日報兼直接人件費個別明細表8" ref="A8:G31" headerRowCount="0" totalsRowCount="1" headerRowDxfId="290" dataDxfId="288" totalsRowDxfId="287" headerRowBorderDxfId="289">
  <tableColumns count="7">
    <tableColumn id="1" name="列1" totalsRowLabel="合計" headerRowDxfId="286" dataDxfId="285" totalsRowDxfId="87"/>
    <tableColumn id="2" name="列2" headerRowDxfId="284" totalsRowDxfId="86"/>
    <tableColumn id="3" name="列3" headerRowDxfId="283" totalsRowDxfId="85"/>
    <tableColumn id="4" name="列4" headerRowDxfId="282" totalsRowDxfId="84"/>
    <tableColumn id="5" name="列5" headerRowDxfId="281" totalsRowDxfId="83"/>
    <tableColumn id="6" name="列6" totalsRowFunction="custom" headerRowDxfId="280" dataDxfId="80" totalsRowDxfId="82">
      <calculatedColumnFormula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calculatedColumnFormula>
      <totalsRowFormula>SUBTOTAL(109,作業日報兼直接人件費個別明細表8[列6])</totalsRowFormula>
    </tableColumn>
    <tableColumn id="7" name="列7" headerRowDxfId="279" dataDxfId="278" totalsRowDxfId="81"/>
  </tableColumns>
  <tableStyleInfo name="テーブル スタイル 2" showFirstColumn="0" showLastColumn="0" showRowStripes="1" showColumnStripes="0"/>
</table>
</file>

<file path=xl/tables/table11.xml><?xml version="1.0" encoding="utf-8"?>
<table xmlns="http://schemas.openxmlformats.org/spreadsheetml/2006/main" id="11" name="作業日報兼直接人件費個別明細表9" displayName="作業日報兼直接人件費個別明細表9" ref="A8:G31" headerRowCount="0" totalsRowCount="1" headerRowDxfId="277" dataDxfId="275" totalsRowDxfId="274" headerRowBorderDxfId="276">
  <tableColumns count="7">
    <tableColumn id="1" name="列1" totalsRowLabel="合計" headerRowDxfId="273" dataDxfId="272" totalsRowDxfId="79"/>
    <tableColumn id="2" name="列2" headerRowDxfId="271" totalsRowDxfId="78"/>
    <tableColumn id="3" name="列3" headerRowDxfId="270" totalsRowDxfId="77"/>
    <tableColumn id="4" name="列4" headerRowDxfId="269" totalsRowDxfId="76"/>
    <tableColumn id="5" name="列5" headerRowDxfId="268" totalsRowDxfId="75"/>
    <tableColumn id="6" name="列6" totalsRowFunction="custom" headerRowDxfId="267" dataDxfId="72" totalsRowDxfId="74">
      <calculatedColumnFormula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calculatedColumnFormula>
      <totalsRowFormula>SUBTOTAL(109,作業日報兼直接人件費個別明細表9[列6])</totalsRowFormula>
    </tableColumn>
    <tableColumn id="7" name="列7" headerRowDxfId="266" dataDxfId="265" totalsRowDxfId="73"/>
  </tableColumns>
  <tableStyleInfo name="テーブル スタイル 2" showFirstColumn="0" showLastColumn="0" showRowStripes="1" showColumnStripes="0"/>
</table>
</file>

<file path=xl/tables/table12.xml><?xml version="1.0" encoding="utf-8"?>
<table xmlns="http://schemas.openxmlformats.org/spreadsheetml/2006/main" id="12" name="作業日報兼直接人件費個別明細表10" displayName="作業日報兼直接人件費個別明細表10" ref="A8:G31" headerRowCount="0" totalsRowCount="1" headerRowDxfId="264" dataDxfId="262" totalsRowDxfId="261" headerRowBorderDxfId="263">
  <tableColumns count="7">
    <tableColumn id="1" name="列1" totalsRowLabel="合計" headerRowDxfId="260" dataDxfId="259" totalsRowDxfId="71"/>
    <tableColumn id="2" name="列2" headerRowDxfId="258" totalsRowDxfId="70"/>
    <tableColumn id="3" name="列3" headerRowDxfId="257" totalsRowDxfId="69"/>
    <tableColumn id="4" name="列4" headerRowDxfId="256" totalsRowDxfId="68"/>
    <tableColumn id="5" name="列5" headerRowDxfId="255" totalsRowDxfId="67"/>
    <tableColumn id="6" name="列6" totalsRowFunction="custom" headerRowDxfId="254" dataDxfId="64" totalsRowDxfId="66">
      <calculatedColumnFormula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calculatedColumnFormula>
      <totalsRowFormula>SUBTOTAL(109,作業日報兼直接人件費個別明細表10[列6])</totalsRowFormula>
    </tableColumn>
    <tableColumn id="7" name="列7" headerRowDxfId="253" dataDxfId="252" totalsRowDxfId="65"/>
  </tableColumns>
  <tableStyleInfo name="テーブル スタイル 2" showFirstColumn="0" showLastColumn="0" showRowStripes="1" showColumnStripes="0"/>
</table>
</file>

<file path=xl/tables/table13.xml><?xml version="1.0" encoding="utf-8"?>
<table xmlns="http://schemas.openxmlformats.org/spreadsheetml/2006/main" id="13" name="作業日報兼直接人件費個別明細表11" displayName="作業日報兼直接人件費個別明細表11" ref="A8:G31" headerRowCount="0" totalsRowCount="1" headerRowDxfId="251" dataDxfId="249" totalsRowDxfId="248" headerRowBorderDxfId="250">
  <tableColumns count="7">
    <tableColumn id="1" name="列1" totalsRowLabel="合計" headerRowDxfId="247" dataDxfId="246" totalsRowDxfId="63"/>
    <tableColumn id="2" name="列2" headerRowDxfId="245" totalsRowDxfId="62"/>
    <tableColumn id="3" name="列3" headerRowDxfId="244" totalsRowDxfId="61"/>
    <tableColumn id="4" name="列4" headerRowDxfId="243" totalsRowDxfId="60"/>
    <tableColumn id="5" name="列5" headerRowDxfId="242" totalsRowDxfId="59"/>
    <tableColumn id="6" name="列6" totalsRowFunction="custom" headerRowDxfId="241" dataDxfId="56" totalsRowDxfId="58">
      <calculatedColumnFormula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calculatedColumnFormula>
      <totalsRowFormula>SUBTOTAL(109,作業日報兼直接人件費個別明細表11[列6])</totalsRowFormula>
    </tableColumn>
    <tableColumn id="7" name="列7" headerRowDxfId="240" dataDxfId="239" totalsRowDxfId="57"/>
  </tableColumns>
  <tableStyleInfo name="テーブル スタイル 2" showFirstColumn="0" showLastColumn="0" showRowStripes="1" showColumnStripes="0"/>
</table>
</file>

<file path=xl/tables/table14.xml><?xml version="1.0" encoding="utf-8"?>
<table xmlns="http://schemas.openxmlformats.org/spreadsheetml/2006/main" id="14" name="作業日報兼直接人件費個別明細表12" displayName="作業日報兼直接人件費個別明細表12" ref="A8:G31" headerRowCount="0" totalsRowCount="1" headerRowDxfId="238" dataDxfId="236" totalsRowDxfId="235" headerRowBorderDxfId="237">
  <tableColumns count="7">
    <tableColumn id="1" name="列1" totalsRowLabel="合計" headerRowDxfId="234" dataDxfId="233" totalsRowDxfId="55"/>
    <tableColumn id="2" name="列2" headerRowDxfId="232" totalsRowDxfId="54"/>
    <tableColumn id="3" name="列3" headerRowDxfId="231" totalsRowDxfId="53"/>
    <tableColumn id="4" name="列4" headerRowDxfId="230" totalsRowDxfId="52"/>
    <tableColumn id="5" name="列5" headerRowDxfId="229" totalsRowDxfId="51"/>
    <tableColumn id="6" name="列6" totalsRowFunction="custom" headerRowDxfId="228" dataDxfId="48" totalsRowDxfId="50">
      <calculatedColumnFormula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calculatedColumnFormula>
      <totalsRowFormula>SUBTOTAL(109,作業日報兼直接人件費個別明細表12[列6])</totalsRowFormula>
    </tableColumn>
    <tableColumn id="7" name="列7" headerRowDxfId="227" dataDxfId="226" totalsRowDxfId="49"/>
  </tableColumns>
  <tableStyleInfo name="テーブル スタイル 2" showFirstColumn="0" showLastColumn="0" showRowStripes="1" showColumnStripes="0"/>
</table>
</file>

<file path=xl/tables/table15.xml><?xml version="1.0" encoding="utf-8"?>
<table xmlns="http://schemas.openxmlformats.org/spreadsheetml/2006/main" id="15" name="作業日報兼直接人件費個別明細表13" displayName="作業日報兼直接人件費個別明細表13" ref="A8:G31" headerRowCount="0" totalsRowCount="1" headerRowDxfId="225" dataDxfId="223" totalsRowDxfId="222" headerRowBorderDxfId="224">
  <tableColumns count="7">
    <tableColumn id="1" name="列1" totalsRowLabel="合計" headerRowDxfId="221" dataDxfId="220" totalsRowDxfId="47"/>
    <tableColumn id="2" name="列2" headerRowDxfId="219" dataDxfId="218" totalsRowDxfId="46"/>
    <tableColumn id="3" name="列3" headerRowDxfId="217" dataDxfId="216" totalsRowDxfId="45"/>
    <tableColumn id="4" name="列4" headerRowDxfId="215" dataDxfId="214" totalsRowDxfId="44"/>
    <tableColumn id="5" name="列5" headerRowDxfId="213" dataDxfId="212" totalsRowDxfId="43"/>
    <tableColumn id="6" name="列6" totalsRowFunction="custom" headerRowDxfId="211" dataDxfId="40" totalsRowDxfId="42">
      <calculatedColumnFormula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calculatedColumnFormula>
      <totalsRowFormula>SUBTOTAL(109,作業日報兼直接人件費個別明細表13[列6])</totalsRowFormula>
    </tableColumn>
    <tableColumn id="7" name="列7" headerRowDxfId="210" dataDxfId="209" totalsRowDxfId="41"/>
  </tableColumns>
  <tableStyleInfo name="テーブル スタイル 2" showFirstColumn="0" showLastColumn="0" showRowStripes="1" showColumnStripes="0"/>
</table>
</file>

<file path=xl/tables/table16.xml><?xml version="1.0" encoding="utf-8"?>
<table xmlns="http://schemas.openxmlformats.org/spreadsheetml/2006/main" id="16" name="作業日報兼直接人件費個別明細表14" displayName="作業日報兼直接人件費個別明細表14" ref="A8:G31" headerRowCount="0" totalsRowCount="1" headerRowDxfId="208" dataDxfId="206" totalsRowDxfId="205" headerRowBorderDxfId="207">
  <tableColumns count="7">
    <tableColumn id="1" name="列1" totalsRowLabel="合計" headerRowDxfId="204" dataDxfId="203" totalsRowDxfId="39"/>
    <tableColumn id="2" name="列2" headerRowDxfId="202" totalsRowDxfId="38"/>
    <tableColumn id="3" name="列3" headerRowDxfId="201" totalsRowDxfId="37"/>
    <tableColumn id="4" name="列4" headerRowDxfId="200" totalsRowDxfId="36"/>
    <tableColumn id="5" name="列5" headerRowDxfId="199" totalsRowDxfId="35"/>
    <tableColumn id="6" name="列6" totalsRowFunction="custom" headerRowDxfId="198" dataDxfId="32" totalsRowDxfId="34">
      <calculatedColumnFormula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calculatedColumnFormula>
      <totalsRowFormula>SUBTOTAL(109,作業日報兼直接人件費個別明細表14[列6])</totalsRowFormula>
    </tableColumn>
    <tableColumn id="7" name="列7" headerRowDxfId="197" dataDxfId="196" totalsRowDxfId="33"/>
  </tableColumns>
  <tableStyleInfo name="テーブル スタイル 2" showFirstColumn="0" showLastColumn="0" showRowStripes="1" showColumnStripes="0"/>
</table>
</file>

<file path=xl/tables/table17.xml><?xml version="1.0" encoding="utf-8"?>
<table xmlns="http://schemas.openxmlformats.org/spreadsheetml/2006/main" id="17" name="作業日報兼直接人件費個別明細表15" displayName="作業日報兼直接人件費個別明細表15" ref="A8:G31" headerRowCount="0" totalsRowCount="1" headerRowDxfId="195" dataDxfId="193" totalsRowDxfId="192" headerRowBorderDxfId="194">
  <tableColumns count="7">
    <tableColumn id="1" name="列1" totalsRowLabel="合計" headerRowDxfId="191" dataDxfId="190" totalsRowDxfId="31"/>
    <tableColumn id="2" name="列2" headerRowDxfId="189" totalsRowDxfId="30"/>
    <tableColumn id="3" name="列3" headerRowDxfId="188" totalsRowDxfId="29"/>
    <tableColumn id="4" name="列4" headerRowDxfId="187" totalsRowDxfId="28"/>
    <tableColumn id="5" name="列5" headerRowDxfId="186" totalsRowDxfId="27"/>
    <tableColumn id="6" name="列6" totalsRowFunction="custom" headerRowDxfId="185" dataDxfId="24" totalsRowDxfId="26">
      <calculatedColumnFormula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calculatedColumnFormula>
      <totalsRowFormula>SUBTOTAL(109,作業日報兼直接人件費個別明細表15[列6])</totalsRowFormula>
    </tableColumn>
    <tableColumn id="7" name="列7" headerRowDxfId="184" dataDxfId="183" totalsRowDxfId="25"/>
  </tableColumns>
  <tableStyleInfo name="テーブル スタイル 2" showFirstColumn="0" showLastColumn="0" showRowStripes="1" showColumnStripes="0"/>
</table>
</file>

<file path=xl/tables/table18.xml><?xml version="1.0" encoding="utf-8"?>
<table xmlns="http://schemas.openxmlformats.org/spreadsheetml/2006/main" id="18" name="作業日報兼直接人件費個別明細表16" displayName="作業日報兼直接人件費個別明細表16" ref="A8:G31" headerRowCount="0" totalsRowCount="1" headerRowDxfId="182" dataDxfId="180" totalsRowDxfId="179" headerRowBorderDxfId="181">
  <tableColumns count="7">
    <tableColumn id="1" name="列1" totalsRowLabel="合計" headerRowDxfId="178" dataDxfId="177" totalsRowDxfId="23"/>
    <tableColumn id="2" name="列2" headerRowDxfId="176" totalsRowDxfId="22"/>
    <tableColumn id="3" name="列3" headerRowDxfId="175" totalsRowDxfId="21"/>
    <tableColumn id="4" name="列4" headerRowDxfId="174" totalsRowDxfId="20"/>
    <tableColumn id="5" name="列5" headerRowDxfId="173" totalsRowDxfId="19"/>
    <tableColumn id="6" name="列6" totalsRowFunction="custom" headerRowDxfId="172" dataDxfId="16" totalsRowDxfId="18">
      <calculatedColumnFormula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calculatedColumnFormula>
      <totalsRowFormula>SUBTOTAL(109,作業日報兼直接人件費個別明細表16[列6])</totalsRowFormula>
    </tableColumn>
    <tableColumn id="7" name="列7" headerRowDxfId="171" dataDxfId="170" totalsRowDxfId="17"/>
  </tableColumns>
  <tableStyleInfo name="テーブル スタイル 2" showFirstColumn="0" showLastColumn="0" showRowStripes="1" showColumnStripes="0"/>
</table>
</file>

<file path=xl/tables/table19.xml><?xml version="1.0" encoding="utf-8"?>
<table xmlns="http://schemas.openxmlformats.org/spreadsheetml/2006/main" id="19" name="作業日報兼直接人件費個別明細表17" displayName="作業日報兼直接人件費個別明細表17" ref="A8:G31" headerRowCount="0" totalsRowCount="1" headerRowDxfId="169" dataDxfId="167" totalsRowDxfId="166" headerRowBorderDxfId="168">
  <tableColumns count="7">
    <tableColumn id="1" name="列1" totalsRowLabel="合計" headerRowDxfId="165" dataDxfId="164" totalsRowDxfId="15"/>
    <tableColumn id="2" name="列2" headerRowDxfId="163" totalsRowDxfId="14"/>
    <tableColumn id="3" name="列3" headerRowDxfId="162" totalsRowDxfId="13"/>
    <tableColumn id="4" name="列4" headerRowDxfId="161" totalsRowDxfId="12"/>
    <tableColumn id="5" name="列5" headerRowDxfId="160" totalsRowDxfId="11"/>
    <tableColumn id="6" name="列6" totalsRowFunction="custom" headerRowDxfId="159" dataDxfId="8" totalsRowDxfId="10">
      <calculatedColumnFormula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calculatedColumnFormula>
      <totalsRowFormula>SUBTOTAL(109,作業日報兼直接人件費個別明細表17[列6])</totalsRowFormula>
    </tableColumn>
    <tableColumn id="7" name="列7" headerRowDxfId="158" dataDxfId="157" totalsRowDxfId="9"/>
  </tableColumns>
  <tableStyleInfo name="テーブル スタイル 2" showFirstColumn="0" showLastColumn="0" showRowStripes="1" showColumnStripes="0"/>
</table>
</file>

<file path=xl/tables/table2.xml><?xml version="1.0" encoding="utf-8"?>
<table xmlns="http://schemas.openxmlformats.org/spreadsheetml/2006/main" id="3" name="人件費単価一覧表" displayName="人件費単価一覧表" ref="H29:K56" totalsRowShown="0" headerRowDxfId="394" dataDxfId="392" headerRowBorderDxfId="393" tableBorderDxfId="391" totalsRowBorderDxfId="390" headerRowCellStyle="標準 2">
  <autoFilter ref="H29:K56"/>
  <tableColumns count="4">
    <tableColumn id="1" name="円以上" dataDxfId="389" dataCellStyle="標準 2"/>
    <tableColumn id="2" name="～" dataDxfId="388" dataCellStyle="標準 2"/>
    <tableColumn id="3" name="円未満" dataDxfId="387" dataCellStyle="標準 2"/>
    <tableColumn id="4" name="単位：円" dataDxfId="386"/>
  </tableColumns>
  <tableStyleInfo name="テーブル スタイル 2" showFirstColumn="0" showLastColumn="0" showRowStripes="1" showColumnStripes="0"/>
</table>
</file>

<file path=xl/tables/table20.xml><?xml version="1.0" encoding="utf-8"?>
<table xmlns="http://schemas.openxmlformats.org/spreadsheetml/2006/main" id="20" name="作業日報兼直接人件費個別明細表18" displayName="作業日報兼直接人件費個別明細表18" ref="A8:G31" headerRowCount="0" totalsRowCount="1" headerRowDxfId="156" dataDxfId="154" totalsRowDxfId="153" headerRowBorderDxfId="155">
  <tableColumns count="7">
    <tableColumn id="1" name="列1" totalsRowLabel="合計" headerRowDxfId="152" dataDxfId="151" totalsRowDxfId="7"/>
    <tableColumn id="2" name="列2" headerRowDxfId="150" totalsRowDxfId="6"/>
    <tableColumn id="3" name="列3" headerRowDxfId="149" totalsRowDxfId="5"/>
    <tableColumn id="4" name="列4" headerRowDxfId="148" totalsRowDxfId="4"/>
    <tableColumn id="5" name="列5" headerRowDxfId="147" totalsRowDxfId="3"/>
    <tableColumn id="6" name="列6" totalsRowFunction="custom" headerRowDxfId="146" dataDxfId="0" totalsRowDxfId="2">
      <calculatedColumnFormula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calculatedColumnFormula>
      <totalsRowFormula>SUBTOTAL(109,作業日報兼直接人件費個別明細表18[列6])</totalsRowFormula>
    </tableColumn>
    <tableColumn id="7" name="列7" headerRowDxfId="145" dataDxfId="144" totalsRowDxfId="1"/>
  </tableColumns>
  <tableStyleInfo name="テーブル スタイル 2" showFirstColumn="0" showLastColumn="0" showRowStripes="1" showColumnStripes="0"/>
</table>
</file>

<file path=xl/tables/table3.xml><?xml version="1.0" encoding="utf-8"?>
<table xmlns="http://schemas.openxmlformats.org/spreadsheetml/2006/main" id="1" name="作業日報兼直接人件費個別明細表1" displayName="作業日報兼直接人件費個別明細表1" ref="A8:G31" headerRowCount="0" totalsRowCount="1" headerRowDxfId="385" dataDxfId="383" totalsRowDxfId="382" headerRowBorderDxfId="384">
  <tableColumns count="7">
    <tableColumn id="1" name="列1" totalsRowLabel="合計" headerRowDxfId="381" dataDxfId="380" totalsRowDxfId="143"/>
    <tableColumn id="2" name="列2" headerRowDxfId="379" dataDxfId="378" totalsRowDxfId="142"/>
    <tableColumn id="3" name="列3" headerRowDxfId="377" dataDxfId="376" totalsRowDxfId="141"/>
    <tableColumn id="4" name="列4" headerRowDxfId="375" dataDxfId="374" totalsRowDxfId="140"/>
    <tableColumn id="5" name="列5" headerRowDxfId="373" dataDxfId="372" totalsRowDxfId="139"/>
    <tableColumn id="6" name="列6" totalsRowFunction="custom" headerRowDxfId="371" dataDxfId="136" totalsRowDxfId="138">
      <calculatedColumnFormula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calculatedColumnFormula>
      <totalsRowFormula>SUBTOTAL(109,作業日報兼直接人件費個別明細表1[列6])</totalsRowFormula>
    </tableColumn>
    <tableColumn id="7" name="列7" headerRowDxfId="370" dataDxfId="369" totalsRowDxfId="137"/>
  </tableColumns>
  <tableStyleInfo name="テーブル スタイル 2" showFirstColumn="0" showLastColumn="0" showRowStripes="1" showColumnStripes="0"/>
</table>
</file>

<file path=xl/tables/table4.xml><?xml version="1.0" encoding="utf-8"?>
<table xmlns="http://schemas.openxmlformats.org/spreadsheetml/2006/main" id="4" name="作業日報兼直接人件費個別明細表2" displayName="作業日報兼直接人件費個別明細表2" ref="A8:G31" headerRowCount="0" totalsRowCount="1" headerRowDxfId="368" dataDxfId="366" totalsRowDxfId="365" headerRowBorderDxfId="367">
  <tableColumns count="7">
    <tableColumn id="1" name="列1" totalsRowLabel="合計" headerRowDxfId="364" dataDxfId="363" totalsRowDxfId="135"/>
    <tableColumn id="2" name="列2" headerRowDxfId="362" totalsRowDxfId="134"/>
    <tableColumn id="3" name="列3" headerRowDxfId="361" totalsRowDxfId="133"/>
    <tableColumn id="4" name="列4" headerRowDxfId="360" totalsRowDxfId="132"/>
    <tableColumn id="5" name="列5" headerRowDxfId="359" totalsRowDxfId="131"/>
    <tableColumn id="6" name="列6" totalsRowFunction="custom" headerRowDxfId="358" dataDxfId="128" totalsRowDxfId="130">
      <calculatedColumnFormula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calculatedColumnFormula>
      <totalsRowFormula>SUBTOTAL(109,作業日報兼直接人件費個別明細表2[列6])</totalsRowFormula>
    </tableColumn>
    <tableColumn id="7" name="列7" headerRowDxfId="357" dataDxfId="356" totalsRowDxfId="129"/>
  </tableColumns>
  <tableStyleInfo name="テーブル スタイル 2" showFirstColumn="0" showLastColumn="0" showRowStripes="1" showColumnStripes="0"/>
</table>
</file>

<file path=xl/tables/table5.xml><?xml version="1.0" encoding="utf-8"?>
<table xmlns="http://schemas.openxmlformats.org/spreadsheetml/2006/main" id="5" name="作業日報兼直接人件費個別明細表3" displayName="作業日報兼直接人件費個別明細表3" ref="A8:G31" headerRowCount="0" totalsRowCount="1" headerRowDxfId="355" dataDxfId="353" totalsRowDxfId="352" headerRowBorderDxfId="354">
  <tableColumns count="7">
    <tableColumn id="1" name="列1" totalsRowLabel="合計" headerRowDxfId="351" dataDxfId="350" totalsRowDxfId="127"/>
    <tableColumn id="2" name="列2" headerRowDxfId="349" totalsRowDxfId="126"/>
    <tableColumn id="3" name="列3" headerRowDxfId="348" totalsRowDxfId="125"/>
    <tableColumn id="4" name="列4" headerRowDxfId="347" totalsRowDxfId="124"/>
    <tableColumn id="5" name="列5" headerRowDxfId="346" totalsRowDxfId="123"/>
    <tableColumn id="6" name="列6" totalsRowFunction="custom" headerRowDxfId="345" dataDxfId="120" totalsRowDxfId="122">
      <calculatedColumnFormula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calculatedColumnFormula>
      <totalsRowFormula>SUBTOTAL(109,作業日報兼直接人件費個別明細表3[列6])</totalsRowFormula>
    </tableColumn>
    <tableColumn id="7" name="列7" headerRowDxfId="344" dataDxfId="343" totalsRowDxfId="121"/>
  </tableColumns>
  <tableStyleInfo name="テーブル スタイル 2" showFirstColumn="0" showLastColumn="0" showRowStripes="1" showColumnStripes="0"/>
</table>
</file>

<file path=xl/tables/table6.xml><?xml version="1.0" encoding="utf-8"?>
<table xmlns="http://schemas.openxmlformats.org/spreadsheetml/2006/main" id="6" name="作業日報兼直接人件費個別明細表4" displayName="作業日報兼直接人件費個別明細表4" ref="A8:G31" headerRowCount="0" totalsRowCount="1" headerRowDxfId="342" dataDxfId="340" totalsRowDxfId="339" headerRowBorderDxfId="341">
  <tableColumns count="7">
    <tableColumn id="1" name="列1" totalsRowLabel="合計" headerRowDxfId="338" dataDxfId="337" totalsRowDxfId="119"/>
    <tableColumn id="2" name="列2" headerRowDxfId="336" totalsRowDxfId="118"/>
    <tableColumn id="3" name="列3" headerRowDxfId="335" totalsRowDxfId="117"/>
    <tableColumn id="4" name="列4" headerRowDxfId="334" totalsRowDxfId="116"/>
    <tableColumn id="5" name="列5" headerRowDxfId="333" totalsRowDxfId="115"/>
    <tableColumn id="6" name="列6" totalsRowFunction="custom" headerRowDxfId="332" dataDxfId="112" totalsRowDxfId="114">
      <calculatedColumnFormula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calculatedColumnFormula>
      <totalsRowFormula>SUBTOTAL(109,作業日報兼直接人件費個別明細表4[列6])</totalsRowFormula>
    </tableColumn>
    <tableColumn id="7" name="列7" headerRowDxfId="331" dataDxfId="330" totalsRowDxfId="113"/>
  </tableColumns>
  <tableStyleInfo name="テーブル スタイル 2" showFirstColumn="0" showLastColumn="0" showRowStripes="1" showColumnStripes="0"/>
</table>
</file>

<file path=xl/tables/table7.xml><?xml version="1.0" encoding="utf-8"?>
<table xmlns="http://schemas.openxmlformats.org/spreadsheetml/2006/main" id="7" name="作業日報兼直接人件費個別明細表5" displayName="作業日報兼直接人件費個別明細表5" ref="A8:G31" headerRowCount="0" totalsRowCount="1" headerRowDxfId="329" dataDxfId="327" totalsRowDxfId="326" headerRowBorderDxfId="328">
  <tableColumns count="7">
    <tableColumn id="1" name="列1" totalsRowLabel="合計" headerRowDxfId="325" dataDxfId="324" totalsRowDxfId="111"/>
    <tableColumn id="2" name="列2" headerRowDxfId="323" totalsRowDxfId="110"/>
    <tableColumn id="3" name="列3" headerRowDxfId="322" totalsRowDxfId="109"/>
    <tableColumn id="4" name="列4" headerRowDxfId="321" totalsRowDxfId="108"/>
    <tableColumn id="5" name="列5" headerRowDxfId="320" totalsRowDxfId="107"/>
    <tableColumn id="6" name="列6" totalsRowFunction="custom" headerRowDxfId="319" dataDxfId="104" totalsRowDxfId="106">
      <calculatedColumnFormula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calculatedColumnFormula>
      <totalsRowFormula>SUBTOTAL(109,作業日報兼直接人件費個別明細表5[列6])</totalsRowFormula>
    </tableColumn>
    <tableColumn id="7" name="列7" headerRowDxfId="318" dataDxfId="317" totalsRowDxfId="105"/>
  </tableColumns>
  <tableStyleInfo name="テーブル スタイル 2" showFirstColumn="0" showLastColumn="0" showRowStripes="1" showColumnStripes="0"/>
</table>
</file>

<file path=xl/tables/table8.xml><?xml version="1.0" encoding="utf-8"?>
<table xmlns="http://schemas.openxmlformats.org/spreadsheetml/2006/main" id="8" name="作業日報兼直接人件費個別明細表6" displayName="作業日報兼直接人件費個別明細表6" ref="A8:G31" headerRowCount="0" totalsRowCount="1" headerRowDxfId="316" dataDxfId="314" totalsRowDxfId="313" headerRowBorderDxfId="315">
  <tableColumns count="7">
    <tableColumn id="1" name="列1" totalsRowLabel="合計" headerRowDxfId="312" dataDxfId="311" totalsRowDxfId="103"/>
    <tableColumn id="2" name="列2" headerRowDxfId="310" totalsRowDxfId="102"/>
    <tableColumn id="3" name="列3" headerRowDxfId="309" totalsRowDxfId="101"/>
    <tableColumn id="4" name="列4" headerRowDxfId="308" totalsRowDxfId="100"/>
    <tableColumn id="5" name="列5" headerRowDxfId="307" totalsRowDxfId="99"/>
    <tableColumn id="6" name="列6" totalsRowFunction="custom" headerRowDxfId="306" dataDxfId="96" totalsRowDxfId="98">
      <calculatedColumnFormula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calculatedColumnFormula>
      <totalsRowFormula>SUBTOTAL(109,作業日報兼直接人件費個別明細表6[列6])</totalsRowFormula>
    </tableColumn>
    <tableColumn id="7" name="列7" headerRowDxfId="305" dataDxfId="304" totalsRowDxfId="97"/>
  </tableColumns>
  <tableStyleInfo name="テーブル スタイル 2" showFirstColumn="0" showLastColumn="0" showRowStripes="1" showColumnStripes="0"/>
</table>
</file>

<file path=xl/tables/table9.xml><?xml version="1.0" encoding="utf-8"?>
<table xmlns="http://schemas.openxmlformats.org/spreadsheetml/2006/main" id="9" name="作業日報兼直接人件費個別明細表7" displayName="作業日報兼直接人件費個別明細表7" ref="A8:G31" headerRowCount="0" totalsRowCount="1" headerRowDxfId="303" dataDxfId="301" totalsRowDxfId="300" headerRowBorderDxfId="302">
  <tableColumns count="7">
    <tableColumn id="1" name="列1" totalsRowLabel="合計" headerRowDxfId="299" dataDxfId="298" totalsRowDxfId="95"/>
    <tableColumn id="2" name="列2" headerRowDxfId="297" totalsRowDxfId="94"/>
    <tableColumn id="3" name="列3" headerRowDxfId="296" totalsRowDxfId="93"/>
    <tableColumn id="4" name="列4" headerRowDxfId="295" totalsRowDxfId="92"/>
    <tableColumn id="5" name="列5" headerRowDxfId="294" totalsRowDxfId="91"/>
    <tableColumn id="6" name="列6" totalsRowFunction="custom" headerRowDxfId="293" dataDxfId="88" totalsRowDxfId="90">
      <calculatedColumnFormula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calculatedColumnFormula>
      <totalsRowFormula>SUBTOTAL(109,作業日報兼直接人件費個別明細表7[列6])</totalsRowFormula>
    </tableColumn>
    <tableColumn id="7" name="列7" headerRowDxfId="292" dataDxfId="291" totalsRowDxfId="89"/>
  </tableColumns>
  <tableStyleInfo name="テーブル スタイル 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2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comments" Target="../comments10.xml"/><Relationship Id="rId4" Type="http://schemas.openxmlformats.org/officeDocument/2006/relationships/table" Target="../tables/table1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comments" Target="../comments11.xml"/><Relationship Id="rId4" Type="http://schemas.openxmlformats.org/officeDocument/2006/relationships/table" Target="../tables/table1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comments" Target="../comments12.xml"/><Relationship Id="rId4" Type="http://schemas.openxmlformats.org/officeDocument/2006/relationships/table" Target="../tables/table13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comments" Target="../comments13.xml"/><Relationship Id="rId4" Type="http://schemas.openxmlformats.org/officeDocument/2006/relationships/table" Target="../tables/table14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5" Type="http://schemas.openxmlformats.org/officeDocument/2006/relationships/comments" Target="../comments14.xml"/><Relationship Id="rId4" Type="http://schemas.openxmlformats.org/officeDocument/2006/relationships/table" Target="../tables/table15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5" Type="http://schemas.openxmlformats.org/officeDocument/2006/relationships/comments" Target="../comments15.xml"/><Relationship Id="rId4" Type="http://schemas.openxmlformats.org/officeDocument/2006/relationships/table" Target="../tables/table16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Relationship Id="rId5" Type="http://schemas.openxmlformats.org/officeDocument/2006/relationships/comments" Target="../comments16.xml"/><Relationship Id="rId4" Type="http://schemas.openxmlformats.org/officeDocument/2006/relationships/table" Target="../tables/table17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Relationship Id="rId5" Type="http://schemas.openxmlformats.org/officeDocument/2006/relationships/comments" Target="../comments17.xml"/><Relationship Id="rId4" Type="http://schemas.openxmlformats.org/officeDocument/2006/relationships/table" Target="../tables/table18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Relationship Id="rId5" Type="http://schemas.openxmlformats.org/officeDocument/2006/relationships/comments" Target="../comments18.xml"/><Relationship Id="rId4" Type="http://schemas.openxmlformats.org/officeDocument/2006/relationships/table" Target="../tables/table19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Relationship Id="rId5" Type="http://schemas.openxmlformats.org/officeDocument/2006/relationships/comments" Target="../comments19.xml"/><Relationship Id="rId4" Type="http://schemas.openxmlformats.org/officeDocument/2006/relationships/table" Target="../tables/table2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3.xm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4.xml"/><Relationship Id="rId4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5.xml"/><Relationship Id="rId4" Type="http://schemas.openxmlformats.org/officeDocument/2006/relationships/table" Target="../tables/table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6.xml"/><Relationship Id="rId4" Type="http://schemas.openxmlformats.org/officeDocument/2006/relationships/table" Target="../tables/table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7.xml"/><Relationship Id="rId4" Type="http://schemas.openxmlformats.org/officeDocument/2006/relationships/table" Target="../tables/table8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8.xml"/><Relationship Id="rId4" Type="http://schemas.openxmlformats.org/officeDocument/2006/relationships/table" Target="../tables/table9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comments" Target="../comments9.xml"/><Relationship Id="rId4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ECFF"/>
  </sheetPr>
  <dimension ref="A1:K56"/>
  <sheetViews>
    <sheetView tabSelected="1" zoomScaleNormal="100" zoomScaleSheetLayoutView="100" workbookViewId="0">
      <selection activeCell="B4" sqref="B4:F4"/>
    </sheetView>
  </sheetViews>
  <sheetFormatPr defaultColWidth="9" defaultRowHeight="20.149999999999999" customHeight="1" x14ac:dyDescent="0.2"/>
  <cols>
    <col min="1" max="1" width="11.08984375" style="3" customWidth="1"/>
    <col min="2" max="2" width="16.6328125" style="3" customWidth="1"/>
    <col min="3" max="4" width="13.90625" style="3" customWidth="1"/>
    <col min="5" max="6" width="16.6328125" style="3" customWidth="1"/>
    <col min="7" max="7" width="9" style="1"/>
    <col min="8" max="11" width="9" style="1" hidden="1" customWidth="1"/>
    <col min="12" max="12" width="9" style="1" customWidth="1"/>
    <col min="13" max="16384" width="9" style="1"/>
  </cols>
  <sheetData>
    <row r="1" spans="1:6" ht="18" customHeight="1" x14ac:dyDescent="0.2">
      <c r="A1" s="75" t="s">
        <v>28</v>
      </c>
      <c r="B1" s="75"/>
      <c r="C1" s="75"/>
      <c r="D1" s="75"/>
      <c r="E1" s="75"/>
      <c r="F1" s="75"/>
    </row>
    <row r="2" spans="1:6" ht="24" customHeight="1" x14ac:dyDescent="0.2">
      <c r="A2" s="77" t="s">
        <v>27</v>
      </c>
      <c r="B2" s="78"/>
      <c r="C2" s="78"/>
      <c r="D2" s="78"/>
      <c r="E2" s="78"/>
      <c r="F2" s="78"/>
    </row>
    <row r="3" spans="1:6" ht="18" customHeight="1" x14ac:dyDescent="0.2">
      <c r="A3" s="76" t="str">
        <f ca="1">"報告期間："&amp;A7&amp;"～"&amp;A24&amp;"まで【第２期】"</f>
        <v>報告期間：令和3年1月～令和4年6月まで【第２期】</v>
      </c>
      <c r="B3" s="76"/>
      <c r="C3" s="76"/>
      <c r="D3" s="76"/>
      <c r="E3" s="76"/>
      <c r="F3" s="76"/>
    </row>
    <row r="4" spans="1:6" ht="24" customHeight="1" x14ac:dyDescent="0.2">
      <c r="A4" s="69" t="s">
        <v>17</v>
      </c>
      <c r="B4" s="82"/>
      <c r="C4" s="82"/>
      <c r="D4" s="82"/>
      <c r="E4" s="82"/>
      <c r="F4" s="82"/>
    </row>
    <row r="5" spans="1:6" ht="24" customHeight="1" x14ac:dyDescent="0.2">
      <c r="A5" s="69" t="s">
        <v>9</v>
      </c>
      <c r="B5" s="82"/>
      <c r="C5" s="82"/>
      <c r="D5" s="82"/>
      <c r="E5" s="82"/>
      <c r="F5" s="82"/>
    </row>
    <row r="6" spans="1:6" s="2" customFormat="1" ht="60" customHeight="1" x14ac:dyDescent="0.2">
      <c r="A6" s="50" t="s">
        <v>26</v>
      </c>
      <c r="B6" s="51" t="s">
        <v>21</v>
      </c>
      <c r="C6" s="50" t="s">
        <v>22</v>
      </c>
      <c r="D6" s="51" t="s">
        <v>23</v>
      </c>
      <c r="E6" s="52" t="s">
        <v>24</v>
      </c>
      <c r="F6" s="51" t="s">
        <v>29</v>
      </c>
    </row>
    <row r="7" spans="1:6" s="2" customFormat="1" ht="24" customHeight="1" x14ac:dyDescent="0.2">
      <c r="A7" s="41" t="str">
        <f ca="1">SUBSTITUTE(SUBSTITUTE(SUBSTITUTE(ASC('R3年1月'!$B$3),"R","令和"),"令和1","令和元"),"H","平成")</f>
        <v>令和3年1月</v>
      </c>
      <c r="B7" s="49"/>
      <c r="C7" s="45">
        <f>LOOKUP(MIN(テーブル2[総支給額
(円)
(A)]),人件費単価一覧表[円以上],人件費単価一覧表[単位：円])</f>
        <v>0</v>
      </c>
      <c r="D7" s="46">
        <f>作業日報兼直接人件費個別明細表1[[#Totals],[列6]]*24</f>
        <v>0</v>
      </c>
      <c r="E7" s="45">
        <f>テーブル2[[#This Row],[時間単価
(円)
(B) ]]*テーブル2[[#This Row],[従事時間
(時間)
(C) ]]</f>
        <v>0</v>
      </c>
      <c r="F7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8" spans="1:6" s="2" customFormat="1" ht="24" customHeight="1" x14ac:dyDescent="0.2">
      <c r="A8" s="41" t="str">
        <f ca="1">SUBSTITUTE(SUBSTITUTE(SUBSTITUTE(ASC('R3年2月'!$B$3),"R","令和"),"令和1","令和元"),"H","平成")</f>
        <v>令和3年2月</v>
      </c>
      <c r="B8" s="49"/>
      <c r="C8" s="45">
        <f>LOOKUP(MIN(テーブル2[総支給額
(円)
(A)]),$H$30:$H$56,$K$30:$K$56)</f>
        <v>0</v>
      </c>
      <c r="D8" s="46">
        <f>作業日報兼直接人件費個別明細表2[[#Totals],[列6]]*24</f>
        <v>0</v>
      </c>
      <c r="E8" s="45">
        <f>テーブル2[[#This Row],[時間単価
(円)
(B) ]]*テーブル2[[#This Row],[従事時間
(時間)
(C) ]]</f>
        <v>0</v>
      </c>
      <c r="F8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9" spans="1:6" s="2" customFormat="1" ht="24" customHeight="1" x14ac:dyDescent="0.2">
      <c r="A9" s="41" t="str">
        <f ca="1">SUBSTITUTE(SUBSTITUTE(SUBSTITUTE(ASC('R3年3月'!$B$3),"R","令和"),"令和1","令和元"),"H","平成")</f>
        <v>令和3年3月</v>
      </c>
      <c r="B9" s="49"/>
      <c r="C9" s="45">
        <f>LOOKUP(MIN(テーブル2[総支給額
(円)
(A)]),$H$30:$H$56,$K$30:$K$56)</f>
        <v>0</v>
      </c>
      <c r="D9" s="46">
        <f>作業日報兼直接人件費個別明細表3[[#Totals],[列6]]*24</f>
        <v>0</v>
      </c>
      <c r="E9" s="45">
        <f>テーブル2[[#This Row],[時間単価
(円)
(B) ]]*テーブル2[[#This Row],[従事時間
(時間)
(C) ]]</f>
        <v>0</v>
      </c>
      <c r="F9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0" spans="1:6" s="2" customFormat="1" ht="24" customHeight="1" x14ac:dyDescent="0.2">
      <c r="A10" s="41" t="str">
        <f ca="1">SUBSTITUTE(SUBSTITUTE(SUBSTITUTE(ASC('R3年4月'!$B$3),"R","令和"),"令和1","令和元"),"H","平成")</f>
        <v>令和3年4月</v>
      </c>
      <c r="B10" s="49"/>
      <c r="C10" s="45">
        <f>LOOKUP(MIN(テーブル2[総支給額
(円)
(A)]),$H$30:$H$56,$K$30:$K$56)</f>
        <v>0</v>
      </c>
      <c r="D10" s="46">
        <f>作業日報兼直接人件費個別明細表4[[#Totals],[列6]]*24</f>
        <v>0</v>
      </c>
      <c r="E10" s="45">
        <f>テーブル2[[#This Row],[時間単価
(円)
(B) ]]*テーブル2[[#This Row],[従事時間
(時間)
(C) ]]</f>
        <v>0</v>
      </c>
      <c r="F10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1" spans="1:6" s="2" customFormat="1" ht="24" customHeight="1" x14ac:dyDescent="0.2">
      <c r="A11" s="41" t="str">
        <f ca="1">SUBSTITUTE(SUBSTITUTE(SUBSTITUTE(ASC('R3年5月'!$B$3),"R","令和"),"令和1","令和元"),"H","平成")</f>
        <v>令和3年5月</v>
      </c>
      <c r="B11" s="49"/>
      <c r="C11" s="45">
        <f>LOOKUP(MIN(テーブル2[総支給額
(円)
(A)]),$H$30:$H$56,$K$30:$K$56)</f>
        <v>0</v>
      </c>
      <c r="D11" s="46">
        <f>作業日報兼直接人件費個別明細表5[[#Totals],[列6]]*24</f>
        <v>0</v>
      </c>
      <c r="E11" s="45">
        <f>テーブル2[[#This Row],[時間単価
(円)
(B) ]]*テーブル2[[#This Row],[従事時間
(時間)
(C) ]]</f>
        <v>0</v>
      </c>
      <c r="F11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2" spans="1:6" s="2" customFormat="1" ht="24" customHeight="1" x14ac:dyDescent="0.2">
      <c r="A12" s="41" t="str">
        <f ca="1">SUBSTITUTE(SUBSTITUTE(SUBSTITUTE(ASC('R3年6月'!$B$3),"R","令和"),"令和1","令和元"),"H","平成")</f>
        <v>令和3年6月</v>
      </c>
      <c r="B12" s="49"/>
      <c r="C12" s="45">
        <f>LOOKUP(MIN(テーブル2[総支給額
(円)
(A)]),$H$30:$H$56,$K$30:$K$56)</f>
        <v>0</v>
      </c>
      <c r="D12" s="46">
        <f>作業日報兼直接人件費個別明細表6[[#Totals],[列6]]*24</f>
        <v>0</v>
      </c>
      <c r="E12" s="45">
        <f>テーブル2[[#This Row],[時間単価
(円)
(B) ]]*テーブル2[[#This Row],[従事時間
(時間)
(C) ]]</f>
        <v>0</v>
      </c>
      <c r="F12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3" spans="1:6" s="2" customFormat="1" ht="24" customHeight="1" x14ac:dyDescent="0.2">
      <c r="A13" s="41" t="str">
        <f ca="1">SUBSTITUTE(SUBSTITUTE(SUBSTITUTE(ASC('R3年7月'!$B$3),"R","令和"),"令和1","令和元"),"H","平成")</f>
        <v>令和3年7月</v>
      </c>
      <c r="B13" s="49"/>
      <c r="C13" s="45">
        <f>LOOKUP(MIN(テーブル2[総支給額
(円)
(A)]),$H$30:$H$56,$K$30:$K$56)</f>
        <v>0</v>
      </c>
      <c r="D13" s="46">
        <f>作業日報兼直接人件費個別明細表7[[#Totals],[列6]]*24</f>
        <v>0</v>
      </c>
      <c r="E13" s="45">
        <f>テーブル2[[#This Row],[時間単価
(円)
(B) ]]*テーブル2[[#This Row],[従事時間
(時間)
(C) ]]</f>
        <v>0</v>
      </c>
      <c r="F13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4" spans="1:6" s="2" customFormat="1" ht="24" customHeight="1" x14ac:dyDescent="0.2">
      <c r="A14" s="41" t="str">
        <f ca="1">SUBSTITUTE(SUBSTITUTE(SUBSTITUTE(ASC('R3年8月'!$B$3),"R","令和"),"令和1","令和元"),"H","平成")</f>
        <v>令和3年8月</v>
      </c>
      <c r="B14" s="49"/>
      <c r="C14" s="45">
        <f>LOOKUP(MIN(テーブル2[総支給額
(円)
(A)]),$H$30:$H$56,$K$30:$K$56)</f>
        <v>0</v>
      </c>
      <c r="D14" s="46">
        <f>作業日報兼直接人件費個別明細表8[[#Totals],[列6]]*24</f>
        <v>0</v>
      </c>
      <c r="E14" s="45">
        <f>テーブル2[[#This Row],[時間単価
(円)
(B) ]]*テーブル2[[#This Row],[従事時間
(時間)
(C) ]]</f>
        <v>0</v>
      </c>
      <c r="F14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5" spans="1:6" s="2" customFormat="1" ht="24" customHeight="1" x14ac:dyDescent="0.2">
      <c r="A15" s="41" t="str">
        <f ca="1">SUBSTITUTE(SUBSTITUTE(SUBSTITUTE(ASC('R3年9月'!$B$3),"R","令和"),"令和1","令和元"),"H","平成")</f>
        <v>令和3年9月</v>
      </c>
      <c r="B15" s="49"/>
      <c r="C15" s="45">
        <f>LOOKUP(MIN(テーブル2[総支給額
(円)
(A)]),$H$30:$H$56,$K$30:$K$56)</f>
        <v>0</v>
      </c>
      <c r="D15" s="46">
        <f>作業日報兼直接人件費個別明細表9[[#Totals],[列6]]*24</f>
        <v>0</v>
      </c>
      <c r="E15" s="45">
        <f>テーブル2[[#This Row],[時間単価
(円)
(B) ]]*テーブル2[[#This Row],[従事時間
(時間)
(C) ]]</f>
        <v>0</v>
      </c>
      <c r="F15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6" spans="1:6" s="2" customFormat="1" ht="24" customHeight="1" x14ac:dyDescent="0.2">
      <c r="A16" s="41" t="str">
        <f ca="1">SUBSTITUTE(SUBSTITUTE(SUBSTITUTE(ASC('R3年10月'!$B$3),"R","令和"),"令和1","令和元"),"H","平成")</f>
        <v>令和3年10月</v>
      </c>
      <c r="B16" s="49"/>
      <c r="C16" s="45">
        <f>LOOKUP(MIN(テーブル2[総支給額
(円)
(A)]),$H$30:$H$56,$K$30:$K$56)</f>
        <v>0</v>
      </c>
      <c r="D16" s="46">
        <f>作業日報兼直接人件費個別明細表10[[#Totals],[列6]]*24</f>
        <v>0</v>
      </c>
      <c r="E16" s="45">
        <f>テーブル2[[#This Row],[時間単価
(円)
(B) ]]*テーブル2[[#This Row],[従事時間
(時間)
(C) ]]</f>
        <v>0</v>
      </c>
      <c r="F16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7" spans="1:11" s="2" customFormat="1" ht="24" customHeight="1" x14ac:dyDescent="0.2">
      <c r="A17" s="41" t="str">
        <f ca="1">SUBSTITUTE(SUBSTITUTE(SUBSTITUTE(ASC('R3年11月'!$B$3),"R","令和"),"令和1","令和元"),"H","平成")</f>
        <v>令和3年11月</v>
      </c>
      <c r="B17" s="49"/>
      <c r="C17" s="45">
        <f>LOOKUP(MIN(テーブル2[総支給額
(円)
(A)]),$H$30:$H$56,$K$30:$K$56)</f>
        <v>0</v>
      </c>
      <c r="D17" s="46">
        <f>作業日報兼直接人件費個別明細表11[[#Totals],[列6]]*24</f>
        <v>0</v>
      </c>
      <c r="E17" s="45">
        <f>テーブル2[[#This Row],[時間単価
(円)
(B) ]]*テーブル2[[#This Row],[従事時間
(時間)
(C) ]]</f>
        <v>0</v>
      </c>
      <c r="F17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8" spans="1:11" ht="24" customHeight="1" x14ac:dyDescent="0.2">
      <c r="A18" s="41" t="str">
        <f ca="1">SUBSTITUTE(SUBSTITUTE(SUBSTITUTE(ASC('R3年12月'!$B$3),"R","令和"),"令和1","令和元"),"H","平成")</f>
        <v>令和3年12月</v>
      </c>
      <c r="B18" s="42"/>
      <c r="C18" s="45">
        <f>LOOKUP(MIN(テーブル2[総支給額
(円)
(A)]),$H$30:$H$56,$K$30:$K$56)</f>
        <v>0</v>
      </c>
      <c r="D18" s="46">
        <f>作業日報兼直接人件費個別明細表12[[#Totals],[列6]]*24</f>
        <v>0</v>
      </c>
      <c r="E18" s="45">
        <f>テーブル2[[#This Row],[時間単価
(円)
(B) ]]*テーブル2[[#This Row],[従事時間
(時間)
(C) ]]</f>
        <v>0</v>
      </c>
      <c r="F18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9" spans="1:11" ht="24" customHeight="1" x14ac:dyDescent="0.2">
      <c r="A19" s="41" t="str">
        <f ca="1">SUBSTITUTE(SUBSTITUTE(SUBSTITUTE(ASC('R4年1月'!$B$3),"R","令和"),"令和1","令和元"),"H","平成")</f>
        <v>令和4年1月</v>
      </c>
      <c r="B19" s="70"/>
      <c r="C19" s="71">
        <f>LOOKUP(MIN(テーブル2[総支給額
(円)
(A)]),$H$30:$H$56,$K$30:$K$56)</f>
        <v>0</v>
      </c>
      <c r="D19" s="46">
        <f>作業日報兼直接人件費個別明細表13[[#Totals],[列6]]*24</f>
        <v>0</v>
      </c>
      <c r="E19" s="72">
        <f>テーブル2[[#This Row],[時間単価
(円)
(B) ]]*テーブル2[[#This Row],[従事時間
(時間)
(C) ]]</f>
        <v>0</v>
      </c>
      <c r="F19" s="73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20" spans="1:11" ht="24" customHeight="1" x14ac:dyDescent="0.2">
      <c r="A20" s="41" t="str">
        <f ca="1">SUBSTITUTE(SUBSTITUTE(SUBSTITUTE(ASC('R4年2月'!$B$3),"R","令和"),"令和1","令和元"),"H","平成")</f>
        <v>令和4年2月</v>
      </c>
      <c r="B20" s="70"/>
      <c r="C20" s="71">
        <f>LOOKUP(MIN(テーブル2[総支給額
(円)
(A)]),$H$30:$H$56,$K$30:$K$56)</f>
        <v>0</v>
      </c>
      <c r="D20" s="46">
        <f>作業日報兼直接人件費個別明細表14[[#Totals],[列6]]*24</f>
        <v>0</v>
      </c>
      <c r="E20" s="72">
        <f>テーブル2[[#This Row],[時間単価
(円)
(B) ]]*テーブル2[[#This Row],[従事時間
(時間)
(C) ]]</f>
        <v>0</v>
      </c>
      <c r="F20" s="73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21" spans="1:11" ht="24" customHeight="1" x14ac:dyDescent="0.2">
      <c r="A21" s="41" t="str">
        <f ca="1">SUBSTITUTE(SUBSTITUTE(SUBSTITUTE(ASC('R4年3月'!$B$3),"R","令和"),"令和1","令和元"),"H","平成")</f>
        <v>令和4年3月</v>
      </c>
      <c r="B21" s="70"/>
      <c r="C21" s="71">
        <f>LOOKUP(MIN(テーブル2[総支給額
(円)
(A)]),$H$30:$H$56,$K$30:$K$56)</f>
        <v>0</v>
      </c>
      <c r="D21" s="46">
        <f>作業日報兼直接人件費個別明細表15[[#Totals],[列6]]*24</f>
        <v>0</v>
      </c>
      <c r="E21" s="72">
        <f>テーブル2[[#This Row],[時間単価
(円)
(B) ]]*テーブル2[[#This Row],[従事時間
(時間)
(C) ]]</f>
        <v>0</v>
      </c>
      <c r="F21" s="73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22" spans="1:11" ht="24" customHeight="1" x14ac:dyDescent="0.2">
      <c r="A22" s="41" t="str">
        <f ca="1">SUBSTITUTE(SUBSTITUTE(SUBSTITUTE(ASC('R4年4月'!$B$3),"R","令和"),"令和1","令和元"),"H","平成")</f>
        <v>令和4年4月</v>
      </c>
      <c r="B22" s="70"/>
      <c r="C22" s="71">
        <f>LOOKUP(MIN(テーブル2[総支給額
(円)
(A)]),$H$30:$H$56,$K$30:$K$56)</f>
        <v>0</v>
      </c>
      <c r="D22" s="46">
        <f>作業日報兼直接人件費個別明細表16[[#Totals],[列6]]*24</f>
        <v>0</v>
      </c>
      <c r="E22" s="72">
        <f>テーブル2[[#This Row],[時間単価
(円)
(B) ]]*テーブル2[[#This Row],[従事時間
(時間)
(C) ]]</f>
        <v>0</v>
      </c>
      <c r="F22" s="73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23" spans="1:11" ht="24" customHeight="1" x14ac:dyDescent="0.2">
      <c r="A23" s="41" t="str">
        <f ca="1">SUBSTITUTE(SUBSTITUTE(SUBSTITUTE(ASC('R4年5月'!$B$3),"R","令和"),"令和1","令和元"),"H","平成")</f>
        <v>令和4年5月</v>
      </c>
      <c r="B23" s="70"/>
      <c r="C23" s="71">
        <f>LOOKUP(MIN(テーブル2[総支給額
(円)
(A)]),$H$30:$H$56,$K$30:$K$56)</f>
        <v>0</v>
      </c>
      <c r="D23" s="46">
        <f>作業日報兼直接人件費個別明細表17[[#Totals],[列6]]*24</f>
        <v>0</v>
      </c>
      <c r="E23" s="72">
        <f>テーブル2[[#This Row],[時間単価
(円)
(B) ]]*テーブル2[[#This Row],[従事時間
(時間)
(C) ]]</f>
        <v>0</v>
      </c>
      <c r="F23" s="73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24" spans="1:11" ht="24" customHeight="1" x14ac:dyDescent="0.2">
      <c r="A24" s="41" t="str">
        <f ca="1">SUBSTITUTE(SUBSTITUTE(SUBSTITUTE(ASC('R4年6月'!$B$3),"R","令和"),"令和1","令和元"),"H","平成")</f>
        <v>令和4年6月</v>
      </c>
      <c r="B24" s="70"/>
      <c r="C24" s="71">
        <f>LOOKUP(MIN(テーブル2[総支給額
(円)
(A)]),$H$30:$H$56,$K$30:$K$56)</f>
        <v>0</v>
      </c>
      <c r="D24" s="46">
        <f>作業日報兼直接人件費個別明細表18[[#Totals],[列6]]*24</f>
        <v>0</v>
      </c>
      <c r="E24" s="72">
        <f>テーブル2[[#This Row],[時間単価
(円)
(B) ]]*テーブル2[[#This Row],[従事時間
(時間)
(C) ]]</f>
        <v>0</v>
      </c>
      <c r="F24" s="73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25" spans="1:11" ht="36" customHeight="1" x14ac:dyDescent="0.2">
      <c r="A25" s="43"/>
      <c r="B25" s="44"/>
      <c r="C25" s="48">
        <f>LOOKUP(MIN(テーブル2[総支給額
(円)
(A)]),$H$30:$H$56,$K$30:$K$56)</f>
        <v>0</v>
      </c>
      <c r="D25" s="47">
        <f>SUBTOTAL(109,テーブル2[従事時間
(時間)
(C) ])</f>
        <v>0</v>
      </c>
      <c r="E25" s="48">
        <f>SUBTOTAL(109,テーブル2[算定額
(D)=(B)X(C)])</f>
        <v>0</v>
      </c>
      <c r="F25" s="48">
        <f>SUBTOTAL(109,テーブル2[助成対象経費
(円)
(A)を上限
とする])</f>
        <v>0</v>
      </c>
    </row>
    <row r="26" spans="1:11" ht="150" customHeight="1" x14ac:dyDescent="0.2">
      <c r="A26" s="79" t="s">
        <v>25</v>
      </c>
      <c r="B26" s="80"/>
      <c r="C26" s="80"/>
      <c r="D26" s="80"/>
      <c r="E26" s="80"/>
      <c r="F26" s="80"/>
    </row>
    <row r="27" spans="1:11" ht="24" customHeight="1" x14ac:dyDescent="0.2"/>
    <row r="28" spans="1:11" ht="24" customHeight="1" x14ac:dyDescent="0.2">
      <c r="H28" s="81" t="s">
        <v>2</v>
      </c>
      <c r="I28" s="81"/>
      <c r="J28" s="81"/>
      <c r="K28" s="28" t="s">
        <v>3</v>
      </c>
    </row>
    <row r="29" spans="1:11" ht="24" customHeight="1" x14ac:dyDescent="0.2">
      <c r="H29" s="29" t="s">
        <v>4</v>
      </c>
      <c r="I29" s="30" t="s">
        <v>0</v>
      </c>
      <c r="J29" s="30" t="s">
        <v>5</v>
      </c>
      <c r="K29" s="31" t="s">
        <v>6</v>
      </c>
    </row>
    <row r="30" spans="1:11" ht="24" customHeight="1" x14ac:dyDescent="0.2">
      <c r="H30" s="32">
        <v>0</v>
      </c>
      <c r="I30" s="33" t="s">
        <v>7</v>
      </c>
      <c r="J30" s="33">
        <v>0</v>
      </c>
      <c r="K30" s="34">
        <v>0</v>
      </c>
    </row>
    <row r="31" spans="1:11" ht="24" customHeight="1" x14ac:dyDescent="0.2">
      <c r="H31" s="32">
        <v>1</v>
      </c>
      <c r="I31" s="33" t="s">
        <v>7</v>
      </c>
      <c r="J31" s="35">
        <v>130000</v>
      </c>
      <c r="K31" s="54">
        <v>990</v>
      </c>
    </row>
    <row r="32" spans="1:11" ht="24" customHeight="1" x14ac:dyDescent="0.2">
      <c r="H32" s="36">
        <v>130000</v>
      </c>
      <c r="I32" s="33" t="s">
        <v>7</v>
      </c>
      <c r="J32" s="35">
        <v>138000</v>
      </c>
      <c r="K32" s="54">
        <v>1050</v>
      </c>
    </row>
    <row r="33" spans="8:11" ht="24" customHeight="1" x14ac:dyDescent="0.2">
      <c r="H33" s="36">
        <v>138000</v>
      </c>
      <c r="I33" s="33" t="s">
        <v>7</v>
      </c>
      <c r="J33" s="35">
        <v>146000</v>
      </c>
      <c r="K33" s="54">
        <v>1110</v>
      </c>
    </row>
    <row r="34" spans="8:11" ht="24" customHeight="1" x14ac:dyDescent="0.2">
      <c r="H34" s="36">
        <v>146000</v>
      </c>
      <c r="I34" s="33" t="s">
        <v>7</v>
      </c>
      <c r="J34" s="35">
        <v>155000</v>
      </c>
      <c r="K34" s="54">
        <v>1180</v>
      </c>
    </row>
    <row r="35" spans="8:11" ht="24" customHeight="1" x14ac:dyDescent="0.2">
      <c r="H35" s="36">
        <v>155000</v>
      </c>
      <c r="I35" s="33" t="s">
        <v>7</v>
      </c>
      <c r="J35" s="35">
        <v>165000</v>
      </c>
      <c r="K35" s="54">
        <v>1260</v>
      </c>
    </row>
    <row r="36" spans="8:11" ht="24" customHeight="1" x14ac:dyDescent="0.2">
      <c r="H36" s="36">
        <v>165000</v>
      </c>
      <c r="I36" s="33" t="s">
        <v>7</v>
      </c>
      <c r="J36" s="35">
        <v>175000</v>
      </c>
      <c r="K36" s="54">
        <v>1340</v>
      </c>
    </row>
    <row r="37" spans="8:11" ht="24" customHeight="1" x14ac:dyDescent="0.2">
      <c r="H37" s="36">
        <v>175000</v>
      </c>
      <c r="I37" s="33" t="s">
        <v>7</v>
      </c>
      <c r="J37" s="35">
        <v>185000</v>
      </c>
      <c r="K37" s="54">
        <v>1410</v>
      </c>
    </row>
    <row r="38" spans="8:11" ht="24" customHeight="1" x14ac:dyDescent="0.2">
      <c r="H38" s="36">
        <v>185000</v>
      </c>
      <c r="I38" s="33" t="s">
        <v>7</v>
      </c>
      <c r="J38" s="35">
        <v>195000</v>
      </c>
      <c r="K38" s="54">
        <v>1490</v>
      </c>
    </row>
    <row r="39" spans="8:11" ht="24" customHeight="1" x14ac:dyDescent="0.2">
      <c r="H39" s="36">
        <v>195000</v>
      </c>
      <c r="I39" s="33" t="s">
        <v>7</v>
      </c>
      <c r="J39" s="35">
        <v>210000</v>
      </c>
      <c r="K39" s="54">
        <v>1570</v>
      </c>
    </row>
    <row r="40" spans="8:11" ht="24" customHeight="1" x14ac:dyDescent="0.2">
      <c r="H40" s="36">
        <v>210000</v>
      </c>
      <c r="I40" s="33" t="s">
        <v>7</v>
      </c>
      <c r="J40" s="35">
        <v>230000</v>
      </c>
      <c r="K40" s="54">
        <v>1730</v>
      </c>
    </row>
    <row r="41" spans="8:11" ht="24" customHeight="1" x14ac:dyDescent="0.2">
      <c r="H41" s="36">
        <v>230000</v>
      </c>
      <c r="I41" s="33" t="s">
        <v>7</v>
      </c>
      <c r="J41" s="35">
        <v>250000</v>
      </c>
      <c r="K41" s="54">
        <v>1890</v>
      </c>
    </row>
    <row r="42" spans="8:11" ht="24" customHeight="1" x14ac:dyDescent="0.2">
      <c r="H42" s="36">
        <v>250000</v>
      </c>
      <c r="I42" s="33" t="s">
        <v>7</v>
      </c>
      <c r="J42" s="35">
        <v>270000</v>
      </c>
      <c r="K42" s="54">
        <v>2040</v>
      </c>
    </row>
    <row r="43" spans="8:11" ht="24" customHeight="1" x14ac:dyDescent="0.2">
      <c r="H43" s="36">
        <v>270000</v>
      </c>
      <c r="I43" s="33" t="s">
        <v>7</v>
      </c>
      <c r="J43" s="35">
        <v>290000</v>
      </c>
      <c r="K43" s="54">
        <v>2200</v>
      </c>
    </row>
    <row r="44" spans="8:11" ht="24" customHeight="1" x14ac:dyDescent="0.2">
      <c r="H44" s="36">
        <v>290000</v>
      </c>
      <c r="I44" s="33" t="s">
        <v>7</v>
      </c>
      <c r="J44" s="35">
        <v>310000</v>
      </c>
      <c r="K44" s="54">
        <v>2360</v>
      </c>
    </row>
    <row r="45" spans="8:11" ht="24" customHeight="1" x14ac:dyDescent="0.2">
      <c r="H45" s="36">
        <v>310000</v>
      </c>
      <c r="I45" s="33" t="s">
        <v>7</v>
      </c>
      <c r="J45" s="35">
        <v>330000</v>
      </c>
      <c r="K45" s="54">
        <v>2520</v>
      </c>
    </row>
    <row r="46" spans="8:11" ht="24" customHeight="1" x14ac:dyDescent="0.2">
      <c r="H46" s="36">
        <v>330000</v>
      </c>
      <c r="I46" s="33" t="s">
        <v>7</v>
      </c>
      <c r="J46" s="35">
        <v>350000</v>
      </c>
      <c r="K46" s="54">
        <v>2670</v>
      </c>
    </row>
    <row r="47" spans="8:11" ht="24" customHeight="1" x14ac:dyDescent="0.2">
      <c r="H47" s="36">
        <v>350000</v>
      </c>
      <c r="I47" s="33" t="s">
        <v>7</v>
      </c>
      <c r="J47" s="35">
        <v>370000</v>
      </c>
      <c r="K47" s="54">
        <v>2830</v>
      </c>
    </row>
    <row r="48" spans="8:11" ht="24" customHeight="1" x14ac:dyDescent="0.2">
      <c r="H48" s="36">
        <v>370000</v>
      </c>
      <c r="I48" s="33" t="s">
        <v>7</v>
      </c>
      <c r="J48" s="35">
        <v>395000</v>
      </c>
      <c r="K48" s="54">
        <v>2990</v>
      </c>
    </row>
    <row r="49" spans="8:11" ht="24" customHeight="1" x14ac:dyDescent="0.2">
      <c r="H49" s="36">
        <v>395000</v>
      </c>
      <c r="I49" s="33" t="s">
        <v>7</v>
      </c>
      <c r="J49" s="35">
        <v>425000</v>
      </c>
      <c r="K49" s="54">
        <v>3230</v>
      </c>
    </row>
    <row r="50" spans="8:11" ht="24" customHeight="1" x14ac:dyDescent="0.2">
      <c r="H50" s="36">
        <v>425000</v>
      </c>
      <c r="I50" s="33" t="s">
        <v>7</v>
      </c>
      <c r="J50" s="35">
        <v>455000</v>
      </c>
      <c r="K50" s="54">
        <v>3460</v>
      </c>
    </row>
    <row r="51" spans="8:11" ht="24" customHeight="1" x14ac:dyDescent="0.2">
      <c r="H51" s="36">
        <v>455000</v>
      </c>
      <c r="I51" s="33" t="s">
        <v>7</v>
      </c>
      <c r="J51" s="35">
        <v>485000</v>
      </c>
      <c r="K51" s="54">
        <v>3700</v>
      </c>
    </row>
    <row r="52" spans="8:11" ht="24" customHeight="1" x14ac:dyDescent="0.2">
      <c r="H52" s="36">
        <v>485000</v>
      </c>
      <c r="I52" s="33" t="s">
        <v>7</v>
      </c>
      <c r="J52" s="35">
        <v>515000</v>
      </c>
      <c r="K52" s="54">
        <v>3940</v>
      </c>
    </row>
    <row r="53" spans="8:11" ht="24" customHeight="1" x14ac:dyDescent="0.2">
      <c r="H53" s="36">
        <v>515000</v>
      </c>
      <c r="I53" s="33" t="s">
        <v>7</v>
      </c>
      <c r="J53" s="35">
        <v>545000</v>
      </c>
      <c r="K53" s="54">
        <v>4170</v>
      </c>
    </row>
    <row r="54" spans="8:11" ht="24" customHeight="1" x14ac:dyDescent="0.2">
      <c r="H54" s="36">
        <v>545000</v>
      </c>
      <c r="I54" s="33" t="s">
        <v>7</v>
      </c>
      <c r="J54" s="35">
        <v>575000</v>
      </c>
      <c r="K54" s="54">
        <v>4410</v>
      </c>
    </row>
    <row r="55" spans="8:11" ht="20.149999999999999" customHeight="1" x14ac:dyDescent="0.2">
      <c r="H55" s="36">
        <v>575000</v>
      </c>
      <c r="I55" s="33" t="s">
        <v>7</v>
      </c>
      <c r="J55" s="37">
        <v>605000</v>
      </c>
      <c r="K55" s="54">
        <v>4650</v>
      </c>
    </row>
    <row r="56" spans="8:11" ht="20.149999999999999" customHeight="1" x14ac:dyDescent="0.2">
      <c r="H56" s="38">
        <v>605000</v>
      </c>
      <c r="I56" s="39" t="s">
        <v>7</v>
      </c>
      <c r="J56" s="40"/>
      <c r="K56" s="55">
        <v>4880</v>
      </c>
    </row>
  </sheetData>
  <sheetProtection algorithmName="SHA-512" hashValue="LA0mmylO33sgM1fCyPz2yb7hUHflM5UBMIADrIn6E7BY7vrHQNTJ+41Q53r1UyBMIMK/+IgPlzxcjjBIaQhxbA==" saltValue="8zkAKIFZMPuTVxk2t+xnIA==" spinCount="100000" sheet="1" formatCells="0" selectLockedCells="1"/>
  <mergeCells count="7">
    <mergeCell ref="A1:F1"/>
    <mergeCell ref="A3:F3"/>
    <mergeCell ref="A2:F2"/>
    <mergeCell ref="A26:F26"/>
    <mergeCell ref="H28:J28"/>
    <mergeCell ref="B5:F5"/>
    <mergeCell ref="B4:F4"/>
  </mergeCells>
  <phoneticPr fontId="2"/>
  <conditionalFormatting sqref="B4:F5">
    <cfRule type="expression" dxfId="410" priority="1">
      <formula>B4=""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legacyDrawing r:id="rId2"/>
  <tableParts count="2">
    <tablePart r:id="rId3"/>
    <tablePart r:id="rId4"/>
  </tablePar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R3年9月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21" t="s">
        <v>12</v>
      </c>
      <c r="B7" s="86" t="s">
        <v>19</v>
      </c>
      <c r="C7" s="86"/>
      <c r="D7" s="86"/>
      <c r="E7" s="23" t="s">
        <v>15</v>
      </c>
      <c r="F7" s="21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SUBTOTAL(109,作業日報兼直接人件費個別明細表9[列6])</f>
        <v>0</v>
      </c>
      <c r="G31" s="15"/>
      <c r="I31" s="27"/>
    </row>
  </sheetData>
  <sheetProtection algorithmName="SHA-512" hashValue="DkpLhrlyTuWc+YdF3NeRiA3v4TZqjVBKeIyMtHsXxinJqO+MXrN3irYyWRRIQsvpof1h9YeljsiI/ZHhGLhkcA==" saltValue="j5H/z2q082+nH1WjdkOvl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R3年10月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21" t="s">
        <v>12</v>
      </c>
      <c r="B7" s="86" t="s">
        <v>19</v>
      </c>
      <c r="C7" s="86"/>
      <c r="D7" s="86"/>
      <c r="E7" s="23" t="s">
        <v>15</v>
      </c>
      <c r="F7" s="21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SUBTOTAL(109,作業日報兼直接人件費個別明細表10[列6])</f>
        <v>0</v>
      </c>
      <c r="G31" s="15"/>
      <c r="I31" s="27"/>
    </row>
  </sheetData>
  <sheetProtection algorithmName="SHA-512" hashValue="gmKCdBGMND8qimQ/Jp5Z81NvTr8MTvaPZhQJioyfEMvkBxmgv5IfjreHRHaWDdi23D9yVRRE9LsKRcAM829duA==" saltValue="UTf4/HnkeLZFD3rm2KnBDQ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R3年11月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21" t="s">
        <v>12</v>
      </c>
      <c r="B7" s="86" t="s">
        <v>19</v>
      </c>
      <c r="C7" s="86"/>
      <c r="D7" s="86"/>
      <c r="E7" s="23" t="s">
        <v>15</v>
      </c>
      <c r="F7" s="21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SUBTOTAL(109,作業日報兼直接人件費個別明細表11[列6])</f>
        <v>0</v>
      </c>
      <c r="G31" s="15"/>
      <c r="I31" s="27"/>
    </row>
  </sheetData>
  <sheetProtection algorithmName="SHA-512" hashValue="Huj0LoiHLA5bqTEteBGJaLfsQwu7hxVO78KeV/tTG/t6zpBj/cdlbfZU5tlPL0IADzkE7JgbaDTxYjDvO8wR4A==" saltValue="X2WC/9Rk1siismijPTH45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R3年12月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21" t="s">
        <v>12</v>
      </c>
      <c r="B7" s="86" t="s">
        <v>19</v>
      </c>
      <c r="C7" s="86"/>
      <c r="D7" s="86"/>
      <c r="E7" s="23" t="s">
        <v>15</v>
      </c>
      <c r="F7" s="21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SUBTOTAL(109,作業日報兼直接人件費個別明細表12[列6])</f>
        <v>0</v>
      </c>
      <c r="G31" s="15"/>
      <c r="I31" s="27"/>
    </row>
  </sheetData>
  <sheetProtection algorithmName="SHA-512" hashValue="Z3bScFAB04gwWKJPsAit/CJSBP+/6vnCXXb89vI2OWhQYIzg2WpXzVhTAmmsm7Oy1clm+QygcC5eeR3njmewnw==" saltValue="7orGoa5I48V1QPVbJgdUpw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7" customWidth="1"/>
    <col min="2" max="2" width="8.36328125" style="65" customWidth="1"/>
    <col min="3" max="3" width="2.81640625" style="66" customWidth="1"/>
    <col min="4" max="4" width="8.36328125" style="65" customWidth="1"/>
    <col min="5" max="5" width="11.08984375" style="57" customWidth="1"/>
    <col min="6" max="6" width="13.90625" style="57" customWidth="1"/>
    <col min="7" max="7" width="33.36328125" style="67" customWidth="1"/>
    <col min="8" max="8" width="17.36328125" style="56" customWidth="1"/>
    <col min="9" max="16384" width="11.36328125" style="57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R4年1月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58" customFormat="1" ht="24" customHeight="1" x14ac:dyDescent="0.2">
      <c r="A7" s="53" t="s">
        <v>12</v>
      </c>
      <c r="B7" s="86" t="s">
        <v>19</v>
      </c>
      <c r="C7" s="86"/>
      <c r="D7" s="86"/>
      <c r="E7" s="23" t="s">
        <v>15</v>
      </c>
      <c r="F7" s="53" t="s">
        <v>18</v>
      </c>
      <c r="G7" s="68" t="s">
        <v>1</v>
      </c>
    </row>
    <row r="8" spans="1:7" ht="24" customHeight="1" x14ac:dyDescent="0.2">
      <c r="A8" s="10"/>
      <c r="B8" s="11"/>
      <c r="C8" s="59" t="s">
        <v>0</v>
      </c>
      <c r="D8" s="11"/>
      <c r="E8" s="13"/>
      <c r="F8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8" s="24"/>
    </row>
    <row r="9" spans="1:7" ht="24" customHeight="1" x14ac:dyDescent="0.2">
      <c r="A9" s="10"/>
      <c r="B9" s="11"/>
      <c r="C9" s="59" t="s">
        <v>0</v>
      </c>
      <c r="D9" s="11"/>
      <c r="E9" s="13"/>
      <c r="F9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9" s="24"/>
    </row>
    <row r="10" spans="1:7" ht="24" customHeight="1" x14ac:dyDescent="0.2">
      <c r="A10" s="10"/>
      <c r="B10" s="11"/>
      <c r="C10" s="59" t="s">
        <v>0</v>
      </c>
      <c r="D10" s="11"/>
      <c r="E10" s="13"/>
      <c r="F10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10" s="24"/>
    </row>
    <row r="11" spans="1:7" ht="24" customHeight="1" x14ac:dyDescent="0.2">
      <c r="A11" s="10"/>
      <c r="B11" s="11"/>
      <c r="C11" s="59" t="s">
        <v>0</v>
      </c>
      <c r="D11" s="11"/>
      <c r="E11" s="13"/>
      <c r="F11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11" s="24"/>
    </row>
    <row r="12" spans="1:7" ht="24" customHeight="1" x14ac:dyDescent="0.2">
      <c r="A12" s="10"/>
      <c r="B12" s="11"/>
      <c r="C12" s="59" t="s">
        <v>0</v>
      </c>
      <c r="D12" s="11"/>
      <c r="E12" s="13"/>
      <c r="F12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12" s="24"/>
    </row>
    <row r="13" spans="1:7" ht="24" customHeight="1" x14ac:dyDescent="0.2">
      <c r="A13" s="10"/>
      <c r="B13" s="11"/>
      <c r="C13" s="59" t="s">
        <v>0</v>
      </c>
      <c r="D13" s="11"/>
      <c r="E13" s="13"/>
      <c r="F13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13" s="24"/>
    </row>
    <row r="14" spans="1:7" ht="24" customHeight="1" x14ac:dyDescent="0.2">
      <c r="A14" s="10"/>
      <c r="B14" s="11"/>
      <c r="C14" s="59" t="s">
        <v>0</v>
      </c>
      <c r="D14" s="11"/>
      <c r="E14" s="13"/>
      <c r="F14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14" s="24"/>
    </row>
    <row r="15" spans="1:7" ht="24" customHeight="1" x14ac:dyDescent="0.2">
      <c r="A15" s="10"/>
      <c r="B15" s="11"/>
      <c r="C15" s="59" t="s">
        <v>0</v>
      </c>
      <c r="D15" s="11"/>
      <c r="E15" s="13"/>
      <c r="F15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15" s="24"/>
    </row>
    <row r="16" spans="1:7" ht="24" customHeight="1" x14ac:dyDescent="0.2">
      <c r="A16" s="10"/>
      <c r="B16" s="11"/>
      <c r="C16" s="59" t="s">
        <v>0</v>
      </c>
      <c r="D16" s="11"/>
      <c r="E16" s="13"/>
      <c r="F16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16" s="24"/>
    </row>
    <row r="17" spans="1:9" ht="24" customHeight="1" x14ac:dyDescent="0.2">
      <c r="A17" s="10"/>
      <c r="B17" s="11"/>
      <c r="C17" s="59" t="s">
        <v>0</v>
      </c>
      <c r="D17" s="11"/>
      <c r="E17" s="13"/>
      <c r="F17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17" s="24"/>
    </row>
    <row r="18" spans="1:9" ht="24" customHeight="1" x14ac:dyDescent="0.2">
      <c r="A18" s="10"/>
      <c r="B18" s="11"/>
      <c r="C18" s="59" t="s">
        <v>0</v>
      </c>
      <c r="D18" s="11"/>
      <c r="E18" s="13"/>
      <c r="F18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18" s="24"/>
    </row>
    <row r="19" spans="1:9" ht="24" customHeight="1" x14ac:dyDescent="0.2">
      <c r="A19" s="10"/>
      <c r="B19" s="11"/>
      <c r="C19" s="59" t="s">
        <v>0</v>
      </c>
      <c r="D19" s="11"/>
      <c r="E19" s="13"/>
      <c r="F19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19" s="24"/>
    </row>
    <row r="20" spans="1:9" ht="24" customHeight="1" x14ac:dyDescent="0.2">
      <c r="A20" s="10"/>
      <c r="B20" s="11"/>
      <c r="C20" s="59" t="s">
        <v>0</v>
      </c>
      <c r="D20" s="11"/>
      <c r="E20" s="13"/>
      <c r="F20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20" s="24"/>
    </row>
    <row r="21" spans="1:9" ht="24" customHeight="1" x14ac:dyDescent="0.2">
      <c r="A21" s="10"/>
      <c r="B21" s="11"/>
      <c r="C21" s="59" t="s">
        <v>0</v>
      </c>
      <c r="D21" s="11"/>
      <c r="E21" s="13"/>
      <c r="F21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21" s="24"/>
    </row>
    <row r="22" spans="1:9" ht="24" customHeight="1" x14ac:dyDescent="0.2">
      <c r="A22" s="10"/>
      <c r="B22" s="11"/>
      <c r="C22" s="59" t="s">
        <v>0</v>
      </c>
      <c r="D22" s="11"/>
      <c r="E22" s="13"/>
      <c r="F22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22" s="24"/>
    </row>
    <row r="23" spans="1:9" ht="24" customHeight="1" x14ac:dyDescent="0.2">
      <c r="A23" s="10"/>
      <c r="B23" s="11"/>
      <c r="C23" s="59" t="s">
        <v>0</v>
      </c>
      <c r="D23" s="11"/>
      <c r="E23" s="13"/>
      <c r="F23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23" s="24"/>
    </row>
    <row r="24" spans="1:9" ht="24" customHeight="1" x14ac:dyDescent="0.2">
      <c r="A24" s="10"/>
      <c r="B24" s="11"/>
      <c r="C24" s="59" t="s">
        <v>0</v>
      </c>
      <c r="D24" s="11"/>
      <c r="E24" s="13"/>
      <c r="F24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24" s="24"/>
    </row>
    <row r="25" spans="1:9" ht="24" customHeight="1" x14ac:dyDescent="0.2">
      <c r="A25" s="10"/>
      <c r="B25" s="11"/>
      <c r="C25" s="59" t="s">
        <v>0</v>
      </c>
      <c r="D25" s="11"/>
      <c r="E25" s="13"/>
      <c r="F25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25" s="24"/>
    </row>
    <row r="26" spans="1:9" ht="24" customHeight="1" x14ac:dyDescent="0.2">
      <c r="A26" s="10"/>
      <c r="B26" s="11"/>
      <c r="C26" s="59" t="s">
        <v>0</v>
      </c>
      <c r="D26" s="11"/>
      <c r="E26" s="13"/>
      <c r="F26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26" s="24"/>
    </row>
    <row r="27" spans="1:9" ht="24" customHeight="1" x14ac:dyDescent="0.2">
      <c r="A27" s="10"/>
      <c r="B27" s="11"/>
      <c r="C27" s="59" t="s">
        <v>0</v>
      </c>
      <c r="D27" s="11"/>
      <c r="E27" s="13"/>
      <c r="F27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27" s="24"/>
    </row>
    <row r="28" spans="1:9" ht="24" customHeight="1" x14ac:dyDescent="0.2">
      <c r="A28" s="10"/>
      <c r="B28" s="11"/>
      <c r="C28" s="59" t="s">
        <v>0</v>
      </c>
      <c r="D28" s="11"/>
      <c r="E28" s="13"/>
      <c r="F28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28" s="24"/>
    </row>
    <row r="29" spans="1:9" ht="24" customHeight="1" x14ac:dyDescent="0.2">
      <c r="A29" s="10"/>
      <c r="B29" s="11"/>
      <c r="C29" s="59" t="s">
        <v>0</v>
      </c>
      <c r="D29" s="11"/>
      <c r="E29" s="13"/>
      <c r="F29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29" s="24"/>
    </row>
    <row r="30" spans="1:9" ht="24" customHeight="1" x14ac:dyDescent="0.2">
      <c r="A30" s="10"/>
      <c r="B30" s="11"/>
      <c r="C30" s="59" t="s">
        <v>0</v>
      </c>
      <c r="D30" s="11"/>
      <c r="E30" s="13"/>
      <c r="F30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30" s="24"/>
    </row>
    <row r="31" spans="1:9" ht="24" customHeight="1" x14ac:dyDescent="0.2">
      <c r="A31" s="59" t="s">
        <v>8</v>
      </c>
      <c r="B31" s="60"/>
      <c r="C31" s="61"/>
      <c r="D31" s="61"/>
      <c r="E31" s="62"/>
      <c r="F31" s="74">
        <f>SUBTOTAL(109,作業日報兼直接人件費個別明細表13[列6])</f>
        <v>0</v>
      </c>
      <c r="G31" s="63"/>
      <c r="I31" s="64"/>
    </row>
  </sheetData>
  <sheetProtection algorithmName="SHA-512" hashValue="o05Fm/z8s74/8mtUgl5N1a4TwggPeQin7gQAuqsvN5ErcsS48pVGWCb0UtgjEB4nJBCC8QPh6gb8xXfpYx7ZBQ==" saltValue="2c0ZmvGW3Kh7JSR0P4xyhw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" right="0.7" top="0.75" bottom="0.75" header="0.3" footer="0.3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R4年2月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53" t="s">
        <v>12</v>
      </c>
      <c r="B7" s="86" t="s">
        <v>19</v>
      </c>
      <c r="C7" s="86"/>
      <c r="D7" s="86"/>
      <c r="E7" s="23" t="s">
        <v>15</v>
      </c>
      <c r="F7" s="53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SUBTOTAL(109,作業日報兼直接人件費個別明細表14[列6])</f>
        <v>0</v>
      </c>
      <c r="G31" s="15"/>
      <c r="I31" s="27"/>
    </row>
  </sheetData>
  <sheetProtection algorithmName="SHA-512" hashValue="n4p0bEI0F0mPhW9KO+XBAK8F0w4S2MLR+J6QI1UwwIpUzQ6UrVkzckDXgy6ZFtRf/U+gyiFUF5FL+ejiLjPLpA==" saltValue="XWWRdP+cdl5gJazwEswWQ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R4年3月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53" t="s">
        <v>12</v>
      </c>
      <c r="B7" s="86" t="s">
        <v>19</v>
      </c>
      <c r="C7" s="86"/>
      <c r="D7" s="86"/>
      <c r="E7" s="23" t="s">
        <v>15</v>
      </c>
      <c r="F7" s="53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SUBTOTAL(109,作業日報兼直接人件費個別明細表15[列6])</f>
        <v>0</v>
      </c>
      <c r="G31" s="15"/>
      <c r="I31" s="27"/>
    </row>
  </sheetData>
  <sheetProtection algorithmName="SHA-512" hashValue="lnO4RV+tUz3X9/ipIHYw5cXQCUDdKeBW66W0OYX9/WonENQOsumn7AuSTMsZoz4IWRWVk8MtluvJ0GNzLeLKSQ==" saltValue="DzrYwjqi8Z3uiOd0W5EmBQ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R4年4月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53" t="s">
        <v>12</v>
      </c>
      <c r="B7" s="86" t="s">
        <v>19</v>
      </c>
      <c r="C7" s="86"/>
      <c r="D7" s="86"/>
      <c r="E7" s="23" t="s">
        <v>15</v>
      </c>
      <c r="F7" s="53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SUBTOTAL(109,作業日報兼直接人件費個別明細表16[列6])</f>
        <v>0</v>
      </c>
      <c r="G31" s="15"/>
      <c r="I31" s="27"/>
    </row>
  </sheetData>
  <sheetProtection algorithmName="SHA-512" hashValue="cieoSg1PkhQuO/aXl4eRmaGQIfip0D1S+vj05cpgMRlb6WxUtaVOq/eUuBSRtHZ3Y/MzlyHWR88SuTj2lMdqAQ==" saltValue="LKA18CY0sL19u8gKUx8UL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R4年5月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53" t="s">
        <v>12</v>
      </c>
      <c r="B7" s="86" t="s">
        <v>19</v>
      </c>
      <c r="C7" s="86"/>
      <c r="D7" s="86"/>
      <c r="E7" s="23" t="s">
        <v>15</v>
      </c>
      <c r="F7" s="53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SUBTOTAL(109,作業日報兼直接人件費個別明細表17[列6])</f>
        <v>0</v>
      </c>
      <c r="G31" s="15"/>
      <c r="I31" s="27"/>
    </row>
  </sheetData>
  <sheetProtection algorithmName="SHA-512" hashValue="sv2sFwojnyWn8I1OacI6cO4c0ZyBHYHYzika8fEUtGzmoQdFX+Djmm/AuQNt/rc6FIDbR5fcTqGc/UoD9t99yA==" saltValue="E6XhslbScS+IpESQwz2dO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R4年6月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53" t="s">
        <v>12</v>
      </c>
      <c r="B7" s="86" t="s">
        <v>19</v>
      </c>
      <c r="C7" s="86"/>
      <c r="D7" s="86"/>
      <c r="E7" s="23" t="s">
        <v>15</v>
      </c>
      <c r="F7" s="53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SUBTOTAL(109,作業日報兼直接人件費個別明細表18[列6])</f>
        <v>0</v>
      </c>
      <c r="G31" s="15"/>
      <c r="I31" s="27"/>
    </row>
  </sheetData>
  <sheetProtection algorithmName="SHA-512" hashValue="n7CiFmD77wCWjhnlvAzwExMnKb7zE0HN4eJPUfQr38qsj36+++bJ6kKMeWHYKeybLSbbQ+L0kzYTapcxR1nHUg==" saltValue="WG9k6JBgImZOjYjC2TfMZ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7" customWidth="1"/>
    <col min="2" max="2" width="8.36328125" style="65" customWidth="1"/>
    <col min="3" max="3" width="2.81640625" style="66" customWidth="1"/>
    <col min="4" max="4" width="8.36328125" style="65" customWidth="1"/>
    <col min="5" max="5" width="11.08984375" style="57" customWidth="1"/>
    <col min="6" max="6" width="13.90625" style="57" customWidth="1"/>
    <col min="7" max="7" width="33.36328125" style="67" customWidth="1"/>
    <col min="8" max="8" width="17.36328125" style="56" customWidth="1"/>
    <col min="9" max="16384" width="11.36328125" style="57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R3年1月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58" customFormat="1" ht="24" customHeight="1" x14ac:dyDescent="0.2">
      <c r="A7" s="22" t="s">
        <v>12</v>
      </c>
      <c r="B7" s="86" t="s">
        <v>19</v>
      </c>
      <c r="C7" s="86"/>
      <c r="D7" s="86"/>
      <c r="E7" s="23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59" t="s">
        <v>0</v>
      </c>
      <c r="D8" s="11"/>
      <c r="E8" s="13"/>
      <c r="F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8" s="24"/>
    </row>
    <row r="9" spans="1:7" ht="24" customHeight="1" x14ac:dyDescent="0.2">
      <c r="A9" s="10"/>
      <c r="B9" s="11"/>
      <c r="C9" s="59" t="s">
        <v>0</v>
      </c>
      <c r="D9" s="11"/>
      <c r="E9" s="13"/>
      <c r="F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9" s="24"/>
    </row>
    <row r="10" spans="1:7" ht="24" customHeight="1" x14ac:dyDescent="0.2">
      <c r="A10" s="10"/>
      <c r="B10" s="11"/>
      <c r="C10" s="59" t="s">
        <v>0</v>
      </c>
      <c r="D10" s="11"/>
      <c r="E10" s="13"/>
      <c r="F1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0" s="24"/>
    </row>
    <row r="11" spans="1:7" ht="24" customHeight="1" x14ac:dyDescent="0.2">
      <c r="A11" s="10"/>
      <c r="B11" s="11"/>
      <c r="C11" s="59" t="s">
        <v>0</v>
      </c>
      <c r="D11" s="11"/>
      <c r="E11" s="13"/>
      <c r="F11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1" s="24"/>
    </row>
    <row r="12" spans="1:7" ht="24" customHeight="1" x14ac:dyDescent="0.2">
      <c r="A12" s="10"/>
      <c r="B12" s="11"/>
      <c r="C12" s="59" t="s">
        <v>0</v>
      </c>
      <c r="D12" s="11"/>
      <c r="E12" s="13"/>
      <c r="F12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2" s="24"/>
    </row>
    <row r="13" spans="1:7" ht="24" customHeight="1" x14ac:dyDescent="0.2">
      <c r="A13" s="10"/>
      <c r="B13" s="11"/>
      <c r="C13" s="59" t="s">
        <v>0</v>
      </c>
      <c r="D13" s="11"/>
      <c r="E13" s="13"/>
      <c r="F13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3" s="24"/>
    </row>
    <row r="14" spans="1:7" ht="24" customHeight="1" x14ac:dyDescent="0.2">
      <c r="A14" s="10"/>
      <c r="B14" s="11"/>
      <c r="C14" s="59" t="s">
        <v>0</v>
      </c>
      <c r="D14" s="11"/>
      <c r="E14" s="13"/>
      <c r="F14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4" s="24"/>
    </row>
    <row r="15" spans="1:7" ht="24" customHeight="1" x14ac:dyDescent="0.2">
      <c r="A15" s="10"/>
      <c r="B15" s="11"/>
      <c r="C15" s="59" t="s">
        <v>0</v>
      </c>
      <c r="D15" s="11"/>
      <c r="E15" s="13"/>
      <c r="F15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5" s="24"/>
    </row>
    <row r="16" spans="1:7" ht="24" customHeight="1" x14ac:dyDescent="0.2">
      <c r="A16" s="10"/>
      <c r="B16" s="11"/>
      <c r="C16" s="59" t="s">
        <v>0</v>
      </c>
      <c r="D16" s="11"/>
      <c r="E16" s="13"/>
      <c r="F16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6" s="24"/>
    </row>
    <row r="17" spans="1:9" ht="24" customHeight="1" x14ac:dyDescent="0.2">
      <c r="A17" s="10"/>
      <c r="B17" s="11"/>
      <c r="C17" s="59" t="s">
        <v>0</v>
      </c>
      <c r="D17" s="11"/>
      <c r="E17" s="13"/>
      <c r="F17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7" s="24"/>
    </row>
    <row r="18" spans="1:9" ht="24" customHeight="1" x14ac:dyDescent="0.2">
      <c r="A18" s="10"/>
      <c r="B18" s="11"/>
      <c r="C18" s="59" t="s">
        <v>0</v>
      </c>
      <c r="D18" s="11"/>
      <c r="E18" s="13"/>
      <c r="F1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8" s="24"/>
    </row>
    <row r="19" spans="1:9" ht="24" customHeight="1" x14ac:dyDescent="0.2">
      <c r="A19" s="10"/>
      <c r="B19" s="11"/>
      <c r="C19" s="59" t="s">
        <v>0</v>
      </c>
      <c r="D19" s="11"/>
      <c r="E19" s="13"/>
      <c r="F1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9" s="24"/>
    </row>
    <row r="20" spans="1:9" ht="24" customHeight="1" x14ac:dyDescent="0.2">
      <c r="A20" s="10"/>
      <c r="B20" s="11"/>
      <c r="C20" s="59" t="s">
        <v>0</v>
      </c>
      <c r="D20" s="11"/>
      <c r="E20" s="13"/>
      <c r="F2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0" s="24"/>
    </row>
    <row r="21" spans="1:9" ht="24" customHeight="1" x14ac:dyDescent="0.2">
      <c r="A21" s="10"/>
      <c r="B21" s="11"/>
      <c r="C21" s="59" t="s">
        <v>0</v>
      </c>
      <c r="D21" s="11"/>
      <c r="E21" s="13"/>
      <c r="F21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1" s="24"/>
    </row>
    <row r="22" spans="1:9" ht="24" customHeight="1" x14ac:dyDescent="0.2">
      <c r="A22" s="10"/>
      <c r="B22" s="11"/>
      <c r="C22" s="59" t="s">
        <v>0</v>
      </c>
      <c r="D22" s="11"/>
      <c r="E22" s="13"/>
      <c r="F22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2" s="24"/>
    </row>
    <row r="23" spans="1:9" ht="24" customHeight="1" x14ac:dyDescent="0.2">
      <c r="A23" s="10"/>
      <c r="B23" s="11"/>
      <c r="C23" s="59" t="s">
        <v>0</v>
      </c>
      <c r="D23" s="11"/>
      <c r="E23" s="13"/>
      <c r="F23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3" s="24"/>
    </row>
    <row r="24" spans="1:9" ht="24" customHeight="1" x14ac:dyDescent="0.2">
      <c r="A24" s="10"/>
      <c r="B24" s="11"/>
      <c r="C24" s="59" t="s">
        <v>0</v>
      </c>
      <c r="D24" s="11"/>
      <c r="E24" s="13"/>
      <c r="F24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4" s="24"/>
    </row>
    <row r="25" spans="1:9" ht="24" customHeight="1" x14ac:dyDescent="0.2">
      <c r="A25" s="10"/>
      <c r="B25" s="11"/>
      <c r="C25" s="59" t="s">
        <v>0</v>
      </c>
      <c r="D25" s="11"/>
      <c r="E25" s="13"/>
      <c r="F25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5" s="24"/>
    </row>
    <row r="26" spans="1:9" ht="24" customHeight="1" x14ac:dyDescent="0.2">
      <c r="A26" s="10"/>
      <c r="B26" s="11"/>
      <c r="C26" s="59" t="s">
        <v>0</v>
      </c>
      <c r="D26" s="11"/>
      <c r="E26" s="13"/>
      <c r="F26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6" s="24"/>
    </row>
    <row r="27" spans="1:9" ht="24" customHeight="1" x14ac:dyDescent="0.2">
      <c r="A27" s="10"/>
      <c r="B27" s="11"/>
      <c r="C27" s="59" t="s">
        <v>0</v>
      </c>
      <c r="D27" s="11"/>
      <c r="E27" s="13"/>
      <c r="F27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7" s="24"/>
    </row>
    <row r="28" spans="1:9" ht="24" customHeight="1" x14ac:dyDescent="0.2">
      <c r="A28" s="10"/>
      <c r="B28" s="11"/>
      <c r="C28" s="59" t="s">
        <v>0</v>
      </c>
      <c r="D28" s="11"/>
      <c r="E28" s="13"/>
      <c r="F2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8" s="24"/>
    </row>
    <row r="29" spans="1:9" ht="24" customHeight="1" x14ac:dyDescent="0.2">
      <c r="A29" s="10"/>
      <c r="B29" s="11"/>
      <c r="C29" s="59" t="s">
        <v>0</v>
      </c>
      <c r="D29" s="11"/>
      <c r="E29" s="13"/>
      <c r="F2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9" s="24"/>
    </row>
    <row r="30" spans="1:9" ht="24" customHeight="1" x14ac:dyDescent="0.2">
      <c r="A30" s="10"/>
      <c r="B30" s="11"/>
      <c r="C30" s="59" t="s">
        <v>0</v>
      </c>
      <c r="D30" s="11"/>
      <c r="E30" s="13"/>
      <c r="F3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30" s="24"/>
    </row>
    <row r="31" spans="1:9" ht="24" customHeight="1" x14ac:dyDescent="0.2">
      <c r="A31" s="59" t="s">
        <v>8</v>
      </c>
      <c r="B31" s="60"/>
      <c r="C31" s="61"/>
      <c r="D31" s="61"/>
      <c r="E31" s="62"/>
      <c r="F31" s="74">
        <f>SUBTOTAL(109,作業日報兼直接人件費個別明細表1[列6])</f>
        <v>0</v>
      </c>
      <c r="G31" s="63"/>
      <c r="I31" s="64"/>
    </row>
  </sheetData>
  <sheetProtection algorithmName="SHA-512" hashValue="oOfXaFtOI3ZxGVVGOMtHbXEbZfYhDWm293TkXW18Ty5z5ZqFzn8OWVAGEHOVJnydyfigC8K3NyAEF4Fi96B0Yw==" saltValue="7qDVm1R1ctdLHwBhD8A/0A==" spinCount="100000" sheet="1" formatCells="0" selectLockedCells="1"/>
  <mergeCells count="8">
    <mergeCell ref="A1:G1"/>
    <mergeCell ref="A6:G6"/>
    <mergeCell ref="A2:G2"/>
    <mergeCell ref="B7:D7"/>
    <mergeCell ref="B3:F3"/>
    <mergeCell ref="B4:F4"/>
    <mergeCell ref="B5:F5"/>
    <mergeCell ref="G4:G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" right="0.7" top="0.75" bottom="0.75" header="0.3" footer="0.3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R3年2月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21" t="s">
        <v>12</v>
      </c>
      <c r="B7" s="86" t="s">
        <v>19</v>
      </c>
      <c r="C7" s="86"/>
      <c r="D7" s="86"/>
      <c r="E7" s="23" t="s">
        <v>15</v>
      </c>
      <c r="F7" s="21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SUBTOTAL(109,作業日報兼直接人件費個別明細表2[列6])</f>
        <v>0</v>
      </c>
      <c r="G31" s="15"/>
      <c r="I31" s="27"/>
    </row>
  </sheetData>
  <sheetProtection algorithmName="SHA-512" hashValue="G6VVObf5/oJnamxJwtg73EsLqhgztbH4YQGcx4TpBueGNpApLIOrW83dDWjY6Ca/zoFBwhNyuCevHwNBIKjPTw==" saltValue="F+fLOktwkBs3/KrtyXd/Y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R3年3月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21" t="s">
        <v>12</v>
      </c>
      <c r="B7" s="86" t="s">
        <v>19</v>
      </c>
      <c r="C7" s="86"/>
      <c r="D7" s="86"/>
      <c r="E7" s="23" t="s">
        <v>15</v>
      </c>
      <c r="F7" s="21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SUBTOTAL(109,作業日報兼直接人件費個別明細表3[列6])</f>
        <v>0</v>
      </c>
      <c r="G31" s="15"/>
      <c r="I31" s="27"/>
    </row>
  </sheetData>
  <sheetProtection algorithmName="SHA-512" hashValue="IejWwW5P+LeBkjYxoiGaU27CMgLCp40yE0NqXWQM99FToTIlRCjz14ij++HMeyNsjjbBHoWk5UigbhwA87HecA==" saltValue="zroEVucJDO3+PmfK+FaqO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R3年4月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21" t="s">
        <v>12</v>
      </c>
      <c r="B7" s="86" t="s">
        <v>19</v>
      </c>
      <c r="C7" s="86"/>
      <c r="D7" s="86"/>
      <c r="E7" s="23" t="s">
        <v>15</v>
      </c>
      <c r="F7" s="21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SUBTOTAL(109,作業日報兼直接人件費個別明細表4[列6])</f>
        <v>0</v>
      </c>
      <c r="G31" s="15"/>
      <c r="I31" s="27"/>
    </row>
  </sheetData>
  <sheetProtection algorithmName="SHA-512" hashValue="6+zynSpbpintiz9fsuGcKkzXdJsXk8WLTIT6T46ygaR8XvTCqoUQK9amdJ6vZ6Pd/USO9fZgiMgbHrwHR2hMUQ==" saltValue="m1iim6IilpS+2CDuLBfa3w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R3年5月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21" t="s">
        <v>12</v>
      </c>
      <c r="B7" s="86" t="s">
        <v>19</v>
      </c>
      <c r="C7" s="86"/>
      <c r="D7" s="86"/>
      <c r="E7" s="23" t="s">
        <v>15</v>
      </c>
      <c r="F7" s="21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SUBTOTAL(109,作業日報兼直接人件費個別明細表5[列6])</f>
        <v>0</v>
      </c>
      <c r="G31" s="15"/>
      <c r="I31" s="27"/>
    </row>
  </sheetData>
  <sheetProtection algorithmName="SHA-512" hashValue="2iWooxLsr6Ko+cQnTN4l8Sfkz40U4Y+zrh58nKBmetlkOMDRGWXIEBOoxNaEDvsygS5gJo7KJFkRPEND7XisOA==" saltValue="frOgvbF7J54anTvXq4CrUQ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R3年6月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21" t="s">
        <v>12</v>
      </c>
      <c r="B7" s="86" t="s">
        <v>19</v>
      </c>
      <c r="C7" s="86"/>
      <c r="D7" s="86"/>
      <c r="E7" s="23" t="s">
        <v>15</v>
      </c>
      <c r="F7" s="21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SUBTOTAL(109,作業日報兼直接人件費個別明細表6[列6])</f>
        <v>0</v>
      </c>
      <c r="G31" s="15"/>
      <c r="I31" s="27"/>
    </row>
  </sheetData>
  <sheetProtection algorithmName="SHA-512" hashValue="M7N6SHMsEjvlwlMZi88BY39v8t3AH/3IY7vTE3MvpDHLm6/uGkJgkBu/huovbH3Emo7Hgzi0kiaHEv2l1qivYg==" saltValue="0W/JQQwnO1wPqXzObeOA7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R3年7月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21" t="s">
        <v>12</v>
      </c>
      <c r="B7" s="86" t="s">
        <v>19</v>
      </c>
      <c r="C7" s="86"/>
      <c r="D7" s="86"/>
      <c r="E7" s="23" t="s">
        <v>15</v>
      </c>
      <c r="F7" s="21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SUBTOTAL(109,作業日報兼直接人件費個別明細表7[列6])</f>
        <v>0</v>
      </c>
      <c r="G31" s="15"/>
      <c r="I31" s="27"/>
    </row>
  </sheetData>
  <sheetProtection algorithmName="SHA-512" hashValue="Uwic6rut0d9YjYZevTuBN5xQKF0Zk4dBTkd5kwT0ojMQjg5eypCYO5u+d1K4lNJXxi5pdd31yMyHGwMm3WaT2Q==" saltValue="MwdxK2ka08Gp51iqVoy0K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R3年8月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21" t="s">
        <v>12</v>
      </c>
      <c r="B7" s="86" t="s">
        <v>19</v>
      </c>
      <c r="C7" s="86"/>
      <c r="D7" s="86"/>
      <c r="E7" s="23" t="s">
        <v>15</v>
      </c>
      <c r="F7" s="21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SUBTOTAL(109,作業日報兼直接人件費個別明細表8[列6])</f>
        <v>0</v>
      </c>
      <c r="G31" s="15"/>
      <c r="I31" s="27"/>
    </row>
  </sheetData>
  <sheetProtection algorithmName="SHA-512" hashValue="f7nFxGNq1X8iaOPtn6goP6uR5b/la+55Sn9sBiGF7T9K0uwb/GaqhXUrubNqguEF+aslMJrLptmdlo/YJaNaWw==" saltValue="yS5Iy74wadB9fJC5BclrY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20</vt:i4>
      </vt:variant>
    </vt:vector>
  </HeadingPairs>
  <TitlesOfParts>
    <vt:vector size="39" baseType="lpstr">
      <vt:lpstr>算定表</vt:lpstr>
      <vt:lpstr>R3年1月</vt:lpstr>
      <vt:lpstr>R3年2月</vt:lpstr>
      <vt:lpstr>R3年3月</vt:lpstr>
      <vt:lpstr>R3年4月</vt:lpstr>
      <vt:lpstr>R3年5月</vt:lpstr>
      <vt:lpstr>R3年6月</vt:lpstr>
      <vt:lpstr>R3年7月</vt:lpstr>
      <vt:lpstr>R3年8月</vt:lpstr>
      <vt:lpstr>R3年9月</vt:lpstr>
      <vt:lpstr>R3年10月</vt:lpstr>
      <vt:lpstr>R3年11月</vt:lpstr>
      <vt:lpstr>R3年12月</vt:lpstr>
      <vt:lpstr>R4年1月</vt:lpstr>
      <vt:lpstr>R4年2月</vt:lpstr>
      <vt:lpstr>R4年3月</vt:lpstr>
      <vt:lpstr>R4年4月</vt:lpstr>
      <vt:lpstr>R4年5月</vt:lpstr>
      <vt:lpstr>R4年6月</vt:lpstr>
      <vt:lpstr>'R3年10月'!Print_Area</vt:lpstr>
      <vt:lpstr>'R3年11月'!Print_Area</vt:lpstr>
      <vt:lpstr>'R3年12月'!Print_Area</vt:lpstr>
      <vt:lpstr>'R3年1月'!Print_Area</vt:lpstr>
      <vt:lpstr>'R3年2月'!Print_Area</vt:lpstr>
      <vt:lpstr>'R3年3月'!Print_Area</vt:lpstr>
      <vt:lpstr>'R3年4月'!Print_Area</vt:lpstr>
      <vt:lpstr>'R3年5月'!Print_Area</vt:lpstr>
      <vt:lpstr>'R3年6月'!Print_Area</vt:lpstr>
      <vt:lpstr>'R3年7月'!Print_Area</vt:lpstr>
      <vt:lpstr>'R3年8月'!Print_Area</vt:lpstr>
      <vt:lpstr>'R3年9月'!Print_Area</vt:lpstr>
      <vt:lpstr>'R4年1月'!Print_Area</vt:lpstr>
      <vt:lpstr>'R4年2月'!Print_Area</vt:lpstr>
      <vt:lpstr>'R4年3月'!Print_Area</vt:lpstr>
      <vt:lpstr>'R4年4月'!Print_Area</vt:lpstr>
      <vt:lpstr>'R4年5月'!Print_Area</vt:lpstr>
      <vt:lpstr>'R4年6月'!Print_Area</vt:lpstr>
      <vt:lpstr>算定表!Print_Area</vt:lpstr>
      <vt:lpstr>算定表!Print_Titles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2012-08-04T05:34:37Z</dcterms:created>
  <dcterms:modified xsi:type="dcterms:W3CDTF">2022-05-02T03:57:10Z</dcterms:modified>
</cp:coreProperties>
</file>