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0" yWindow="-20" windowWidth="10800" windowHeight="10080" tabRatio="847"/>
  </bookViews>
  <sheets>
    <sheet name="人件費総括表・前期・後期合計（別紙2-1）" sheetId="66" r:id="rId1"/>
    <sheet name="人件費総括表・後期のみ（別紙2-2）" sheetId="67" r:id="rId2"/>
    <sheet name="【記入例・入力方法】人件費シート1 （別紙2-3）" sheetId="30" r:id="rId3"/>
    <sheet name="従業者A" sheetId="12" r:id="rId4"/>
    <sheet name="【記入例】人件費個別明細表○月 （別紙2-4）" sheetId="65" r:id="rId5"/>
    <sheet name="人件費個別明細表 令和6年11月" sheetId="41" r:id="rId6"/>
    <sheet name="令和６年12月" sheetId="71" r:id="rId7"/>
    <sheet name="令和7年1月" sheetId="72" r:id="rId8"/>
    <sheet name="令和7年2月" sheetId="73" r:id="rId9"/>
    <sheet name="令和7年3月" sheetId="74" r:id="rId10"/>
    <sheet name="令和7年4月" sheetId="75" r:id="rId11"/>
    <sheet name="令和7年5月" sheetId="76" r:id="rId12"/>
    <sheet name="令和7年6月" sheetId="77" r:id="rId13"/>
    <sheet name="令和7年7月" sheetId="78" r:id="rId14"/>
    <sheet name="令和7年8月" sheetId="79" r:id="rId15"/>
    <sheet name="令和7年9月" sheetId="80" r:id="rId16"/>
    <sheet name="令和7年10月" sheetId="81" r:id="rId17"/>
    <sheet name="令和7年11月" sheetId="82" r:id="rId18"/>
  </sheets>
  <definedNames>
    <definedName name="_xlnm.Print_Area" localSheetId="4">'【記入例】人件費個別明細表○月 （別紙2-4）'!$A$1:$M$36</definedName>
    <definedName name="_xlnm.Print_Area" localSheetId="2">'【記入例・入力方法】人件費シート1 （別紙2-3）'!$A$1:$AA$38</definedName>
    <definedName name="_xlnm.Print_Area" localSheetId="3">従業者A!$A$1:$U$49</definedName>
    <definedName name="_xlnm.Print_Area" localSheetId="5">'人件費個別明細表 令和6年11月'!$A$1:$L$35</definedName>
    <definedName name="_xlnm.Print_Area" localSheetId="6">令和６年12月!$A$1:$L$35</definedName>
    <definedName name="_xlnm.Print_Area" localSheetId="16">令和7年10月!$A$1:$L$35</definedName>
    <definedName name="_xlnm.Print_Area" localSheetId="7">令和7年1月!$A$1:$L$35</definedName>
    <definedName name="_xlnm.Print_Area" localSheetId="8">令和7年2月!$A$1:$L$35</definedName>
    <definedName name="_xlnm.Print_Area" localSheetId="9">令和7年3月!$A$1:$L$35</definedName>
    <definedName name="_xlnm.Print_Area" localSheetId="10">令和7年4月!$A$1:$L$35</definedName>
    <definedName name="_xlnm.Print_Area" localSheetId="11">令和7年5月!$A$1:$L$35</definedName>
    <definedName name="_xlnm.Print_Area" localSheetId="12">令和7年6月!$A$1:$L$35</definedName>
    <definedName name="_xlnm.Print_Area" localSheetId="13">令和7年7月!$A$1:$L$35</definedName>
    <definedName name="_xlnm.Print_Area" localSheetId="14">令和7年8月!$A$1:$L$35</definedName>
    <definedName name="_xlnm.Print_Area" localSheetId="15">令和7年9月!$A$1:$L$35</definedName>
    <definedName name="_xlnm.Print_Titles" localSheetId="2">'【記入例・入力方法】人件費シート1 （別紙2-3）'!$4:$7</definedName>
    <definedName name="_xlnm.Print_Titles" localSheetId="3">従業者A!$4:$7</definedName>
  </definedNames>
  <calcPr calcId="162913"/>
</workbook>
</file>

<file path=xl/calcChain.xml><?xml version="1.0" encoding="utf-8"?>
<calcChain xmlns="http://schemas.openxmlformats.org/spreadsheetml/2006/main">
  <c r="I32" i="30" l="1"/>
  <c r="I30" i="30"/>
  <c r="J32" i="12"/>
  <c r="K32" i="12" s="1"/>
  <c r="L32" i="12" s="1"/>
  <c r="J30" i="12"/>
  <c r="I32" i="12"/>
  <c r="I30" i="12"/>
  <c r="J8" i="12"/>
  <c r="D6" i="12" l="1"/>
  <c r="I14" i="65" l="1"/>
  <c r="I13" i="65"/>
  <c r="L12" i="12"/>
  <c r="K8" i="12"/>
  <c r="I8" i="12"/>
  <c r="G6" i="67"/>
  <c r="O31" i="82" l="1"/>
  <c r="G31" i="82" s="1"/>
  <c r="N31" i="82"/>
  <c r="O30" i="82"/>
  <c r="E30" i="82" s="1"/>
  <c r="N30" i="82"/>
  <c r="G30" i="82"/>
  <c r="O29" i="82"/>
  <c r="G29" i="82" s="1"/>
  <c r="N29" i="82"/>
  <c r="N28" i="82"/>
  <c r="O28" i="82" s="1"/>
  <c r="N27" i="82"/>
  <c r="O27" i="82" s="1"/>
  <c r="N26" i="82"/>
  <c r="O26" i="82" s="1"/>
  <c r="N25" i="82"/>
  <c r="O25" i="82" s="1"/>
  <c r="N24" i="82"/>
  <c r="O24" i="82" s="1"/>
  <c r="O23" i="82"/>
  <c r="G23" i="82" s="1"/>
  <c r="N23" i="82"/>
  <c r="O22" i="82"/>
  <c r="E22" i="82" s="1"/>
  <c r="N22" i="82"/>
  <c r="G22" i="82"/>
  <c r="O21" i="82"/>
  <c r="G21" i="82" s="1"/>
  <c r="N21" i="82"/>
  <c r="N20" i="82"/>
  <c r="O20" i="82" s="1"/>
  <c r="N19" i="82"/>
  <c r="O19" i="82" s="1"/>
  <c r="N18" i="82"/>
  <c r="O18" i="82" s="1"/>
  <c r="N17" i="82"/>
  <c r="O17" i="82" s="1"/>
  <c r="N16" i="82"/>
  <c r="O16" i="82" s="1"/>
  <c r="O15" i="82"/>
  <c r="G15" i="82" s="1"/>
  <c r="N15" i="82"/>
  <c r="O14" i="82"/>
  <c r="E14" i="82" s="1"/>
  <c r="N14" i="82"/>
  <c r="G14" i="82"/>
  <c r="O13" i="82"/>
  <c r="G13" i="82" s="1"/>
  <c r="N13" i="82"/>
  <c r="N12" i="82"/>
  <c r="O12" i="82" s="1"/>
  <c r="N11" i="82"/>
  <c r="O11" i="82" s="1"/>
  <c r="N10" i="82"/>
  <c r="O10" i="82" s="1"/>
  <c r="N9" i="82"/>
  <c r="O9" i="82" s="1"/>
  <c r="B3" i="82"/>
  <c r="B3" i="81"/>
  <c r="E12" i="82" l="1"/>
  <c r="G12" i="82"/>
  <c r="G17" i="82"/>
  <c r="E17" i="82"/>
  <c r="E28" i="82"/>
  <c r="G28" i="82"/>
  <c r="G18" i="82"/>
  <c r="E18" i="82"/>
  <c r="G19" i="82"/>
  <c r="E19" i="82"/>
  <c r="E20" i="82"/>
  <c r="G20" i="82"/>
  <c r="G24" i="82"/>
  <c r="E24" i="82"/>
  <c r="G16" i="82"/>
  <c r="E16" i="82"/>
  <c r="G9" i="82"/>
  <c r="E9" i="82"/>
  <c r="G25" i="82"/>
  <c r="E25" i="82"/>
  <c r="G10" i="82"/>
  <c r="E10" i="82"/>
  <c r="G26" i="82"/>
  <c r="E26" i="82"/>
  <c r="E11" i="82"/>
  <c r="G11" i="82"/>
  <c r="E27" i="82"/>
  <c r="G27" i="82"/>
  <c r="E13" i="82"/>
  <c r="E21" i="82"/>
  <c r="E29" i="82"/>
  <c r="E15" i="82"/>
  <c r="E23" i="82"/>
  <c r="E31" i="82"/>
  <c r="J28" i="12"/>
  <c r="J26" i="12"/>
  <c r="J24" i="12"/>
  <c r="J22" i="12"/>
  <c r="J20" i="12"/>
  <c r="J18" i="12"/>
  <c r="J16" i="12"/>
  <c r="J14" i="12"/>
  <c r="J12" i="12"/>
  <c r="J10" i="12"/>
  <c r="E32" i="82" l="1"/>
  <c r="E35" i="82" s="1"/>
  <c r="N31" i="81"/>
  <c r="O31" i="81" s="1"/>
  <c r="N30" i="81"/>
  <c r="O30" i="81" s="1"/>
  <c r="O29" i="81"/>
  <c r="G29" i="81" s="1"/>
  <c r="N29" i="81"/>
  <c r="N28" i="81"/>
  <c r="O28" i="81" s="1"/>
  <c r="N27" i="81"/>
  <c r="O27" i="81" s="1"/>
  <c r="N26" i="81"/>
  <c r="O26" i="81" s="1"/>
  <c r="N25" i="81"/>
  <c r="O25" i="81" s="1"/>
  <c r="O24" i="81"/>
  <c r="G24" i="81" s="1"/>
  <c r="N24" i="81"/>
  <c r="E24" i="81"/>
  <c r="N23" i="81"/>
  <c r="O23" i="81" s="1"/>
  <c r="N22" i="81"/>
  <c r="O22" i="81" s="1"/>
  <c r="O21" i="81"/>
  <c r="G21" i="81" s="1"/>
  <c r="N21" i="81"/>
  <c r="N20" i="81"/>
  <c r="O20" i="81" s="1"/>
  <c r="N19" i="81"/>
  <c r="O19" i="81" s="1"/>
  <c r="N18" i="81"/>
  <c r="O18" i="81" s="1"/>
  <c r="N17" i="81"/>
  <c r="O17" i="81" s="1"/>
  <c r="O16" i="81"/>
  <c r="G16" i="81" s="1"/>
  <c r="N16" i="81"/>
  <c r="E16" i="81"/>
  <c r="N15" i="81"/>
  <c r="O15" i="81" s="1"/>
  <c r="N14" i="81"/>
  <c r="O14" i="81" s="1"/>
  <c r="N13" i="81"/>
  <c r="O13" i="81" s="1"/>
  <c r="N12" i="81"/>
  <c r="O12" i="81" s="1"/>
  <c r="N11" i="81"/>
  <c r="O11" i="81" s="1"/>
  <c r="N10" i="81"/>
  <c r="O10" i="81" s="1"/>
  <c r="N9" i="81"/>
  <c r="O9" i="81" s="1"/>
  <c r="N31" i="80"/>
  <c r="O31" i="80" s="1"/>
  <c r="N30" i="80"/>
  <c r="O30" i="80" s="1"/>
  <c r="N29" i="80"/>
  <c r="O29" i="80" s="1"/>
  <c r="N28" i="80"/>
  <c r="O28" i="80" s="1"/>
  <c r="O27" i="80"/>
  <c r="G27" i="80" s="1"/>
  <c r="N27" i="80"/>
  <c r="O26" i="80"/>
  <c r="G26" i="80" s="1"/>
  <c r="N26" i="80"/>
  <c r="O25" i="80"/>
  <c r="E25" i="80" s="1"/>
  <c r="N25" i="80"/>
  <c r="G25" i="80"/>
  <c r="N24" i="80"/>
  <c r="O24" i="80" s="1"/>
  <c r="N23" i="80"/>
  <c r="O23" i="80" s="1"/>
  <c r="N22" i="80"/>
  <c r="O22" i="80" s="1"/>
  <c r="N21" i="80"/>
  <c r="O21" i="80" s="1"/>
  <c r="N20" i="80"/>
  <c r="O20" i="80" s="1"/>
  <c r="O19" i="80"/>
  <c r="G19" i="80" s="1"/>
  <c r="N19" i="80"/>
  <c r="O18" i="80"/>
  <c r="G18" i="80" s="1"/>
  <c r="N18" i="80"/>
  <c r="O17" i="80"/>
  <c r="E17" i="80" s="1"/>
  <c r="N17" i="80"/>
  <c r="G17" i="80"/>
  <c r="N16" i="80"/>
  <c r="O16" i="80" s="1"/>
  <c r="N15" i="80"/>
  <c r="O15" i="80" s="1"/>
  <c r="N14" i="80"/>
  <c r="O14" i="80" s="1"/>
  <c r="N13" i="80"/>
  <c r="O13" i="80" s="1"/>
  <c r="N12" i="80"/>
  <c r="O12" i="80" s="1"/>
  <c r="O11" i="80"/>
  <c r="G11" i="80" s="1"/>
  <c r="N11" i="80"/>
  <c r="E11" i="80"/>
  <c r="O10" i="80"/>
  <c r="G10" i="80" s="1"/>
  <c r="N10" i="80"/>
  <c r="N9" i="80"/>
  <c r="O9" i="80" s="1"/>
  <c r="B3" i="80"/>
  <c r="N31" i="79"/>
  <c r="O31" i="79" s="1"/>
  <c r="N30" i="79"/>
  <c r="O30" i="79" s="1"/>
  <c r="N29" i="79"/>
  <c r="O29" i="79" s="1"/>
  <c r="N28" i="79"/>
  <c r="O28" i="79" s="1"/>
  <c r="N27" i="79"/>
  <c r="O27" i="79" s="1"/>
  <c r="O26" i="79"/>
  <c r="G26" i="79" s="1"/>
  <c r="N26" i="79"/>
  <c r="O25" i="79"/>
  <c r="E25" i="79" s="1"/>
  <c r="N25" i="79"/>
  <c r="G25" i="79"/>
  <c r="O24" i="79"/>
  <c r="E24" i="79" s="1"/>
  <c r="N24" i="79"/>
  <c r="G24" i="79"/>
  <c r="N23" i="79"/>
  <c r="O23" i="79" s="1"/>
  <c r="N22" i="79"/>
  <c r="O22" i="79" s="1"/>
  <c r="N21" i="79"/>
  <c r="O21" i="79" s="1"/>
  <c r="N20" i="79"/>
  <c r="O20" i="79" s="1"/>
  <c r="N19" i="79"/>
  <c r="O19" i="79" s="1"/>
  <c r="O18" i="79"/>
  <c r="G18" i="79" s="1"/>
  <c r="N18" i="79"/>
  <c r="O17" i="79"/>
  <c r="E17" i="79" s="1"/>
  <c r="N17" i="79"/>
  <c r="G17" i="79"/>
  <c r="O16" i="79"/>
  <c r="G16" i="79" s="1"/>
  <c r="N16" i="79"/>
  <c r="N15" i="79"/>
  <c r="O15" i="79" s="1"/>
  <c r="N14" i="79"/>
  <c r="O14" i="79" s="1"/>
  <c r="N13" i="79"/>
  <c r="O13" i="79" s="1"/>
  <c r="N12" i="79"/>
  <c r="O12" i="79" s="1"/>
  <c r="N11" i="79"/>
  <c r="O11" i="79" s="1"/>
  <c r="O10" i="79"/>
  <c r="G10" i="79" s="1"/>
  <c r="N10" i="79"/>
  <c r="N9" i="79"/>
  <c r="O9" i="79" s="1"/>
  <c r="B3" i="79"/>
  <c r="N31" i="78"/>
  <c r="O31" i="78" s="1"/>
  <c r="N30" i="78"/>
  <c r="O30" i="78" s="1"/>
  <c r="N29" i="78"/>
  <c r="O29" i="78" s="1"/>
  <c r="N28" i="78"/>
  <c r="O28" i="78" s="1"/>
  <c r="N27" i="78"/>
  <c r="O27" i="78" s="1"/>
  <c r="O26" i="78"/>
  <c r="G26" i="78" s="1"/>
  <c r="N26" i="78"/>
  <c r="N25" i="78"/>
  <c r="O25" i="78" s="1"/>
  <c r="O24" i="78"/>
  <c r="G24" i="78" s="1"/>
  <c r="N24" i="78"/>
  <c r="N23" i="78"/>
  <c r="O23" i="78" s="1"/>
  <c r="N22" i="78"/>
  <c r="O22" i="78" s="1"/>
  <c r="N21" i="78"/>
  <c r="O21" i="78" s="1"/>
  <c r="N20" i="78"/>
  <c r="O20" i="78" s="1"/>
  <c r="N19" i="78"/>
  <c r="O19" i="78" s="1"/>
  <c r="O18" i="78"/>
  <c r="G18" i="78" s="1"/>
  <c r="N18" i="78"/>
  <c r="O17" i="78"/>
  <c r="N17" i="78"/>
  <c r="G17" i="78"/>
  <c r="E17" i="78"/>
  <c r="O16" i="78"/>
  <c r="G16" i="78" s="1"/>
  <c r="N16" i="78"/>
  <c r="N15" i="78"/>
  <c r="O15" i="78" s="1"/>
  <c r="N14" i="78"/>
  <c r="O14" i="78" s="1"/>
  <c r="N13" i="78"/>
  <c r="O13" i="78" s="1"/>
  <c r="N12" i="78"/>
  <c r="O12" i="78" s="1"/>
  <c r="N11" i="78"/>
  <c r="O11" i="78" s="1"/>
  <c r="N10" i="78"/>
  <c r="O10" i="78" s="1"/>
  <c r="N9" i="78"/>
  <c r="O9" i="78" s="1"/>
  <c r="B3" i="78"/>
  <c r="N31" i="77"/>
  <c r="O31" i="77" s="1"/>
  <c r="N30" i="77"/>
  <c r="O30" i="77" s="1"/>
  <c r="O29" i="77"/>
  <c r="G29" i="77" s="1"/>
  <c r="N29" i="77"/>
  <c r="O28" i="77"/>
  <c r="E28" i="77" s="1"/>
  <c r="N28" i="77"/>
  <c r="G28" i="77"/>
  <c r="N27" i="77"/>
  <c r="O27" i="77" s="1"/>
  <c r="N26" i="77"/>
  <c r="O26" i="77" s="1"/>
  <c r="N25" i="77"/>
  <c r="O25" i="77" s="1"/>
  <c r="N24" i="77"/>
  <c r="O24" i="77" s="1"/>
  <c r="N23" i="77"/>
  <c r="O23" i="77" s="1"/>
  <c r="N22" i="77"/>
  <c r="O22" i="77" s="1"/>
  <c r="O21" i="77"/>
  <c r="G21" i="77" s="1"/>
  <c r="N21" i="77"/>
  <c r="O20" i="77"/>
  <c r="E20" i="77" s="1"/>
  <c r="N20" i="77"/>
  <c r="G20" i="77"/>
  <c r="N19" i="77"/>
  <c r="O19" i="77" s="1"/>
  <c r="N18" i="77"/>
  <c r="O18" i="77" s="1"/>
  <c r="N17" i="77"/>
  <c r="O17" i="77" s="1"/>
  <c r="N16" i="77"/>
  <c r="O16" i="77" s="1"/>
  <c r="N15" i="77"/>
  <c r="O15" i="77" s="1"/>
  <c r="N14" i="77"/>
  <c r="O14" i="77" s="1"/>
  <c r="O13" i="77"/>
  <c r="G13" i="77" s="1"/>
  <c r="N13" i="77"/>
  <c r="O12" i="77"/>
  <c r="E12" i="77" s="1"/>
  <c r="N12" i="77"/>
  <c r="G12" i="77"/>
  <c r="O11" i="77"/>
  <c r="E11" i="77" s="1"/>
  <c r="N11" i="77"/>
  <c r="G11" i="77"/>
  <c r="N10" i="77"/>
  <c r="O10" i="77" s="1"/>
  <c r="N9" i="77"/>
  <c r="O9" i="77" s="1"/>
  <c r="B3" i="77"/>
  <c r="N31" i="76"/>
  <c r="O31" i="76" s="1"/>
  <c r="N30" i="76"/>
  <c r="O30" i="76" s="1"/>
  <c r="O29" i="76"/>
  <c r="G29" i="76" s="1"/>
  <c r="N29" i="76"/>
  <c r="N28" i="76"/>
  <c r="O28" i="76" s="1"/>
  <c r="N27" i="76"/>
  <c r="O27" i="76" s="1"/>
  <c r="N26" i="76"/>
  <c r="O26" i="76" s="1"/>
  <c r="O25" i="76"/>
  <c r="G25" i="76" s="1"/>
  <c r="N25" i="76"/>
  <c r="E25" i="76"/>
  <c r="N24" i="76"/>
  <c r="O24" i="76" s="1"/>
  <c r="N23" i="76"/>
  <c r="O23" i="76" s="1"/>
  <c r="N22" i="76"/>
  <c r="O22" i="76" s="1"/>
  <c r="O21" i="76"/>
  <c r="G21" i="76" s="1"/>
  <c r="N21" i="76"/>
  <c r="E21" i="76"/>
  <c r="N20" i="76"/>
  <c r="O20" i="76" s="1"/>
  <c r="O19" i="76"/>
  <c r="G19" i="76" s="1"/>
  <c r="N19" i="76"/>
  <c r="N18" i="76"/>
  <c r="O18" i="76" s="1"/>
  <c r="O17" i="76"/>
  <c r="E17" i="76" s="1"/>
  <c r="N17" i="76"/>
  <c r="N16" i="76"/>
  <c r="O16" i="76" s="1"/>
  <c r="N15" i="76"/>
  <c r="O15" i="76" s="1"/>
  <c r="N14" i="76"/>
  <c r="O14" i="76" s="1"/>
  <c r="N13" i="76"/>
  <c r="O13" i="76" s="1"/>
  <c r="N12" i="76"/>
  <c r="O12" i="76" s="1"/>
  <c r="N11" i="76"/>
  <c r="O11" i="76" s="1"/>
  <c r="N10" i="76"/>
  <c r="O10" i="76" s="1"/>
  <c r="O9" i="76"/>
  <c r="G9" i="76" s="1"/>
  <c r="N9" i="76"/>
  <c r="E9" i="76"/>
  <c r="B3" i="76"/>
  <c r="N31" i="75"/>
  <c r="O31" i="75" s="1"/>
  <c r="N30" i="75"/>
  <c r="O30" i="75" s="1"/>
  <c r="N29" i="75"/>
  <c r="O29" i="75" s="1"/>
  <c r="N28" i="75"/>
  <c r="O28" i="75" s="1"/>
  <c r="N27" i="75"/>
  <c r="O27" i="75" s="1"/>
  <c r="O26" i="75"/>
  <c r="G26" i="75" s="1"/>
  <c r="N26" i="75"/>
  <c r="N25" i="75"/>
  <c r="O25" i="75" s="1"/>
  <c r="O24" i="75"/>
  <c r="G24" i="75" s="1"/>
  <c r="N24" i="75"/>
  <c r="N23" i="75"/>
  <c r="O23" i="75" s="1"/>
  <c r="N22" i="75"/>
  <c r="O22" i="75" s="1"/>
  <c r="N21" i="75"/>
  <c r="O21" i="75" s="1"/>
  <c r="N20" i="75"/>
  <c r="O20" i="75" s="1"/>
  <c r="N19" i="75"/>
  <c r="O19" i="75" s="1"/>
  <c r="O18" i="75"/>
  <c r="G18" i="75" s="1"/>
  <c r="N18" i="75"/>
  <c r="O17" i="75"/>
  <c r="N17" i="75"/>
  <c r="G17" i="75"/>
  <c r="E17" i="75"/>
  <c r="O16" i="75"/>
  <c r="G16" i="75" s="1"/>
  <c r="N16" i="75"/>
  <c r="N15" i="75"/>
  <c r="O15" i="75" s="1"/>
  <c r="N14" i="75"/>
  <c r="O14" i="75" s="1"/>
  <c r="N13" i="75"/>
  <c r="O13" i="75" s="1"/>
  <c r="N12" i="75"/>
  <c r="O12" i="75" s="1"/>
  <c r="N11" i="75"/>
  <c r="O11" i="75" s="1"/>
  <c r="N10" i="75"/>
  <c r="O10" i="75" s="1"/>
  <c r="N9" i="75"/>
  <c r="O9" i="75" s="1"/>
  <c r="B3" i="75"/>
  <c r="N31" i="74"/>
  <c r="O31" i="74" s="1"/>
  <c r="N30" i="74"/>
  <c r="O30" i="74" s="1"/>
  <c r="N29" i="74"/>
  <c r="O29" i="74" s="1"/>
  <c r="N28" i="74"/>
  <c r="O28" i="74" s="1"/>
  <c r="N27" i="74"/>
  <c r="O27" i="74" s="1"/>
  <c r="O26" i="74"/>
  <c r="G26" i="74" s="1"/>
  <c r="N26" i="74"/>
  <c r="O25" i="74"/>
  <c r="E25" i="74" s="1"/>
  <c r="N25" i="74"/>
  <c r="G25" i="74"/>
  <c r="N24" i="74"/>
  <c r="O24" i="74" s="1"/>
  <c r="N23" i="74"/>
  <c r="O23" i="74" s="1"/>
  <c r="N22" i="74"/>
  <c r="O22" i="74" s="1"/>
  <c r="N21" i="74"/>
  <c r="O21" i="74" s="1"/>
  <c r="N20" i="74"/>
  <c r="O20" i="74" s="1"/>
  <c r="N19" i="74"/>
  <c r="O19" i="74" s="1"/>
  <c r="O18" i="74"/>
  <c r="G18" i="74" s="1"/>
  <c r="N18" i="74"/>
  <c r="O17" i="74"/>
  <c r="N17" i="74"/>
  <c r="G17" i="74"/>
  <c r="E17" i="74"/>
  <c r="O16" i="74"/>
  <c r="G16" i="74" s="1"/>
  <c r="N16" i="74"/>
  <c r="N15" i="74"/>
  <c r="O15" i="74" s="1"/>
  <c r="N14" i="74"/>
  <c r="O14" i="74" s="1"/>
  <c r="N13" i="74"/>
  <c r="O13" i="74" s="1"/>
  <c r="N12" i="74"/>
  <c r="O12" i="74" s="1"/>
  <c r="N11" i="74"/>
  <c r="O11" i="74" s="1"/>
  <c r="N10" i="74"/>
  <c r="O10" i="74" s="1"/>
  <c r="O9" i="74"/>
  <c r="N9" i="74"/>
  <c r="G9" i="74"/>
  <c r="E9" i="74"/>
  <c r="B3" i="74"/>
  <c r="N31" i="73"/>
  <c r="O31" i="73" s="1"/>
  <c r="O30" i="73"/>
  <c r="G30" i="73" s="1"/>
  <c r="N30" i="73"/>
  <c r="E30" i="73"/>
  <c r="N29" i="73"/>
  <c r="O29" i="73" s="1"/>
  <c r="N28" i="73"/>
  <c r="O28" i="73" s="1"/>
  <c r="N27" i="73"/>
  <c r="O27" i="73" s="1"/>
  <c r="O26" i="73"/>
  <c r="G26" i="73" s="1"/>
  <c r="N26" i="73"/>
  <c r="O25" i="73"/>
  <c r="E25" i="73" s="1"/>
  <c r="N25" i="73"/>
  <c r="G25" i="73"/>
  <c r="O24" i="73"/>
  <c r="G24" i="73" s="1"/>
  <c r="N24" i="73"/>
  <c r="N23" i="73"/>
  <c r="O23" i="73" s="1"/>
  <c r="O22" i="73"/>
  <c r="G22" i="73" s="1"/>
  <c r="N22" i="73"/>
  <c r="E22" i="73"/>
  <c r="N21" i="73"/>
  <c r="O21" i="73" s="1"/>
  <c r="N20" i="73"/>
  <c r="O20" i="73" s="1"/>
  <c r="N19" i="73"/>
  <c r="O19" i="73" s="1"/>
  <c r="O18" i="73"/>
  <c r="G18" i="73" s="1"/>
  <c r="N18" i="73"/>
  <c r="O17" i="73"/>
  <c r="E17" i="73" s="1"/>
  <c r="N17" i="73"/>
  <c r="G17" i="73"/>
  <c r="N16" i="73"/>
  <c r="O16" i="73" s="1"/>
  <c r="N15" i="73"/>
  <c r="O15" i="73" s="1"/>
  <c r="N14" i="73"/>
  <c r="O14" i="73" s="1"/>
  <c r="N13" i="73"/>
  <c r="O13" i="73" s="1"/>
  <c r="N12" i="73"/>
  <c r="O12" i="73" s="1"/>
  <c r="N11" i="73"/>
  <c r="O11" i="73" s="1"/>
  <c r="O10" i="73"/>
  <c r="G10" i="73" s="1"/>
  <c r="N10" i="73"/>
  <c r="O9" i="73"/>
  <c r="E9" i="73" s="1"/>
  <c r="N9" i="73"/>
  <c r="G9" i="73"/>
  <c r="B3" i="73"/>
  <c r="N31" i="72"/>
  <c r="O31" i="72" s="1"/>
  <c r="N30" i="72"/>
  <c r="O30" i="72" s="1"/>
  <c r="N29" i="72"/>
  <c r="O29" i="72" s="1"/>
  <c r="N28" i="72"/>
  <c r="O28" i="72" s="1"/>
  <c r="N27" i="72"/>
  <c r="O27" i="72" s="1"/>
  <c r="O26" i="72"/>
  <c r="G26" i="72" s="1"/>
  <c r="N26" i="72"/>
  <c r="O25" i="72"/>
  <c r="N25" i="72"/>
  <c r="G25" i="72"/>
  <c r="E25" i="72"/>
  <c r="O24" i="72"/>
  <c r="G24" i="72" s="1"/>
  <c r="N24" i="72"/>
  <c r="N23" i="72"/>
  <c r="O23" i="72" s="1"/>
  <c r="N22" i="72"/>
  <c r="O22" i="72" s="1"/>
  <c r="N21" i="72"/>
  <c r="O21" i="72" s="1"/>
  <c r="N20" i="72"/>
  <c r="O20" i="72" s="1"/>
  <c r="N19" i="72"/>
  <c r="O19" i="72" s="1"/>
  <c r="N18" i="72"/>
  <c r="O18" i="72" s="1"/>
  <c r="O17" i="72"/>
  <c r="N17" i="72"/>
  <c r="G17" i="72"/>
  <c r="E17" i="72"/>
  <c r="O16" i="72"/>
  <c r="G16" i="72" s="1"/>
  <c r="N16" i="72"/>
  <c r="N15" i="72"/>
  <c r="O15" i="72" s="1"/>
  <c r="N14" i="72"/>
  <c r="O14" i="72" s="1"/>
  <c r="N13" i="72"/>
  <c r="O13" i="72" s="1"/>
  <c r="N12" i="72"/>
  <c r="O12" i="72" s="1"/>
  <c r="N11" i="72"/>
  <c r="O11" i="72" s="1"/>
  <c r="N10" i="72"/>
  <c r="O10" i="72" s="1"/>
  <c r="O9" i="72"/>
  <c r="N9" i="72"/>
  <c r="G9" i="72"/>
  <c r="E9" i="72"/>
  <c r="B3" i="72"/>
  <c r="N31" i="71"/>
  <c r="O31" i="71" s="1"/>
  <c r="N30" i="71"/>
  <c r="O30" i="71" s="1"/>
  <c r="O29" i="71"/>
  <c r="G29" i="71" s="1"/>
  <c r="N29" i="71"/>
  <c r="N28" i="71"/>
  <c r="O28" i="71" s="1"/>
  <c r="N27" i="71"/>
  <c r="O27" i="71" s="1"/>
  <c r="N26" i="71"/>
  <c r="O26" i="71" s="1"/>
  <c r="N25" i="71"/>
  <c r="O25" i="71" s="1"/>
  <c r="N24" i="71"/>
  <c r="O24" i="71" s="1"/>
  <c r="N23" i="71"/>
  <c r="O23" i="71" s="1"/>
  <c r="N22" i="71"/>
  <c r="O22" i="71" s="1"/>
  <c r="O21" i="71"/>
  <c r="G21" i="71" s="1"/>
  <c r="N21" i="71"/>
  <c r="N20" i="71"/>
  <c r="O20" i="71" s="1"/>
  <c r="N19" i="71"/>
  <c r="O19" i="71" s="1"/>
  <c r="N18" i="71"/>
  <c r="O18" i="71" s="1"/>
  <c r="N17" i="71"/>
  <c r="O17" i="71" s="1"/>
  <c r="N16" i="71"/>
  <c r="O16" i="71" s="1"/>
  <c r="N15" i="71"/>
  <c r="O15" i="71" s="1"/>
  <c r="N14" i="71"/>
  <c r="O14" i="71" s="1"/>
  <c r="O13" i="71"/>
  <c r="G13" i="71" s="1"/>
  <c r="N13" i="71"/>
  <c r="N12" i="71"/>
  <c r="O12" i="71" s="1"/>
  <c r="N11" i="71"/>
  <c r="O11" i="71" s="1"/>
  <c r="N10" i="71"/>
  <c r="O10" i="71" s="1"/>
  <c r="O9" i="71"/>
  <c r="G9" i="71" s="1"/>
  <c r="N9" i="71"/>
  <c r="E9" i="71"/>
  <c r="B3" i="71"/>
  <c r="E25" i="81" l="1"/>
  <c r="G25" i="81"/>
  <c r="G15" i="81"/>
  <c r="E15" i="81"/>
  <c r="G26" i="81"/>
  <c r="E26" i="81"/>
  <c r="G27" i="81"/>
  <c r="E27" i="81"/>
  <c r="E9" i="81"/>
  <c r="G9" i="81"/>
  <c r="G22" i="81"/>
  <c r="E22" i="81"/>
  <c r="E28" i="81"/>
  <c r="G28" i="81"/>
  <c r="E20" i="81"/>
  <c r="G20" i="81"/>
  <c r="G10" i="81"/>
  <c r="E10" i="81"/>
  <c r="G23" i="81"/>
  <c r="E23" i="81"/>
  <c r="G14" i="81"/>
  <c r="E14" i="81"/>
  <c r="E17" i="81"/>
  <c r="G17" i="81"/>
  <c r="G11" i="81"/>
  <c r="E11" i="81"/>
  <c r="G12" i="81"/>
  <c r="E12" i="81"/>
  <c r="G18" i="81"/>
  <c r="E18" i="81"/>
  <c r="G30" i="81"/>
  <c r="E30" i="81"/>
  <c r="E13" i="81"/>
  <c r="G13" i="81"/>
  <c r="G19" i="81"/>
  <c r="E19" i="81"/>
  <c r="G31" i="81"/>
  <c r="E31" i="81"/>
  <c r="E21" i="81"/>
  <c r="E29" i="81"/>
  <c r="G22" i="80"/>
  <c r="E22" i="80"/>
  <c r="G20" i="80"/>
  <c r="E20" i="80"/>
  <c r="G21" i="80"/>
  <c r="E21" i="80"/>
  <c r="G23" i="80"/>
  <c r="E23" i="80"/>
  <c r="E28" i="80"/>
  <c r="G28" i="80"/>
  <c r="E13" i="80"/>
  <c r="G13" i="80"/>
  <c r="G29" i="80"/>
  <c r="E29" i="80"/>
  <c r="G16" i="80"/>
  <c r="E16" i="80"/>
  <c r="E12" i="80"/>
  <c r="G12" i="80"/>
  <c r="G9" i="80"/>
  <c r="E9" i="80"/>
  <c r="E14" i="80"/>
  <c r="G14" i="80"/>
  <c r="E30" i="80"/>
  <c r="G30" i="80"/>
  <c r="G24" i="80"/>
  <c r="E24" i="80"/>
  <c r="E15" i="80"/>
  <c r="G15" i="80"/>
  <c r="G31" i="80"/>
  <c r="E31" i="80"/>
  <c r="E19" i="80"/>
  <c r="E27" i="80"/>
  <c r="E10" i="80"/>
  <c r="E18" i="80"/>
  <c r="E26" i="80"/>
  <c r="G21" i="79"/>
  <c r="E21" i="79"/>
  <c r="E11" i="79"/>
  <c r="G11" i="79"/>
  <c r="G23" i="79"/>
  <c r="E23" i="79"/>
  <c r="G27" i="79"/>
  <c r="E27" i="79"/>
  <c r="G12" i="79"/>
  <c r="E12" i="79"/>
  <c r="E13" i="79"/>
  <c r="G13" i="79"/>
  <c r="E28" i="79"/>
  <c r="G28" i="79"/>
  <c r="G29" i="79"/>
  <c r="E29" i="79"/>
  <c r="E14" i="79"/>
  <c r="G14" i="79"/>
  <c r="G15" i="79"/>
  <c r="E15" i="79"/>
  <c r="G19" i="79"/>
  <c r="E19" i="79"/>
  <c r="E30" i="79"/>
  <c r="G30" i="79"/>
  <c r="G22" i="79"/>
  <c r="E22" i="79"/>
  <c r="G9" i="79"/>
  <c r="E9" i="79"/>
  <c r="E20" i="79"/>
  <c r="G20" i="79"/>
  <c r="G31" i="79"/>
  <c r="E31" i="79"/>
  <c r="E16" i="79"/>
  <c r="E18" i="79"/>
  <c r="E26" i="79"/>
  <c r="E10" i="79"/>
  <c r="E15" i="78"/>
  <c r="G15" i="78"/>
  <c r="G25" i="78"/>
  <c r="E25" i="78"/>
  <c r="E20" i="78"/>
  <c r="G20" i="78"/>
  <c r="G21" i="78"/>
  <c r="E21" i="78"/>
  <c r="G27" i="78"/>
  <c r="E27" i="78"/>
  <c r="E11" i="78"/>
  <c r="G11" i="78"/>
  <c r="E22" i="78"/>
  <c r="G22" i="78"/>
  <c r="E28" i="78"/>
  <c r="G28" i="78"/>
  <c r="G9" i="78"/>
  <c r="E9" i="78"/>
  <c r="E12" i="78"/>
  <c r="G12" i="78"/>
  <c r="G23" i="78"/>
  <c r="E23" i="78"/>
  <c r="G29" i="78"/>
  <c r="E29" i="78"/>
  <c r="G19" i="78"/>
  <c r="E19" i="78"/>
  <c r="G10" i="78"/>
  <c r="E10" i="78"/>
  <c r="G13" i="78"/>
  <c r="E13" i="78"/>
  <c r="E30" i="78"/>
  <c r="G30" i="78"/>
  <c r="E14" i="78"/>
  <c r="G14" i="78"/>
  <c r="G31" i="78"/>
  <c r="E31" i="78"/>
  <c r="E16" i="78"/>
  <c r="E24" i="78"/>
  <c r="E26" i="78"/>
  <c r="E18" i="78"/>
  <c r="G14" i="77"/>
  <c r="E14" i="77"/>
  <c r="G27" i="77"/>
  <c r="E27" i="77"/>
  <c r="E16" i="77"/>
  <c r="G16" i="77"/>
  <c r="G17" i="77"/>
  <c r="E17" i="77"/>
  <c r="G22" i="77"/>
  <c r="E22" i="77"/>
  <c r="G18" i="77"/>
  <c r="E18" i="77"/>
  <c r="G23" i="77"/>
  <c r="E23" i="77"/>
  <c r="G15" i="77"/>
  <c r="E15" i="77"/>
  <c r="E24" i="77"/>
  <c r="G24" i="77"/>
  <c r="G19" i="77"/>
  <c r="E19" i="77"/>
  <c r="E9" i="77"/>
  <c r="G9" i="77"/>
  <c r="G25" i="77"/>
  <c r="E25" i="77"/>
  <c r="G30" i="77"/>
  <c r="E30" i="77"/>
  <c r="G10" i="77"/>
  <c r="E10" i="77"/>
  <c r="G26" i="77"/>
  <c r="E26" i="77"/>
  <c r="G31" i="77"/>
  <c r="E31" i="77"/>
  <c r="E13" i="77"/>
  <c r="E21" i="77"/>
  <c r="E29" i="77"/>
  <c r="E20" i="76"/>
  <c r="G20" i="76"/>
  <c r="G15" i="76"/>
  <c r="E15" i="76"/>
  <c r="G16" i="76"/>
  <c r="E16" i="76"/>
  <c r="G26" i="76"/>
  <c r="E26" i="76"/>
  <c r="G27" i="76"/>
  <c r="E27" i="76"/>
  <c r="E13" i="76"/>
  <c r="G13" i="76"/>
  <c r="G14" i="76"/>
  <c r="E14" i="76"/>
  <c r="G10" i="76"/>
  <c r="E10" i="76"/>
  <c r="G22" i="76"/>
  <c r="E22" i="76"/>
  <c r="E28" i="76"/>
  <c r="G28" i="76"/>
  <c r="G31" i="76"/>
  <c r="E31" i="76"/>
  <c r="G11" i="76"/>
  <c r="E11" i="76"/>
  <c r="G23" i="76"/>
  <c r="E23" i="76"/>
  <c r="G30" i="76"/>
  <c r="E30" i="76"/>
  <c r="G18" i="76"/>
  <c r="E18" i="76"/>
  <c r="E12" i="76"/>
  <c r="G12" i="76"/>
  <c r="G24" i="76"/>
  <c r="E24" i="76"/>
  <c r="G17" i="76"/>
  <c r="E19" i="76"/>
  <c r="E29" i="76"/>
  <c r="G15" i="75"/>
  <c r="E15" i="75"/>
  <c r="G25" i="75"/>
  <c r="E25" i="75"/>
  <c r="G21" i="75"/>
  <c r="E21" i="75"/>
  <c r="G27" i="75"/>
  <c r="E27" i="75"/>
  <c r="G19" i="75"/>
  <c r="E19" i="75"/>
  <c r="E11" i="75"/>
  <c r="G11" i="75"/>
  <c r="E22" i="75"/>
  <c r="G22" i="75"/>
  <c r="E28" i="75"/>
  <c r="G28" i="75"/>
  <c r="G9" i="75"/>
  <c r="E9" i="75"/>
  <c r="G10" i="75"/>
  <c r="E10" i="75"/>
  <c r="E12" i="75"/>
  <c r="G12" i="75"/>
  <c r="G23" i="75"/>
  <c r="E23" i="75"/>
  <c r="G29" i="75"/>
  <c r="E29" i="75"/>
  <c r="G13" i="75"/>
  <c r="E13" i="75"/>
  <c r="E30" i="75"/>
  <c r="G30" i="75"/>
  <c r="E20" i="75"/>
  <c r="G20" i="75"/>
  <c r="E14" i="75"/>
  <c r="G14" i="75"/>
  <c r="G31" i="75"/>
  <c r="E31" i="75"/>
  <c r="E16" i="75"/>
  <c r="E24" i="75"/>
  <c r="E26" i="75"/>
  <c r="E18" i="75"/>
  <c r="G31" i="74"/>
  <c r="E31" i="74"/>
  <c r="G19" i="74"/>
  <c r="E19" i="74"/>
  <c r="E20" i="74"/>
  <c r="G20" i="74"/>
  <c r="G21" i="74"/>
  <c r="E21" i="74"/>
  <c r="E22" i="74"/>
  <c r="G22" i="74"/>
  <c r="G27" i="74"/>
  <c r="E27" i="74"/>
  <c r="G15" i="74"/>
  <c r="E15" i="74"/>
  <c r="E12" i="74"/>
  <c r="G12" i="74"/>
  <c r="G23" i="74"/>
  <c r="E23" i="74"/>
  <c r="E28" i="74"/>
  <c r="G28" i="74"/>
  <c r="G10" i="74"/>
  <c r="E10" i="74"/>
  <c r="G13" i="74"/>
  <c r="E13" i="74"/>
  <c r="G24" i="74"/>
  <c r="E24" i="74"/>
  <c r="G29" i="74"/>
  <c r="E29" i="74"/>
  <c r="G11" i="74"/>
  <c r="E11" i="74"/>
  <c r="E14" i="74"/>
  <c r="G14" i="74"/>
  <c r="E30" i="74"/>
  <c r="G30" i="74"/>
  <c r="E16" i="74"/>
  <c r="E26" i="74"/>
  <c r="E18" i="74"/>
  <c r="E20" i="73"/>
  <c r="G20" i="73"/>
  <c r="G31" i="73"/>
  <c r="E31" i="73"/>
  <c r="G11" i="73"/>
  <c r="E11" i="73"/>
  <c r="G15" i="73"/>
  <c r="E15" i="73"/>
  <c r="E23" i="73"/>
  <c r="G23" i="73"/>
  <c r="G13" i="73"/>
  <c r="E13" i="73"/>
  <c r="G28" i="73"/>
  <c r="E28" i="73"/>
  <c r="G16" i="73"/>
  <c r="E16" i="73"/>
  <c r="G21" i="73"/>
  <c r="E21" i="73"/>
  <c r="G12" i="73"/>
  <c r="E12" i="73"/>
  <c r="G27" i="73"/>
  <c r="E27" i="73"/>
  <c r="E14" i="73"/>
  <c r="G14" i="73"/>
  <c r="G19" i="73"/>
  <c r="E19" i="73"/>
  <c r="G29" i="73"/>
  <c r="E29" i="73"/>
  <c r="E24" i="73"/>
  <c r="E10" i="73"/>
  <c r="E26" i="73"/>
  <c r="E18" i="73"/>
  <c r="E20" i="72"/>
  <c r="G20" i="72"/>
  <c r="G31" i="72"/>
  <c r="E31" i="72"/>
  <c r="E21" i="72"/>
  <c r="G21" i="72"/>
  <c r="G18" i="72"/>
  <c r="E18" i="72"/>
  <c r="E11" i="72"/>
  <c r="G11" i="72"/>
  <c r="G23" i="72"/>
  <c r="E23" i="72"/>
  <c r="G12" i="72"/>
  <c r="E12" i="72"/>
  <c r="G27" i="72"/>
  <c r="E27" i="72"/>
  <c r="G14" i="72"/>
  <c r="E14" i="72"/>
  <c r="G10" i="72"/>
  <c r="E10" i="72"/>
  <c r="G22" i="72"/>
  <c r="E22" i="72"/>
  <c r="G13" i="72"/>
  <c r="E13" i="72"/>
  <c r="E28" i="72"/>
  <c r="G28" i="72"/>
  <c r="G29" i="72"/>
  <c r="E29" i="72"/>
  <c r="G15" i="72"/>
  <c r="E15" i="72"/>
  <c r="G19" i="72"/>
  <c r="E19" i="72"/>
  <c r="E30" i="72"/>
  <c r="G30" i="72"/>
  <c r="E16" i="72"/>
  <c r="E24" i="72"/>
  <c r="E26" i="72"/>
  <c r="G25" i="71"/>
  <c r="E25" i="71"/>
  <c r="G18" i="71"/>
  <c r="E18" i="71"/>
  <c r="G19" i="71"/>
  <c r="E19" i="71"/>
  <c r="G26" i="71"/>
  <c r="E26" i="71"/>
  <c r="G27" i="71"/>
  <c r="E27" i="71"/>
  <c r="E28" i="71"/>
  <c r="G28" i="71"/>
  <c r="E12" i="71"/>
  <c r="G12" i="71"/>
  <c r="E20" i="71"/>
  <c r="G20" i="71"/>
  <c r="E14" i="71"/>
  <c r="G14" i="71"/>
  <c r="G22" i="71"/>
  <c r="E22" i="71"/>
  <c r="G11" i="71"/>
  <c r="E11" i="71"/>
  <c r="G16" i="71"/>
  <c r="E16" i="71"/>
  <c r="G23" i="71"/>
  <c r="E23" i="71"/>
  <c r="E30" i="71"/>
  <c r="G30" i="71"/>
  <c r="G15" i="71"/>
  <c r="E15" i="71"/>
  <c r="G10" i="71"/>
  <c r="E10" i="71"/>
  <c r="E17" i="71"/>
  <c r="G17" i="71"/>
  <c r="G24" i="71"/>
  <c r="E24" i="71"/>
  <c r="G31" i="71"/>
  <c r="E31" i="71"/>
  <c r="E13" i="71"/>
  <c r="E21" i="71"/>
  <c r="E29" i="71"/>
  <c r="E32" i="81" l="1"/>
  <c r="E35" i="81" s="1"/>
  <c r="E32" i="80"/>
  <c r="E35" i="80" s="1"/>
  <c r="E32" i="79"/>
  <c r="E35" i="79" s="1"/>
  <c r="E32" i="78"/>
  <c r="E35" i="78" s="1"/>
  <c r="E32" i="77"/>
  <c r="E35" i="77" s="1"/>
  <c r="E32" i="76"/>
  <c r="E35" i="76" s="1"/>
  <c r="E32" i="75"/>
  <c r="E35" i="75" s="1"/>
  <c r="E32" i="74"/>
  <c r="E35" i="74" s="1"/>
  <c r="E32" i="73"/>
  <c r="E35" i="73" s="1"/>
  <c r="E32" i="72"/>
  <c r="E35" i="72" s="1"/>
  <c r="E32" i="71"/>
  <c r="E35" i="71" s="1"/>
  <c r="I13" i="67"/>
  <c r="D13" i="67"/>
  <c r="B13" i="67"/>
  <c r="G12" i="67"/>
  <c r="G11" i="67"/>
  <c r="G10" i="67"/>
  <c r="G9" i="67"/>
  <c r="G8" i="67"/>
  <c r="G7" i="67"/>
  <c r="G13" i="67"/>
  <c r="H8" i="12" l="1"/>
  <c r="B13" i="66"/>
  <c r="D13" i="66"/>
  <c r="I13" i="66"/>
  <c r="G6" i="66"/>
  <c r="G12" i="66"/>
  <c r="G11" i="66"/>
  <c r="G10" i="66"/>
  <c r="G9" i="66"/>
  <c r="G8" i="66"/>
  <c r="G7" i="66"/>
  <c r="G13" i="66"/>
  <c r="B5" i="82" l="1"/>
  <c r="B5" i="79"/>
  <c r="B5" i="78"/>
  <c r="B5" i="73"/>
  <c r="B5" i="81"/>
  <c r="B5" i="74"/>
  <c r="B5" i="77"/>
  <c r="B5" i="71"/>
  <c r="B5" i="80"/>
  <c r="B5" i="76"/>
  <c r="B5" i="75"/>
  <c r="B5" i="72"/>
  <c r="J37" i="30"/>
  <c r="J38" i="12"/>
  <c r="O32" i="65"/>
  <c r="G32" i="65" s="1"/>
  <c r="N32" i="65"/>
  <c r="E32" i="65"/>
  <c r="N31" i="65"/>
  <c r="O31" i="65" s="1"/>
  <c r="O30" i="65"/>
  <c r="G30" i="65" s="1"/>
  <c r="N30" i="65"/>
  <c r="E30" i="65"/>
  <c r="N29" i="65"/>
  <c r="O29" i="65" s="1"/>
  <c r="O28" i="65"/>
  <c r="G28" i="65" s="1"/>
  <c r="N28" i="65"/>
  <c r="E28" i="65"/>
  <c r="N27" i="65"/>
  <c r="O27" i="65" s="1"/>
  <c r="O26" i="65"/>
  <c r="G26" i="65" s="1"/>
  <c r="N26" i="65"/>
  <c r="E26" i="65"/>
  <c r="N25" i="65"/>
  <c r="O25" i="65" s="1"/>
  <c r="O24" i="65"/>
  <c r="G24" i="65" s="1"/>
  <c r="N24" i="65"/>
  <c r="E24" i="65"/>
  <c r="N23" i="65"/>
  <c r="O23" i="65" s="1"/>
  <c r="O22" i="65"/>
  <c r="G22" i="65" s="1"/>
  <c r="N22" i="65"/>
  <c r="E22" i="65"/>
  <c r="N21" i="65"/>
  <c r="O21" i="65" s="1"/>
  <c r="O20" i="65"/>
  <c r="G20" i="65" s="1"/>
  <c r="N20" i="65"/>
  <c r="E20" i="65"/>
  <c r="N19" i="65"/>
  <c r="O19" i="65" s="1"/>
  <c r="O18" i="65"/>
  <c r="G18" i="65" s="1"/>
  <c r="N18" i="65"/>
  <c r="E18" i="65"/>
  <c r="N17" i="65"/>
  <c r="O17" i="65" s="1"/>
  <c r="O16" i="65"/>
  <c r="G16" i="65" s="1"/>
  <c r="N16" i="65"/>
  <c r="E16" i="65"/>
  <c r="N15" i="65"/>
  <c r="O15" i="65" s="1"/>
  <c r="O14" i="65"/>
  <c r="G14" i="65" s="1"/>
  <c r="N14" i="65"/>
  <c r="E14" i="65"/>
  <c r="N13" i="65"/>
  <c r="O13" i="65" s="1"/>
  <c r="O12" i="65"/>
  <c r="G12" i="65" s="1"/>
  <c r="N12" i="65"/>
  <c r="E12" i="65"/>
  <c r="N11" i="65"/>
  <c r="O11" i="65" s="1"/>
  <c r="O10" i="65"/>
  <c r="G10" i="65" s="1"/>
  <c r="N10" i="65"/>
  <c r="E10" i="65"/>
  <c r="I24" i="81" l="1"/>
  <c r="I16" i="81"/>
  <c r="I11" i="81"/>
  <c r="I17" i="81"/>
  <c r="I10" i="81"/>
  <c r="I22" i="81"/>
  <c r="I20" i="81"/>
  <c r="I29" i="81"/>
  <c r="I12" i="81"/>
  <c r="I28" i="81"/>
  <c r="I18" i="81"/>
  <c r="I13" i="81"/>
  <c r="I25" i="81"/>
  <c r="I15" i="81"/>
  <c r="I19" i="81"/>
  <c r="I23" i="81"/>
  <c r="I21" i="81"/>
  <c r="I31" i="81"/>
  <c r="I9" i="81"/>
  <c r="I30" i="81"/>
  <c r="I14" i="81"/>
  <c r="I26" i="81"/>
  <c r="I27" i="81"/>
  <c r="I17" i="72"/>
  <c r="I9" i="72"/>
  <c r="I25" i="72"/>
  <c r="I19" i="72"/>
  <c r="I12" i="72"/>
  <c r="I11" i="72"/>
  <c r="I22" i="72"/>
  <c r="I10" i="72"/>
  <c r="I13" i="72"/>
  <c r="I26" i="72"/>
  <c r="I27" i="72"/>
  <c r="I21" i="72"/>
  <c r="I15" i="72"/>
  <c r="I20" i="72"/>
  <c r="I24" i="72"/>
  <c r="I29" i="72"/>
  <c r="I18" i="72"/>
  <c r="I31" i="72"/>
  <c r="I16" i="72"/>
  <c r="I30" i="72"/>
  <c r="I28" i="72"/>
  <c r="I14" i="72"/>
  <c r="I23" i="72"/>
  <c r="I25" i="73"/>
  <c r="I9" i="73"/>
  <c r="I22" i="73"/>
  <c r="I30" i="73"/>
  <c r="I17" i="73"/>
  <c r="I19" i="73"/>
  <c r="I15" i="73"/>
  <c r="I14" i="73"/>
  <c r="I28" i="73"/>
  <c r="I21" i="73"/>
  <c r="I26" i="73"/>
  <c r="I10" i="73"/>
  <c r="I23" i="73"/>
  <c r="I29" i="73"/>
  <c r="I12" i="73"/>
  <c r="I16" i="73"/>
  <c r="I11" i="73"/>
  <c r="I18" i="73"/>
  <c r="I13" i="73"/>
  <c r="I20" i="73"/>
  <c r="I24" i="73"/>
  <c r="I31" i="73"/>
  <c r="I27" i="73"/>
  <c r="I17" i="75"/>
  <c r="I13" i="75"/>
  <c r="I20" i="75"/>
  <c r="I18" i="75"/>
  <c r="I25" i="75"/>
  <c r="I28" i="75"/>
  <c r="I10" i="75"/>
  <c r="I23" i="75"/>
  <c r="I14" i="75"/>
  <c r="I27" i="75"/>
  <c r="I11" i="75"/>
  <c r="I31" i="75"/>
  <c r="I24" i="75"/>
  <c r="I30" i="75"/>
  <c r="I22" i="75"/>
  <c r="I9" i="75"/>
  <c r="I21" i="75"/>
  <c r="I16" i="75"/>
  <c r="I12" i="75"/>
  <c r="I15" i="75"/>
  <c r="I26" i="75"/>
  <c r="I19" i="75"/>
  <c r="I29" i="75"/>
  <c r="I17" i="78"/>
  <c r="I16" i="78"/>
  <c r="I28" i="78"/>
  <c r="I15" i="78"/>
  <c r="I9" i="78"/>
  <c r="I13" i="78"/>
  <c r="I19" i="78"/>
  <c r="I22" i="78"/>
  <c r="I29" i="78"/>
  <c r="I26" i="78"/>
  <c r="I14" i="78"/>
  <c r="I27" i="78"/>
  <c r="I24" i="78"/>
  <c r="I23" i="78"/>
  <c r="I20" i="78"/>
  <c r="I30" i="78"/>
  <c r="I31" i="78"/>
  <c r="I12" i="78"/>
  <c r="I18" i="78"/>
  <c r="I10" i="78"/>
  <c r="I11" i="78"/>
  <c r="I21" i="78"/>
  <c r="I25" i="78"/>
  <c r="I11" i="77"/>
  <c r="I28" i="77"/>
  <c r="I12" i="77"/>
  <c r="I20" i="77"/>
  <c r="I19" i="77"/>
  <c r="I14" i="77"/>
  <c r="I24" i="77"/>
  <c r="I26" i="77"/>
  <c r="I18" i="77"/>
  <c r="I31" i="77"/>
  <c r="I27" i="77"/>
  <c r="I25" i="77"/>
  <c r="I21" i="77"/>
  <c r="I13" i="77"/>
  <c r="I15" i="77"/>
  <c r="I22" i="77"/>
  <c r="I23" i="77"/>
  <c r="I17" i="77"/>
  <c r="I9" i="77"/>
  <c r="I16" i="77"/>
  <c r="I10" i="77"/>
  <c r="I29" i="77"/>
  <c r="I30" i="77"/>
  <c r="I17" i="74"/>
  <c r="I9" i="74"/>
  <c r="I25" i="74"/>
  <c r="I29" i="74"/>
  <c r="I27" i="74"/>
  <c r="I11" i="74"/>
  <c r="I30" i="74"/>
  <c r="I18" i="74"/>
  <c r="I26" i="74"/>
  <c r="I14" i="74"/>
  <c r="I19" i="74"/>
  <c r="I20" i="74"/>
  <c r="I13" i="74"/>
  <c r="I28" i="74"/>
  <c r="I24" i="74"/>
  <c r="I10" i="74"/>
  <c r="I23" i="74"/>
  <c r="I21" i="74"/>
  <c r="I22" i="74"/>
  <c r="I16" i="74"/>
  <c r="I31" i="74"/>
  <c r="I12" i="74"/>
  <c r="I15" i="74"/>
  <c r="I17" i="79"/>
  <c r="I25" i="79"/>
  <c r="I24" i="79"/>
  <c r="I27" i="79"/>
  <c r="I12" i="79"/>
  <c r="I10" i="79"/>
  <c r="I26" i="79"/>
  <c r="I20" i="79"/>
  <c r="I21" i="79"/>
  <c r="I14" i="79"/>
  <c r="I30" i="79"/>
  <c r="I15" i="79"/>
  <c r="I28" i="79"/>
  <c r="I11" i="79"/>
  <c r="I22" i="79"/>
  <c r="I9" i="79"/>
  <c r="I16" i="79"/>
  <c r="I19" i="79"/>
  <c r="I18" i="79"/>
  <c r="I29" i="79"/>
  <c r="I23" i="79"/>
  <c r="I13" i="79"/>
  <c r="I31" i="79"/>
  <c r="I25" i="80"/>
  <c r="I17" i="80"/>
  <c r="I11" i="80"/>
  <c r="I23" i="80"/>
  <c r="I18" i="80"/>
  <c r="I26" i="80"/>
  <c r="I31" i="80"/>
  <c r="I14" i="80"/>
  <c r="I15" i="80"/>
  <c r="I19" i="80"/>
  <c r="I29" i="80"/>
  <c r="I9" i="80"/>
  <c r="I22" i="80"/>
  <c r="I13" i="80"/>
  <c r="I30" i="80"/>
  <c r="I21" i="80"/>
  <c r="I16" i="80"/>
  <c r="I27" i="80"/>
  <c r="I20" i="80"/>
  <c r="I10" i="80"/>
  <c r="I24" i="80"/>
  <c r="I28" i="80"/>
  <c r="I12" i="80"/>
  <c r="I22" i="82"/>
  <c r="I14" i="82"/>
  <c r="I30" i="82"/>
  <c r="I19" i="82"/>
  <c r="I18" i="82"/>
  <c r="I13" i="82"/>
  <c r="I20" i="82"/>
  <c r="I21" i="82"/>
  <c r="I28" i="82"/>
  <c r="I26" i="82"/>
  <c r="I9" i="82"/>
  <c r="I16" i="82"/>
  <c r="I29" i="82"/>
  <c r="I17" i="82"/>
  <c r="I11" i="82"/>
  <c r="I31" i="82"/>
  <c r="I12" i="82"/>
  <c r="I23" i="82"/>
  <c r="I10" i="82"/>
  <c r="I27" i="82"/>
  <c r="I15" i="82"/>
  <c r="I25" i="82"/>
  <c r="I24" i="82"/>
  <c r="I21" i="76"/>
  <c r="I9" i="76"/>
  <c r="I25" i="76"/>
  <c r="I17" i="76"/>
  <c r="I27" i="76"/>
  <c r="I23" i="76"/>
  <c r="I30" i="76"/>
  <c r="I29" i="76"/>
  <c r="I19" i="76"/>
  <c r="I14" i="76"/>
  <c r="I22" i="76"/>
  <c r="I20" i="76"/>
  <c r="I12" i="76"/>
  <c r="I18" i="76"/>
  <c r="I16" i="76"/>
  <c r="I13" i="76"/>
  <c r="I10" i="76"/>
  <c r="I31" i="76"/>
  <c r="I11" i="76"/>
  <c r="I26" i="76"/>
  <c r="I28" i="76"/>
  <c r="I24" i="76"/>
  <c r="I15" i="76"/>
  <c r="I9" i="71"/>
  <c r="I19" i="71"/>
  <c r="I26" i="71"/>
  <c r="I23" i="71"/>
  <c r="I24" i="71"/>
  <c r="I10" i="71"/>
  <c r="I21" i="71"/>
  <c r="I30" i="71"/>
  <c r="I22" i="71"/>
  <c r="I16" i="71"/>
  <c r="I20" i="71"/>
  <c r="I11" i="71"/>
  <c r="I12" i="71"/>
  <c r="I15" i="71"/>
  <c r="I14" i="71"/>
  <c r="I31" i="71"/>
  <c r="I28" i="71"/>
  <c r="I18" i="71"/>
  <c r="I13" i="71"/>
  <c r="I29" i="71"/>
  <c r="I17" i="71"/>
  <c r="I27" i="71"/>
  <c r="I25" i="71"/>
  <c r="E13" i="65"/>
  <c r="G13" i="65"/>
  <c r="E17" i="65"/>
  <c r="G17" i="65"/>
  <c r="E19" i="65"/>
  <c r="G19" i="65"/>
  <c r="E21" i="65"/>
  <c r="G21" i="65"/>
  <c r="E23" i="65"/>
  <c r="G23" i="65"/>
  <c r="E25" i="65"/>
  <c r="G25" i="65"/>
  <c r="E27" i="65"/>
  <c r="G27" i="65"/>
  <c r="E29" i="65"/>
  <c r="G29" i="65"/>
  <c r="E31" i="65"/>
  <c r="G31" i="65"/>
  <c r="E11" i="65"/>
  <c r="G11" i="65"/>
  <c r="E15" i="65"/>
  <c r="G15" i="65"/>
  <c r="E33" i="65"/>
  <c r="E36" i="65" s="1"/>
  <c r="I32" i="73" l="1"/>
  <c r="I35" i="73" s="1"/>
  <c r="I32" i="77"/>
  <c r="I35" i="77" s="1"/>
  <c r="I32" i="75"/>
  <c r="I35" i="75" s="1"/>
  <c r="I32" i="80"/>
  <c r="I35" i="80" s="1"/>
  <c r="I32" i="81"/>
  <c r="I35" i="81" s="1"/>
  <c r="I32" i="82"/>
  <c r="I35" i="82" s="1"/>
  <c r="I32" i="74"/>
  <c r="I35" i="74" s="1"/>
  <c r="I32" i="71"/>
  <c r="I35" i="71" s="1"/>
  <c r="I32" i="76"/>
  <c r="I35" i="76" s="1"/>
  <c r="I32" i="79"/>
  <c r="I35" i="79" s="1"/>
  <c r="I32" i="78"/>
  <c r="I35" i="78" s="1"/>
  <c r="I32" i="72"/>
  <c r="I35" i="72" s="1"/>
  <c r="B4" i="81" l="1"/>
  <c r="B35" i="81" s="1"/>
  <c r="B4" i="82"/>
  <c r="B35" i="82" s="1"/>
  <c r="B4" i="79"/>
  <c r="B35" i="79" s="1"/>
  <c r="B4" i="80"/>
  <c r="B35" i="80" s="1"/>
  <c r="B4" i="77"/>
  <c r="B35" i="77" s="1"/>
  <c r="B4" i="78"/>
  <c r="B35" i="78" s="1"/>
  <c r="B4" i="75"/>
  <c r="B35" i="75" s="1"/>
  <c r="B4" i="76"/>
  <c r="B35" i="76" s="1"/>
  <c r="B4" i="73"/>
  <c r="B35" i="73" s="1"/>
  <c r="B4" i="74"/>
  <c r="B35" i="74" s="1"/>
  <c r="B4" i="71"/>
  <c r="B35" i="71" s="1"/>
  <c r="B4" i="72"/>
  <c r="B35" i="72" s="1"/>
  <c r="K33" i="12"/>
  <c r="K31" i="12"/>
  <c r="L33" i="12"/>
  <c r="H32" i="12"/>
  <c r="K9" i="12" l="1"/>
  <c r="L9" i="12" s="1"/>
  <c r="L31" i="12" l="1"/>
  <c r="H30" i="12"/>
  <c r="K33" i="30"/>
  <c r="K31" i="30"/>
  <c r="L33" i="30"/>
  <c r="L31" i="30"/>
  <c r="H32" i="30"/>
  <c r="K32" i="30" s="1"/>
  <c r="L32" i="30" s="1"/>
  <c r="H30" i="30"/>
  <c r="K30" i="30" l="1"/>
  <c r="L30" i="30" s="1"/>
  <c r="K30" i="12" l="1"/>
  <c r="L30" i="12" l="1"/>
  <c r="N31" i="41" l="1"/>
  <c r="O31" i="41" s="1"/>
  <c r="E31" i="41" s="1"/>
  <c r="N30" i="41"/>
  <c r="O30" i="41" s="1"/>
  <c r="N29" i="41"/>
  <c r="O29" i="41" s="1"/>
  <c r="N28" i="41"/>
  <c r="O28" i="41" s="1"/>
  <c r="N27" i="41"/>
  <c r="O27" i="41" s="1"/>
  <c r="N26" i="41"/>
  <c r="O26" i="41" s="1"/>
  <c r="N25" i="41"/>
  <c r="O25" i="41" s="1"/>
  <c r="N24" i="41"/>
  <c r="O24" i="41" s="1"/>
  <c r="N23" i="41"/>
  <c r="O23" i="41" s="1"/>
  <c r="N22" i="41"/>
  <c r="O22" i="41" s="1"/>
  <c r="N21" i="41"/>
  <c r="O21" i="41" s="1"/>
  <c r="N20" i="41"/>
  <c r="O20" i="41" s="1"/>
  <c r="N19" i="41"/>
  <c r="O19" i="41" s="1"/>
  <c r="N18" i="41"/>
  <c r="O18" i="41" s="1"/>
  <c r="N17" i="41"/>
  <c r="O17" i="41" s="1"/>
  <c r="N16" i="41"/>
  <c r="O16" i="41" s="1"/>
  <c r="N15" i="41"/>
  <c r="O15" i="41" s="1"/>
  <c r="N14" i="41"/>
  <c r="O14" i="41" s="1"/>
  <c r="N13" i="41"/>
  <c r="O13" i="41" s="1"/>
  <c r="N12" i="41"/>
  <c r="O12" i="41" s="1"/>
  <c r="N11" i="41"/>
  <c r="O11" i="41" s="1"/>
  <c r="N10" i="41"/>
  <c r="O10" i="41" s="1"/>
  <c r="N9" i="41"/>
  <c r="O9" i="41" s="1"/>
  <c r="G9" i="41" s="1"/>
  <c r="B3" i="41"/>
  <c r="E9" i="41" l="1"/>
  <c r="G10" i="41"/>
  <c r="E10" i="41"/>
  <c r="G11" i="41"/>
  <c r="E11" i="41"/>
  <c r="G12" i="41"/>
  <c r="E12" i="41"/>
  <c r="G13" i="41"/>
  <c r="E13" i="41"/>
  <c r="G14" i="41"/>
  <c r="E14" i="41"/>
  <c r="G15" i="41"/>
  <c r="E15" i="41"/>
  <c r="G16" i="41"/>
  <c r="E16" i="41"/>
  <c r="G17" i="41"/>
  <c r="E17" i="41"/>
  <c r="G18" i="41"/>
  <c r="E18" i="41"/>
  <c r="G19" i="41"/>
  <c r="E19" i="41"/>
  <c r="G20" i="41"/>
  <c r="E20" i="41"/>
  <c r="G21" i="41"/>
  <c r="E21" i="41"/>
  <c r="G22" i="41"/>
  <c r="E22" i="41"/>
  <c r="G23" i="41"/>
  <c r="E23" i="41"/>
  <c r="G24" i="41"/>
  <c r="E24" i="41"/>
  <c r="G25" i="41"/>
  <c r="E25" i="41"/>
  <c r="G26" i="41"/>
  <c r="E26" i="41"/>
  <c r="G27" i="41"/>
  <c r="E27" i="41"/>
  <c r="G28" i="41"/>
  <c r="E28" i="41"/>
  <c r="G29" i="41"/>
  <c r="E29" i="41"/>
  <c r="G30" i="41"/>
  <c r="E30" i="41"/>
  <c r="G31" i="41"/>
  <c r="E32" i="41" l="1"/>
  <c r="J37" i="12" l="1"/>
  <c r="E35" i="41"/>
  <c r="J38" i="30"/>
  <c r="K35" i="30"/>
  <c r="L35" i="30"/>
  <c r="H34" i="30"/>
  <c r="K29" i="30"/>
  <c r="L29" i="30"/>
  <c r="H28" i="30"/>
  <c r="I28" i="30" s="1"/>
  <c r="K28" i="30" s="1"/>
  <c r="L28" i="30" s="1"/>
  <c r="K27" i="30"/>
  <c r="L27" i="30" s="1"/>
  <c r="H26" i="30"/>
  <c r="I26" i="30" s="1"/>
  <c r="K26" i="30" s="1"/>
  <c r="L26" i="30" s="1"/>
  <c r="K25" i="30"/>
  <c r="L25" i="30"/>
  <c r="H24" i="30"/>
  <c r="I24" i="30" s="1"/>
  <c r="K24" i="30" s="1"/>
  <c r="L24" i="30" s="1"/>
  <c r="K23" i="30"/>
  <c r="L23" i="30" s="1"/>
  <c r="H22" i="30"/>
  <c r="I22" i="30" s="1"/>
  <c r="K22" i="30" s="1"/>
  <c r="L22" i="30" s="1"/>
  <c r="K21" i="30"/>
  <c r="L21" i="30"/>
  <c r="H20" i="30"/>
  <c r="I20" i="30" s="1"/>
  <c r="K20" i="30" s="1"/>
  <c r="L20" i="30" s="1"/>
  <c r="K19" i="30"/>
  <c r="L19" i="30" s="1"/>
  <c r="H18" i="30"/>
  <c r="I18" i="30" s="1"/>
  <c r="K18" i="30" s="1"/>
  <c r="L18" i="30" s="1"/>
  <c r="K17" i="30"/>
  <c r="L17" i="30"/>
  <c r="H16" i="30"/>
  <c r="I16" i="30" s="1"/>
  <c r="K16" i="30" s="1"/>
  <c r="L16" i="30" s="1"/>
  <c r="K15" i="30"/>
  <c r="L15" i="30" s="1"/>
  <c r="H14" i="30"/>
  <c r="I14" i="30" s="1"/>
  <c r="K14" i="30" s="1"/>
  <c r="L14" i="30" s="1"/>
  <c r="K13" i="30"/>
  <c r="L13" i="30"/>
  <c r="H12" i="30"/>
  <c r="I12" i="30" s="1"/>
  <c r="K12" i="30" s="1"/>
  <c r="L12" i="30" s="1"/>
  <c r="K11" i="30"/>
  <c r="L11" i="30" s="1"/>
  <c r="H10" i="30"/>
  <c r="I10" i="30" s="1"/>
  <c r="K10" i="30" s="1"/>
  <c r="L10" i="30" s="1"/>
  <c r="K9" i="30"/>
  <c r="K38" i="30"/>
  <c r="H8" i="30"/>
  <c r="I8" i="30" s="1"/>
  <c r="K8" i="30" s="1"/>
  <c r="L8" i="30" s="1"/>
  <c r="K35" i="12"/>
  <c r="L35" i="12" s="1"/>
  <c r="H34" i="12"/>
  <c r="K34" i="12" s="1"/>
  <c r="L34" i="12" s="1"/>
  <c r="K29" i="12"/>
  <c r="L29" i="12" s="1"/>
  <c r="H28" i="12"/>
  <c r="I28" i="12" s="1"/>
  <c r="K28" i="12" s="1"/>
  <c r="L28" i="12" s="1"/>
  <c r="K27" i="12"/>
  <c r="L27" i="12" s="1"/>
  <c r="H26" i="12"/>
  <c r="I26" i="12" s="1"/>
  <c r="K26" i="12" s="1"/>
  <c r="L26" i="12" s="1"/>
  <c r="K25" i="12"/>
  <c r="L25" i="12" s="1"/>
  <c r="H24" i="12"/>
  <c r="I24" i="12" s="1"/>
  <c r="K24" i="12" s="1"/>
  <c r="L24" i="12" s="1"/>
  <c r="K23" i="12"/>
  <c r="L23" i="12" s="1"/>
  <c r="H22" i="12"/>
  <c r="I22" i="12" s="1"/>
  <c r="K22" i="12" s="1"/>
  <c r="L22" i="12" s="1"/>
  <c r="K21" i="12"/>
  <c r="L21" i="12" s="1"/>
  <c r="H20" i="12"/>
  <c r="I20" i="12" s="1"/>
  <c r="K20" i="12" s="1"/>
  <c r="L20" i="12" s="1"/>
  <c r="K19" i="12"/>
  <c r="L19" i="12" s="1"/>
  <c r="H18" i="12"/>
  <c r="I18" i="12" s="1"/>
  <c r="K18" i="12" s="1"/>
  <c r="L18" i="12" s="1"/>
  <c r="K17" i="12"/>
  <c r="L17" i="12"/>
  <c r="H16" i="12"/>
  <c r="I16" i="12" s="1"/>
  <c r="K16" i="12" s="1"/>
  <c r="L16" i="12" s="1"/>
  <c r="K15" i="12"/>
  <c r="L15" i="12" s="1"/>
  <c r="H14" i="12"/>
  <c r="I14" i="12" s="1"/>
  <c r="K14" i="12" s="1"/>
  <c r="L14" i="12" s="1"/>
  <c r="K13" i="12"/>
  <c r="L13" i="12" s="1"/>
  <c r="H12" i="12"/>
  <c r="I12" i="12" s="1"/>
  <c r="K12" i="12" s="1"/>
  <c r="K11" i="12"/>
  <c r="H10" i="12"/>
  <c r="I10" i="12" s="1"/>
  <c r="L9" i="30"/>
  <c r="K38" i="12" l="1"/>
  <c r="K34" i="30"/>
  <c r="L11" i="12"/>
  <c r="L38" i="12" s="1"/>
  <c r="L8" i="12"/>
  <c r="L38" i="30"/>
  <c r="B5" i="41"/>
  <c r="B4" i="41"/>
  <c r="B35" i="41" s="1"/>
  <c r="K10" i="12"/>
  <c r="L34" i="30" l="1"/>
  <c r="L37" i="30" s="1"/>
  <c r="K37" i="30"/>
  <c r="L10" i="12"/>
  <c r="L37" i="12" s="1"/>
  <c r="K37" i="12"/>
  <c r="I31" i="41"/>
  <c r="I30" i="41"/>
  <c r="I29" i="41"/>
  <c r="I28" i="41"/>
  <c r="I27" i="41"/>
  <c r="I26" i="41"/>
  <c r="I25" i="41"/>
  <c r="I24" i="41"/>
  <c r="I23" i="41"/>
  <c r="I22" i="41"/>
  <c r="I21" i="41"/>
  <c r="I20" i="41"/>
  <c r="I19" i="41"/>
  <c r="I18" i="41"/>
  <c r="I17" i="41"/>
  <c r="I16" i="41"/>
  <c r="I15" i="41"/>
  <c r="I14" i="41"/>
  <c r="I13" i="41"/>
  <c r="I12" i="41"/>
  <c r="I11" i="41"/>
  <c r="I10" i="41"/>
  <c r="I9" i="41"/>
  <c r="I32" i="41" l="1"/>
  <c r="I35" i="41" s="1"/>
  <c r="I18" i="65" l="1"/>
  <c r="I22" i="65"/>
  <c r="I26" i="65"/>
  <c r="I30" i="65"/>
  <c r="I12" i="65"/>
  <c r="I16" i="65"/>
  <c r="I20" i="65"/>
  <c r="I24" i="65"/>
  <c r="I28" i="65"/>
  <c r="I32" i="65"/>
  <c r="I10" i="65"/>
  <c r="I11" i="65"/>
  <c r="I29" i="65"/>
  <c r="I25" i="65"/>
  <c r="I21" i="65"/>
  <c r="I17" i="65"/>
  <c r="I15" i="65"/>
  <c r="I31" i="65"/>
  <c r="I27" i="65"/>
  <c r="I23" i="65"/>
  <c r="I19" i="65"/>
  <c r="I33" i="65" l="1"/>
  <c r="I36" i="65" s="1"/>
  <c r="B36" i="65" l="1"/>
</calcChain>
</file>

<file path=xl/comments1.xml><?xml version="1.0" encoding="utf-8"?>
<comments xmlns="http://schemas.openxmlformats.org/spreadsheetml/2006/main">
  <authors>
    <author>作成者</author>
  </authors>
  <commentList>
    <comment ref="D5" authorId="0" shapeId="0">
      <text>
        <r>
          <rPr>
            <b/>
            <sz val="14"/>
            <color indexed="81"/>
            <rFont val="ＭＳ Ｐゴシック"/>
            <family val="3"/>
            <charset val="128"/>
          </rPr>
          <t>会社名を入力してください。</t>
        </r>
      </text>
    </comment>
    <comment ref="D6" authorId="0" shapeId="0">
      <text>
        <r>
          <rPr>
            <b/>
            <sz val="14"/>
            <color indexed="81"/>
            <rFont val="ＭＳ Ｐゴシック"/>
            <family val="3"/>
            <charset val="128"/>
          </rPr>
          <t>本シートの下のタブ（シート名：人件費シート　従業者A）を右クリックで、「従事する方」の名前に変更してください。
自動的に名前がセルに表示されます。</t>
        </r>
      </text>
    </comment>
    <comment ref="F8" authorId="0" shapeId="0">
      <text>
        <r>
          <rPr>
            <b/>
            <sz val="14"/>
            <color indexed="81"/>
            <rFont val="ＭＳ Ｐゴシック"/>
            <family val="3"/>
            <charset val="128"/>
          </rPr>
          <t>総支給額のセルに該当月の支給金額を入力してください。
人件費単価が自動的に表示されます。</t>
        </r>
      </text>
    </comment>
    <comment ref="J8" authorId="0" shapeId="0">
      <text>
        <r>
          <rPr>
            <b/>
            <sz val="14"/>
            <color indexed="81"/>
            <rFont val="ＭＳ Ｐゴシック"/>
            <family val="3"/>
            <charset val="128"/>
          </rPr>
          <t>従事時間は、各月の人件費個別明細表の合計時間が自動的に入ります。</t>
        </r>
      </text>
    </comment>
  </commentList>
</comments>
</file>

<file path=xl/sharedStrings.xml><?xml version="1.0" encoding="utf-8"?>
<sst xmlns="http://schemas.openxmlformats.org/spreadsheetml/2006/main" count="2972" uniqueCount="135">
  <si>
    <t>円</t>
    <rPh sb="0" eb="1">
      <t>エン</t>
    </rPh>
    <phoneticPr fontId="3"/>
  </si>
  <si>
    <t>時間</t>
    <rPh sb="0" eb="2">
      <t>ジカン</t>
    </rPh>
    <phoneticPr fontId="3"/>
  </si>
  <si>
    <t>従事者氏名：</t>
    <rPh sb="0" eb="3">
      <t>ジュウジシャ</t>
    </rPh>
    <rPh sb="3" eb="5">
      <t>シメイ</t>
    </rPh>
    <phoneticPr fontId="3"/>
  </si>
  <si>
    <t>時間給の合計</t>
    <rPh sb="0" eb="2">
      <t>ジカン</t>
    </rPh>
    <rPh sb="2" eb="3">
      <t>キュウ</t>
    </rPh>
    <rPh sb="4" eb="6">
      <t>ゴウケイ</t>
    </rPh>
    <phoneticPr fontId="3"/>
  </si>
  <si>
    <t>延時間数</t>
    <rPh sb="0" eb="1">
      <t>ノ</t>
    </rPh>
    <rPh sb="1" eb="4">
      <t>ジカンスウ</t>
    </rPh>
    <phoneticPr fontId="3"/>
  </si>
  <si>
    <t>～</t>
    <phoneticPr fontId="3"/>
  </si>
  <si>
    <t>日（　　　）</t>
    <rPh sb="0" eb="1">
      <t>ヒ</t>
    </rPh>
    <phoneticPr fontId="3"/>
  </si>
  <si>
    <t>作業内容</t>
    <rPh sb="0" eb="2">
      <t>サギョウ</t>
    </rPh>
    <rPh sb="2" eb="4">
      <t>ナイヨウ</t>
    </rPh>
    <phoneticPr fontId="3"/>
  </si>
  <si>
    <t>時間給の合計</t>
    <rPh sb="0" eb="3">
      <t>ジカンキュウ</t>
    </rPh>
    <rPh sb="4" eb="6">
      <t>ゴウケイ</t>
    </rPh>
    <phoneticPr fontId="3"/>
  </si>
  <si>
    <t>時間数</t>
    <rPh sb="0" eb="3">
      <t>ジカンスウ</t>
    </rPh>
    <phoneticPr fontId="3"/>
  </si>
  <si>
    <t>作業時間</t>
    <rPh sb="0" eb="2">
      <t>サギョウ</t>
    </rPh>
    <rPh sb="2" eb="4">
      <t>ジカン</t>
    </rPh>
    <phoneticPr fontId="3"/>
  </si>
  <si>
    <t>日付（曜日）</t>
    <rPh sb="0" eb="2">
      <t>ヒヅケ</t>
    </rPh>
    <rPh sb="3" eb="5">
      <t>ヨウビ</t>
    </rPh>
    <phoneticPr fontId="3"/>
  </si>
  <si>
    <t>時間単価：</t>
    <phoneticPr fontId="3"/>
  </si>
  <si>
    <t>企　業　名　　　　　　：</t>
    <rPh sb="0" eb="1">
      <t>キ</t>
    </rPh>
    <rPh sb="2" eb="3">
      <t>ギョウ</t>
    </rPh>
    <rPh sb="4" eb="5">
      <t>メイ</t>
    </rPh>
    <phoneticPr fontId="3"/>
  </si>
  <si>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3"/>
  </si>
  <si>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3"/>
  </si>
  <si>
    <t>年</t>
    <rPh sb="0" eb="1">
      <t>ネン</t>
    </rPh>
    <phoneticPr fontId="3"/>
  </si>
  <si>
    <t>月</t>
    <rPh sb="0" eb="1">
      <t>ツキ</t>
    </rPh>
    <phoneticPr fontId="3"/>
  </si>
  <si>
    <r>
      <t xml:space="preserve">総支給額
(円)
</t>
    </r>
    <r>
      <rPr>
        <b/>
        <sz val="10"/>
        <color indexed="8"/>
        <rFont val="ＭＳ Ｐゴシック"/>
        <family val="3"/>
        <charset val="128"/>
      </rPr>
      <t>(A)</t>
    </r>
    <rPh sb="0" eb="1">
      <t>ソウ</t>
    </rPh>
    <rPh sb="1" eb="3">
      <t>シキュウ</t>
    </rPh>
    <rPh sb="3" eb="4">
      <t>ガク</t>
    </rPh>
    <rPh sb="6" eb="7">
      <t>エン</t>
    </rPh>
    <phoneticPr fontId="3"/>
  </si>
  <si>
    <r>
      <t xml:space="preserve">人件費単価
(円)
</t>
    </r>
    <r>
      <rPr>
        <b/>
        <sz val="10"/>
        <color indexed="8"/>
        <rFont val="ＭＳ Ｐゴシック"/>
        <family val="3"/>
        <charset val="128"/>
      </rPr>
      <t xml:space="preserve">(B) </t>
    </r>
    <rPh sb="0" eb="3">
      <t>ジンケンヒ</t>
    </rPh>
    <rPh sb="3" eb="5">
      <t>タンカ</t>
    </rPh>
    <rPh sb="7" eb="8">
      <t>エン</t>
    </rPh>
    <phoneticPr fontId="3"/>
  </si>
  <si>
    <r>
      <t xml:space="preserve">従事時間
(時間)
</t>
    </r>
    <r>
      <rPr>
        <b/>
        <sz val="10"/>
        <color indexed="8"/>
        <rFont val="ＭＳ Ｐゴシック"/>
        <family val="3"/>
        <charset val="128"/>
      </rPr>
      <t xml:space="preserve">(C) </t>
    </r>
    <rPh sb="0" eb="2">
      <t>ジュウジ</t>
    </rPh>
    <rPh sb="2" eb="4">
      <t>ジカン</t>
    </rPh>
    <rPh sb="6" eb="8">
      <t>ジカン</t>
    </rPh>
    <phoneticPr fontId="3"/>
  </si>
  <si>
    <r>
      <t>算定額</t>
    </r>
    <r>
      <rPr>
        <b/>
        <sz val="10"/>
        <color indexed="8"/>
        <rFont val="ＭＳ Ｐゴシック"/>
        <family val="3"/>
        <charset val="128"/>
      </rPr>
      <t xml:space="preserve">
(D)=(B)X(C)</t>
    </r>
    <rPh sb="0" eb="2">
      <t>サンテイ</t>
    </rPh>
    <rPh sb="2" eb="3">
      <t>ガク</t>
    </rPh>
    <phoneticPr fontId="3"/>
  </si>
  <si>
    <t>報酬月額（給与等）</t>
    <rPh sb="0" eb="2">
      <t>ホウシュウ</t>
    </rPh>
    <rPh sb="2" eb="4">
      <t>ゲツガク</t>
    </rPh>
    <rPh sb="5" eb="7">
      <t>キュウヨ</t>
    </rPh>
    <rPh sb="7" eb="8">
      <t>トウ</t>
    </rPh>
    <phoneticPr fontId="3"/>
  </si>
  <si>
    <t>人件費単価（時給）</t>
    <phoneticPr fontId="3"/>
  </si>
  <si>
    <t>月</t>
    <rPh sb="0" eb="1">
      <t>ガツ</t>
    </rPh>
    <phoneticPr fontId="3"/>
  </si>
  <si>
    <t>申請</t>
    <rPh sb="0" eb="2">
      <t>シンセイ</t>
    </rPh>
    <phoneticPr fontId="3"/>
  </si>
  <si>
    <t>円以上</t>
  </si>
  <si>
    <t>円未満</t>
  </si>
  <si>
    <t>単位：円</t>
  </si>
  <si>
    <t>公社確認</t>
    <rPh sb="0" eb="2">
      <t>コウシャ</t>
    </rPh>
    <rPh sb="2" eb="4">
      <t>カクニン</t>
    </rPh>
    <phoneticPr fontId="3"/>
  </si>
  <si>
    <t>～</t>
  </si>
  <si>
    <t>合計</t>
    <rPh sb="0" eb="2">
      <t>ゴウケイ</t>
    </rPh>
    <phoneticPr fontId="3"/>
  </si>
  <si>
    <t>★</t>
    <phoneticPr fontId="3"/>
  </si>
  <si>
    <t>○</t>
    <phoneticPr fontId="3"/>
  </si>
  <si>
    <t>指定のセル以外の入力は、しないでください。</t>
    <rPh sb="0" eb="2">
      <t>シテイ</t>
    </rPh>
    <rPh sb="5" eb="7">
      <t>イガイ</t>
    </rPh>
    <rPh sb="8" eb="10">
      <t>ニュウリョク</t>
    </rPh>
    <phoneticPr fontId="3"/>
  </si>
  <si>
    <t>「従事時間（Ｃ）」に自動的に表示されます。</t>
    <rPh sb="1" eb="3">
      <t>ジュウジ</t>
    </rPh>
    <rPh sb="3" eb="5">
      <t>ジカン</t>
    </rPh>
    <rPh sb="10" eb="12">
      <t>ジドウ</t>
    </rPh>
    <rPh sb="12" eb="13">
      <t>テキ</t>
    </rPh>
    <rPh sb="14" eb="16">
      <t>ヒョウジ</t>
    </rPh>
    <phoneticPr fontId="3"/>
  </si>
  <si>
    <t>「算定額」及び「助成対象経費」は、自動的に表示されます。</t>
    <rPh sb="5" eb="6">
      <t>オヨ</t>
    </rPh>
    <rPh sb="8" eb="10">
      <t>ジョセイ</t>
    </rPh>
    <rPh sb="10" eb="12">
      <t>タイショウ</t>
    </rPh>
    <rPh sb="12" eb="14">
      <t>ケイヒ</t>
    </rPh>
    <rPh sb="17" eb="20">
      <t>ジドウテキ</t>
    </rPh>
    <rPh sb="21" eb="23">
      <t>ヒョウジ</t>
    </rPh>
    <phoneticPr fontId="3"/>
  </si>
  <si>
    <t>「人件費単価（Ｂ）」は、報告期間中の”一番低い単価”が自動的に表示されます。</t>
    <rPh sb="1" eb="4">
      <t>ジンケンヒ</t>
    </rPh>
    <rPh sb="4" eb="6">
      <t>タンカ</t>
    </rPh>
    <rPh sb="12" eb="14">
      <t>ホウコク</t>
    </rPh>
    <rPh sb="14" eb="16">
      <t>キカン</t>
    </rPh>
    <rPh sb="16" eb="17">
      <t>ナカ</t>
    </rPh>
    <rPh sb="19" eb="21">
      <t>イチバン</t>
    </rPh>
    <rPh sb="21" eb="22">
      <t>ヒク</t>
    </rPh>
    <rPh sb="23" eb="25">
      <t>タンカ</t>
    </rPh>
    <rPh sb="27" eb="30">
      <t>ジドウテキ</t>
    </rPh>
    <rPh sb="31" eb="33">
      <t>ヒョウジ</t>
    </rPh>
    <phoneticPr fontId="3"/>
  </si>
  <si>
    <t>氏名</t>
    <rPh sb="0" eb="2">
      <t>シメイ</t>
    </rPh>
    <phoneticPr fontId="3"/>
  </si>
  <si>
    <t>会社名</t>
    <rPh sb="0" eb="3">
      <t>カイシャメイ</t>
    </rPh>
    <phoneticPr fontId="3"/>
  </si>
  <si>
    <t>従事者印</t>
    <rPh sb="0" eb="3">
      <t>ジュウジシャ</t>
    </rPh>
    <rPh sb="3" eb="4">
      <t>イン</t>
    </rPh>
    <phoneticPr fontId="3"/>
  </si>
  <si>
    <t>企業名：</t>
    <rPh sb="0" eb="2">
      <t>キギョウ</t>
    </rPh>
    <rPh sb="2" eb="3">
      <t>メイ</t>
    </rPh>
    <phoneticPr fontId="3"/>
  </si>
  <si>
    <t>従事者の氏名</t>
    <rPh sb="0" eb="3">
      <t>ジュウジシャ</t>
    </rPh>
    <rPh sb="4" eb="6">
      <t>シメイ</t>
    </rPh>
    <phoneticPr fontId="3"/>
  </si>
  <si>
    <t>時間単価（Ⅱ）</t>
    <rPh sb="0" eb="2">
      <t>ジカン</t>
    </rPh>
    <rPh sb="2" eb="4">
      <t>タンカ</t>
    </rPh>
    <phoneticPr fontId="3"/>
  </si>
  <si>
    <t>作業開始～作業終了</t>
    <rPh sb="0" eb="2">
      <t>サギョウ</t>
    </rPh>
    <rPh sb="2" eb="4">
      <t>カイシ</t>
    </rPh>
    <rPh sb="5" eb="7">
      <t>サギョウ</t>
    </rPh>
    <rPh sb="7" eb="9">
      <t>シュウリョウ</t>
    </rPh>
    <phoneticPr fontId="3"/>
  </si>
  <si>
    <t>備考</t>
    <rPh sb="0" eb="2">
      <t>ビコウ</t>
    </rPh>
    <phoneticPr fontId="3"/>
  </si>
  <si>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3"/>
  </si>
  <si>
    <t>時間</t>
    <phoneticPr fontId="3"/>
  </si>
  <si>
    <t>分</t>
    <rPh sb="0" eb="1">
      <t>フン</t>
    </rPh>
    <phoneticPr fontId="3"/>
  </si>
  <si>
    <t>：</t>
    <phoneticPr fontId="3"/>
  </si>
  <si>
    <t>月合計</t>
    <rPh sb="0" eb="1">
      <t>ツキ</t>
    </rPh>
    <rPh sb="1" eb="3">
      <t>ゴウケイ</t>
    </rPh>
    <phoneticPr fontId="3"/>
  </si>
  <si>
    <t>休憩時間</t>
    <rPh sb="0" eb="2">
      <t>キュウケイ</t>
    </rPh>
    <rPh sb="2" eb="4">
      <t>ジカン</t>
    </rPh>
    <phoneticPr fontId="3"/>
  </si>
  <si>
    <t>:</t>
    <phoneticPr fontId="3"/>
  </si>
  <si>
    <t>正味作業時間数</t>
    <rPh sb="0" eb="2">
      <t>ショウミ</t>
    </rPh>
    <rPh sb="2" eb="4">
      <t>サギョウ</t>
    </rPh>
    <rPh sb="4" eb="6">
      <t>ジカン</t>
    </rPh>
    <rPh sb="6" eb="7">
      <t>スウ</t>
    </rPh>
    <phoneticPr fontId="3"/>
  </si>
  <si>
    <t>時間数
（30分単位）</t>
    <rPh sb="0" eb="3">
      <t>ジカンスウ</t>
    </rPh>
    <rPh sb="7" eb="8">
      <t>フン</t>
    </rPh>
    <rPh sb="8" eb="10">
      <t>タンイ</t>
    </rPh>
    <phoneticPr fontId="3"/>
  </si>
  <si>
    <t>給料締日：</t>
    <rPh sb="0" eb="2">
      <t>キュウリョウ</t>
    </rPh>
    <rPh sb="2" eb="4">
      <t>シメビ</t>
    </rPh>
    <phoneticPr fontId="3"/>
  </si>
  <si>
    <t>日</t>
    <rPh sb="0" eb="1">
      <t>ニチ</t>
    </rPh>
    <phoneticPr fontId="3"/>
  </si>
  <si>
    <t>打ち合わせ</t>
    <rPh sb="0" eb="1">
      <t>ウ</t>
    </rPh>
    <rPh sb="2" eb="3">
      <t>ア</t>
    </rPh>
    <phoneticPr fontId="3"/>
  </si>
  <si>
    <t>助成金報告書作成</t>
  </si>
  <si>
    <t>ディレクション</t>
  </si>
  <si>
    <t>〇〇システム：要件定義</t>
    <rPh sb="7" eb="9">
      <t>ヨウケン</t>
    </rPh>
    <rPh sb="9" eb="11">
      <t>テイギ</t>
    </rPh>
    <phoneticPr fontId="3"/>
  </si>
  <si>
    <t>原材料△△の試作加工</t>
    <rPh sb="0" eb="3">
      <t>ゲンザイリョウ</t>
    </rPh>
    <rPh sb="6" eb="8">
      <t>シサク</t>
    </rPh>
    <rPh sb="8" eb="10">
      <t>カコウ</t>
    </rPh>
    <phoneticPr fontId="3"/>
  </si>
  <si>
    <t>機械□□を使用した切削作業</t>
    <rPh sb="0" eb="2">
      <t>キカイ</t>
    </rPh>
    <rPh sb="5" eb="7">
      <t>シヨウ</t>
    </rPh>
    <rPh sb="9" eb="11">
      <t>セッサク</t>
    </rPh>
    <rPh sb="11" eb="13">
      <t>サギョウ</t>
    </rPh>
    <phoneticPr fontId="3"/>
  </si>
  <si>
    <t>広告業者と色彩調整</t>
    <phoneticPr fontId="3"/>
  </si>
  <si>
    <t>申請</t>
    <rPh sb="0" eb="2">
      <t>シンセイ</t>
    </rPh>
    <phoneticPr fontId="3"/>
  </si>
  <si>
    <t>月</t>
    <rPh sb="0" eb="1">
      <t>ツキ</t>
    </rPh>
    <phoneticPr fontId="3"/>
  </si>
  <si>
    <t>助成対象経費(円)
(A)を上限とする</t>
    <rPh sb="0" eb="2">
      <t>ジョセイ</t>
    </rPh>
    <rPh sb="2" eb="4">
      <t>タイショウ</t>
    </rPh>
    <rPh sb="4" eb="6">
      <t>ケイヒ</t>
    </rPh>
    <rPh sb="14" eb="16">
      <t>ジョウゲン</t>
    </rPh>
    <phoneticPr fontId="3"/>
  </si>
  <si>
    <t>年</t>
    <rPh sb="0" eb="1">
      <t>ネン</t>
    </rPh>
    <phoneticPr fontId="3"/>
  </si>
  <si>
    <t>令和</t>
    <rPh sb="0" eb="2">
      <t>レイワ</t>
    </rPh>
    <phoneticPr fontId="3"/>
  </si>
  <si>
    <t>令和</t>
    <rPh sb="0" eb="2">
      <t>レイワ</t>
    </rPh>
    <phoneticPr fontId="3"/>
  </si>
  <si>
    <t>株式会社×××</t>
    <rPh sb="0" eb="4">
      <t>カブ</t>
    </rPh>
    <phoneticPr fontId="3"/>
  </si>
  <si>
    <t>対象期間のうち、最も低い総支給額</t>
    <rPh sb="0" eb="2">
      <t>タイショウ</t>
    </rPh>
    <rPh sb="2" eb="4">
      <t>キカン</t>
    </rPh>
    <rPh sb="8" eb="9">
      <t>モット</t>
    </rPh>
    <rPh sb="10" eb="11">
      <t>ヒク</t>
    </rPh>
    <rPh sb="12" eb="13">
      <t>ソウ</t>
    </rPh>
    <rPh sb="13" eb="16">
      <t>シキュウガク</t>
    </rPh>
    <phoneticPr fontId="3"/>
  </si>
  <si>
    <t>日（　　）</t>
    <rPh sb="0" eb="1">
      <t>ヒ</t>
    </rPh>
    <phoneticPr fontId="3"/>
  </si>
  <si>
    <t>従業員別人件費総括表</t>
    <rPh sb="0" eb="3">
      <t>ジュウギョウイン</t>
    </rPh>
    <rPh sb="3" eb="4">
      <t>ベツ</t>
    </rPh>
    <rPh sb="4" eb="7">
      <t>ジンケンヒ</t>
    </rPh>
    <rPh sb="7" eb="10">
      <t>ソウカツヒョウ</t>
    </rPh>
    <phoneticPr fontId="3"/>
  </si>
  <si>
    <t>人件費シート（従業員別人件費総括表）入力方法</t>
    <rPh sb="0" eb="3">
      <t>ジンケンヒ</t>
    </rPh>
    <rPh sb="7" eb="10">
      <t>ジュウギョウイン</t>
    </rPh>
    <rPh sb="10" eb="11">
      <t>ベツ</t>
    </rPh>
    <rPh sb="11" eb="14">
      <t>ジンケンヒ</t>
    </rPh>
    <rPh sb="14" eb="17">
      <t>ソウカツヒョウ</t>
    </rPh>
    <rPh sb="18" eb="20">
      <t>ニュウリョク</t>
    </rPh>
    <rPh sb="20" eb="22">
      <t>ホウホウ</t>
    </rPh>
    <phoneticPr fontId="3"/>
  </si>
  <si>
    <r>
      <rPr>
        <b/>
        <u/>
        <sz val="12"/>
        <color rgb="FFFF0000"/>
        <rFont val="ＭＳ Ｐゴシック"/>
        <family val="3"/>
        <charset val="128"/>
      </rPr>
      <t>社員数分</t>
    </r>
    <r>
      <rPr>
        <b/>
        <sz val="12"/>
        <color rgb="FFFF0000"/>
        <rFont val="ＭＳ Ｐゴシック"/>
        <family val="3"/>
        <charset val="128"/>
      </rPr>
      <t>、この「Excelファイル」を作成してください。</t>
    </r>
    <rPh sb="0" eb="3">
      <t>シャインスウ</t>
    </rPh>
    <rPh sb="3" eb="4">
      <t>ブン</t>
    </rPh>
    <rPh sb="19" eb="21">
      <t>サクセイ</t>
    </rPh>
    <phoneticPr fontId="3"/>
  </si>
  <si>
    <r>
      <t>「</t>
    </r>
    <r>
      <rPr>
        <b/>
        <u/>
        <sz val="12"/>
        <color indexed="8"/>
        <rFont val="ＭＳ Ｐゴシック"/>
        <family val="3"/>
        <charset val="128"/>
      </rPr>
      <t>総支給額（Ａ）</t>
    </r>
    <r>
      <rPr>
        <sz val="12"/>
        <color indexed="8"/>
        <rFont val="ＭＳ Ｐゴシック"/>
        <family val="3"/>
        <charset val="128"/>
      </rPr>
      <t>」は、貴社の「</t>
    </r>
    <r>
      <rPr>
        <b/>
        <sz val="12"/>
        <color indexed="8"/>
        <rFont val="ＭＳ Ｐゴシック"/>
        <family val="3"/>
        <charset val="128"/>
      </rPr>
      <t>賃金台帳</t>
    </r>
    <r>
      <rPr>
        <sz val="12"/>
        <color indexed="8"/>
        <rFont val="ＭＳ Ｐゴシック"/>
        <family val="3"/>
        <charset val="128"/>
      </rPr>
      <t>」等から転記してください。</t>
    </r>
    <rPh sb="1" eb="2">
      <t>ソウ</t>
    </rPh>
    <rPh sb="2" eb="5">
      <t>シキュウガク</t>
    </rPh>
    <rPh sb="11" eb="13">
      <t>キシャ</t>
    </rPh>
    <rPh sb="15" eb="17">
      <t>チンギン</t>
    </rPh>
    <rPh sb="17" eb="19">
      <t>ダイチョウ</t>
    </rPh>
    <rPh sb="20" eb="21">
      <t>トウ</t>
    </rPh>
    <rPh sb="23" eb="25">
      <t>テンキ</t>
    </rPh>
    <phoneticPr fontId="3"/>
  </si>
  <si>
    <r>
      <t>各月の「</t>
    </r>
    <r>
      <rPr>
        <b/>
        <sz val="12"/>
        <color indexed="8"/>
        <rFont val="ＭＳ Ｐゴシック"/>
        <family val="3"/>
        <charset val="128"/>
      </rPr>
      <t>作業日報兼直接人件費個別明細表</t>
    </r>
    <r>
      <rPr>
        <sz val="12"/>
        <color indexed="8"/>
        <rFont val="ＭＳ Ｐゴシック"/>
        <family val="3"/>
        <charset val="128"/>
      </rPr>
      <t>」の</t>
    </r>
    <r>
      <rPr>
        <u/>
        <sz val="12"/>
        <color indexed="8"/>
        <rFont val="ＭＳ Ｐゴシック"/>
        <family val="3"/>
        <charset val="128"/>
      </rPr>
      <t>１か月の時間数の合計</t>
    </r>
    <r>
      <rPr>
        <sz val="12"/>
        <color indexed="8"/>
        <rFont val="ＭＳ Ｐゴシック"/>
        <family val="3"/>
        <charset val="128"/>
      </rPr>
      <t>が</t>
    </r>
    <rPh sb="0" eb="1">
      <t>カク</t>
    </rPh>
    <rPh sb="1" eb="2">
      <t>ツキ</t>
    </rPh>
    <rPh sb="4" eb="6">
      <t>サギョウ</t>
    </rPh>
    <rPh sb="6" eb="8">
      <t>ニッポウ</t>
    </rPh>
    <rPh sb="8" eb="9">
      <t>ケン</t>
    </rPh>
    <rPh sb="9" eb="11">
      <t>チョクセツ</t>
    </rPh>
    <rPh sb="11" eb="14">
      <t>ジンケンヒ</t>
    </rPh>
    <rPh sb="14" eb="16">
      <t>コベツ</t>
    </rPh>
    <rPh sb="16" eb="18">
      <t>メイサイ</t>
    </rPh>
    <rPh sb="18" eb="19">
      <t>ヒョウ</t>
    </rPh>
    <rPh sb="23" eb="24">
      <t>ゲツ</t>
    </rPh>
    <rPh sb="25" eb="27">
      <t>ジカン</t>
    </rPh>
    <rPh sb="27" eb="28">
      <t>スウ</t>
    </rPh>
    <rPh sb="29" eb="31">
      <t>ゴウケイ</t>
    </rPh>
    <phoneticPr fontId="3"/>
  </si>
  <si>
    <t>氏  名</t>
    <phoneticPr fontId="3"/>
  </si>
  <si>
    <t>○○　太郎</t>
    <rPh sb="3" eb="5">
      <t>タロウ</t>
    </rPh>
    <phoneticPr fontId="3"/>
  </si>
  <si>
    <t>延時間数（Ⅰ）</t>
    <rPh sb="0" eb="1">
      <t>ノ</t>
    </rPh>
    <rPh sb="1" eb="3">
      <t>ジカン</t>
    </rPh>
    <rPh sb="3" eb="4">
      <t>スウ</t>
    </rPh>
    <phoneticPr fontId="3"/>
  </si>
  <si>
    <t>時間給の合計
（Ⅰ）×（Ⅱ）</t>
    <rPh sb="0" eb="2">
      <t>ジカン</t>
    </rPh>
    <rPh sb="2" eb="3">
      <t>キュウ</t>
    </rPh>
    <rPh sb="4" eb="6">
      <t>ゴウケイ</t>
    </rPh>
    <phoneticPr fontId="3"/>
  </si>
  <si>
    <t>助成対象経費</t>
    <rPh sb="0" eb="2">
      <t>ジョセイ</t>
    </rPh>
    <rPh sb="2" eb="4">
      <t>タイショウ</t>
    </rPh>
    <rPh sb="4" eb="6">
      <t>ケイヒ</t>
    </rPh>
    <phoneticPr fontId="3"/>
  </si>
  <si>
    <t>合　　　計</t>
    <rPh sb="0" eb="1">
      <t>ゴウ</t>
    </rPh>
    <rPh sb="4" eb="5">
      <t>ケイ</t>
    </rPh>
    <phoneticPr fontId="3"/>
  </si>
  <si>
    <t>（注）作業日報兼直接人件費個別明細表から氏名別ごとに記入してください。</t>
    <phoneticPr fontId="3"/>
  </si>
  <si>
    <t>直　接　人　件　費　総　括　表　（　前　期・後　期　合計　）</t>
    <rPh sb="0" eb="1">
      <t>チョク</t>
    </rPh>
    <rPh sb="2" eb="3">
      <t>セツ</t>
    </rPh>
    <rPh sb="4" eb="5">
      <t>ジン</t>
    </rPh>
    <rPh sb="6" eb="7">
      <t>ケン</t>
    </rPh>
    <rPh sb="8" eb="9">
      <t>ヒ</t>
    </rPh>
    <rPh sb="10" eb="11">
      <t>フサ</t>
    </rPh>
    <rPh sb="12" eb="13">
      <t>クク</t>
    </rPh>
    <rPh sb="14" eb="15">
      <t>ヒョウ</t>
    </rPh>
    <rPh sb="18" eb="19">
      <t>マエ</t>
    </rPh>
    <rPh sb="20" eb="21">
      <t>キ</t>
    </rPh>
    <rPh sb="22" eb="23">
      <t>ゴ</t>
    </rPh>
    <rPh sb="24" eb="25">
      <t>キ</t>
    </rPh>
    <rPh sb="26" eb="28">
      <t>ゴウケイ</t>
    </rPh>
    <phoneticPr fontId="3"/>
  </si>
  <si>
    <t>様式7号（別紙2-1）</t>
    <phoneticPr fontId="3"/>
  </si>
  <si>
    <t>様式7号（別紙2-2）</t>
    <phoneticPr fontId="3"/>
  </si>
  <si>
    <t>直　接　人　件　費　総　括　表　（　後　期　）</t>
    <rPh sb="0" eb="1">
      <t>チョク</t>
    </rPh>
    <rPh sb="2" eb="3">
      <t>セツ</t>
    </rPh>
    <rPh sb="4" eb="5">
      <t>ジン</t>
    </rPh>
    <rPh sb="6" eb="7">
      <t>ケン</t>
    </rPh>
    <rPh sb="8" eb="9">
      <t>ヒ</t>
    </rPh>
    <rPh sb="10" eb="11">
      <t>フサ</t>
    </rPh>
    <rPh sb="12" eb="13">
      <t>クク</t>
    </rPh>
    <rPh sb="14" eb="15">
      <t>ヒョウ</t>
    </rPh>
    <rPh sb="18" eb="19">
      <t>ゴ</t>
    </rPh>
    <rPh sb="20" eb="21">
      <t>キ</t>
    </rPh>
    <phoneticPr fontId="3"/>
  </si>
  <si>
    <t>様式７号（別紙２－３）</t>
    <rPh sb="0" eb="2">
      <t>ヨウシキ</t>
    </rPh>
    <rPh sb="3" eb="4">
      <t>ゴウ</t>
    </rPh>
    <rPh sb="5" eb="7">
      <t>ベッシ</t>
    </rPh>
    <phoneticPr fontId="3"/>
  </si>
  <si>
    <t>様式7号（別紙2-4）</t>
    <rPh sb="0" eb="2">
      <t>ヨウシキ</t>
    </rPh>
    <rPh sb="3" eb="4">
      <t>ゴウ</t>
    </rPh>
    <rPh sb="5" eb="7">
      <t>ベッシ</t>
    </rPh>
    <phoneticPr fontId="3"/>
  </si>
  <si>
    <t>様式7号（別紙2-4）</t>
    <phoneticPr fontId="3"/>
  </si>
  <si>
    <t>年　　月　　日～　　　年　　月　　日</t>
    <rPh sb="0" eb="1">
      <t>トシ</t>
    </rPh>
    <rPh sb="3" eb="4">
      <t>ツキ</t>
    </rPh>
    <rPh sb="6" eb="7">
      <t>ヒ</t>
    </rPh>
    <rPh sb="11" eb="12">
      <t>トシ</t>
    </rPh>
    <rPh sb="14" eb="15">
      <t>ツキ</t>
    </rPh>
    <rPh sb="17" eb="18">
      <t>ヒ</t>
    </rPh>
    <phoneticPr fontId="3"/>
  </si>
  <si>
    <t>6</t>
    <phoneticPr fontId="3"/>
  </si>
  <si>
    <t>責任者印</t>
    <rPh sb="0" eb="3">
      <t>セキニンシャ</t>
    </rPh>
    <rPh sb="3" eb="4">
      <t>イン</t>
    </rPh>
    <phoneticPr fontId="3"/>
  </si>
  <si>
    <t>責任者印</t>
    <rPh sb="0" eb="3">
      <t>セキニンシャ</t>
    </rPh>
    <rPh sb="3" eb="4">
      <t>イン</t>
    </rPh>
    <phoneticPr fontId="3"/>
  </si>
  <si>
    <t>株式会社×××</t>
  </si>
  <si>
    <t>人件費シート　○○太郎</t>
  </si>
  <si>
    <t>××株式会社</t>
    <rPh sb="2" eb="4">
      <t>カブシキ</t>
    </rPh>
    <rPh sb="4" eb="6">
      <t>ガイシャ</t>
    </rPh>
    <phoneticPr fontId="3"/>
  </si>
  <si>
    <t>従業員A</t>
    <rPh sb="0" eb="3">
      <t>ジュウギョウイン</t>
    </rPh>
    <phoneticPr fontId="3"/>
  </si>
  <si>
    <t>従業員B</t>
    <rPh sb="0" eb="3">
      <t>ジュウギョウイン</t>
    </rPh>
    <phoneticPr fontId="3"/>
  </si>
  <si>
    <t>××株式会社</t>
    <rPh sb="2" eb="6">
      <t>カブシキガイシャ</t>
    </rPh>
    <phoneticPr fontId="3"/>
  </si>
  <si>
    <t>7</t>
    <phoneticPr fontId="3"/>
  </si>
  <si>
    <t>令和5年12月1日～令和7年11月30日</t>
    <rPh sb="0" eb="2">
      <t>レイワ</t>
    </rPh>
    <rPh sb="3" eb="4">
      <t>トシ</t>
    </rPh>
    <rPh sb="6" eb="7">
      <t>ツキ</t>
    </rPh>
    <rPh sb="8" eb="9">
      <t>ヒ</t>
    </rPh>
    <rPh sb="10" eb="12">
      <t>レイワ</t>
    </rPh>
    <rPh sb="13" eb="14">
      <t>トシ</t>
    </rPh>
    <rPh sb="16" eb="17">
      <t>ツキ</t>
    </rPh>
    <rPh sb="19" eb="20">
      <t>ヒ</t>
    </rPh>
    <phoneticPr fontId="3"/>
  </si>
  <si>
    <t>令和6年4月1日～令和7年11月30日</t>
    <rPh sb="0" eb="2">
      <t>レイワ</t>
    </rPh>
    <rPh sb="3" eb="4">
      <t>トシ</t>
    </rPh>
    <rPh sb="5" eb="6">
      <t>ツキ</t>
    </rPh>
    <rPh sb="7" eb="8">
      <t>ヒ</t>
    </rPh>
    <rPh sb="9" eb="11">
      <t>レイワ</t>
    </rPh>
    <rPh sb="12" eb="13">
      <t>トシ</t>
    </rPh>
    <rPh sb="15" eb="16">
      <t>ツキ</t>
    </rPh>
    <rPh sb="18" eb="19">
      <t>ヒ</t>
    </rPh>
    <phoneticPr fontId="3"/>
  </si>
  <si>
    <t>令和6年10月1日～令和7年11月30日</t>
    <rPh sb="0" eb="2">
      <t>レイワ</t>
    </rPh>
    <rPh sb="3" eb="4">
      <t>ネン</t>
    </rPh>
    <rPh sb="6" eb="7">
      <t>ガツ</t>
    </rPh>
    <rPh sb="7" eb="9">
      <t>ツイタチ</t>
    </rPh>
    <rPh sb="10" eb="12">
      <t>レイワ</t>
    </rPh>
    <rPh sb="13" eb="14">
      <t>ネン</t>
    </rPh>
    <rPh sb="16" eb="17">
      <t>ガツ</t>
    </rPh>
    <rPh sb="19" eb="20">
      <t>ニチ</t>
    </rPh>
    <phoneticPr fontId="3"/>
  </si>
  <si>
    <t>　　　　　　作　業　日　報　兼　直　接　人　件　費　個　別　明　細　表　（令和6年10月分）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</si>
  <si>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10月16日（水）</t>
    <rPh sb="2" eb="3">
      <t>ガツ</t>
    </rPh>
    <rPh sb="5" eb="6">
      <t>ヒ</t>
    </rPh>
    <rPh sb="7" eb="8">
      <t>スイ</t>
    </rPh>
    <phoneticPr fontId="3"/>
  </si>
  <si>
    <t>17日（木）</t>
    <rPh sb="2" eb="3">
      <t>ヒ</t>
    </rPh>
    <rPh sb="4" eb="5">
      <t>モク</t>
    </rPh>
    <phoneticPr fontId="3"/>
  </si>
  <si>
    <t>18日（金）</t>
    <rPh sb="2" eb="3">
      <t>ヒ</t>
    </rPh>
    <rPh sb="4" eb="5">
      <t>キン</t>
    </rPh>
    <phoneticPr fontId="3"/>
  </si>
  <si>
    <t>21日（月）</t>
    <rPh sb="2" eb="3">
      <t>ニチ</t>
    </rPh>
    <rPh sb="4" eb="5">
      <t>ゲツ</t>
    </rPh>
    <phoneticPr fontId="3"/>
  </si>
  <si>
    <t>22日（火）</t>
    <rPh sb="2" eb="3">
      <t>ニチ</t>
    </rPh>
    <rPh sb="4" eb="5">
      <t>カ</t>
    </rPh>
    <phoneticPr fontId="3"/>
  </si>
  <si>
    <t>23日(水）</t>
    <rPh sb="2" eb="3">
      <t>ヒ</t>
    </rPh>
    <rPh sb="4" eb="5">
      <t>スイ</t>
    </rPh>
    <phoneticPr fontId="3"/>
  </si>
  <si>
    <t>24日（木）</t>
    <rPh sb="2" eb="3">
      <t>ヒ</t>
    </rPh>
    <rPh sb="4" eb="5">
      <t>モク</t>
    </rPh>
    <phoneticPr fontId="3"/>
  </si>
  <si>
    <t>25日（金）</t>
    <rPh sb="2" eb="3">
      <t>ヒ</t>
    </rPh>
    <rPh sb="4" eb="5">
      <t>キン</t>
    </rPh>
    <phoneticPr fontId="3"/>
  </si>
  <si>
    <t>28日（月）</t>
    <rPh sb="2" eb="3">
      <t>ニチ</t>
    </rPh>
    <rPh sb="4" eb="5">
      <t>ゲツ</t>
    </rPh>
    <phoneticPr fontId="3"/>
  </si>
  <si>
    <t>29日（火）</t>
    <rPh sb="2" eb="3">
      <t>ニチ</t>
    </rPh>
    <rPh sb="4" eb="5">
      <t>カ</t>
    </rPh>
    <phoneticPr fontId="3"/>
  </si>
  <si>
    <t>30日(水)</t>
    <rPh sb="2" eb="3">
      <t>ニチ</t>
    </rPh>
    <rPh sb="4" eb="5">
      <t>スイ</t>
    </rPh>
    <phoneticPr fontId="3"/>
  </si>
  <si>
    <t>31日（木）</t>
    <rPh sb="2" eb="3">
      <t>ニチ</t>
    </rPh>
    <rPh sb="4" eb="5">
      <t>モク</t>
    </rPh>
    <phoneticPr fontId="3"/>
  </si>
  <si>
    <t>　　　　　　作　業　日　報　兼　直　接　人　件　費　個　別　明　細　表　（令和7年2月分）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</si>
  <si>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　　　　　　作　業　日　報　兼　直　接　人　件　費　個　別　明　細　表　（令和7年3月分）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</si>
  <si>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　　　　　　作　業　日　報　兼　直　接　人　件　費　個　別　明　細　表　（令和7年4月分）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</si>
  <si>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　　　　　　作　業　日　報　兼　直　接　人　件　費　個　別　明　細　表　（令和7年5月分）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</si>
  <si>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　　　　　　作　業　日　報　兼　直　接　人　件　費　個　別　明　細　表　（令和7年6月分）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</si>
  <si>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　　　　　　作　業　日　報　兼　直　接　人　件　費　個　別　明　細　表　（令和7年8月分）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</si>
  <si>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　　　　　　作　業　日　報　兼　直　接　人　件　費　個　別　明　細　表　（令和7年7月分）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</si>
  <si>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　　　　　　作　業　日　報　兼　直　接　人　件　費　個　別　明　細　表　（令和7年9月分）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</si>
  <si>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　　　　　　作　業　日　報　兼　直　接　人　件　費　個　別　明　細　表　（令和7年10月分）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</si>
  <si>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　　　　　　作　業　日　報　兼　直　接　人　件　費　個　別　明　細　表　（令和7年11月分）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</si>
  <si>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　　　　　　作　業　日　報　兼　直　接　人　件　費　個　別　明　細　表　（令和6年１1月分）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</si>
  <si>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（令和７年1月分）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</si>
  <si>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　　　　　　作　業　日　報　兼　直　接　人　件　費　個　別　明　細　表　（令和６年12月分）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rPh sb="43" eb="44">
      <t>ガツ</t>
    </rPh>
    <rPh sb="44" eb="45">
      <t>ブン</t>
    </rPh>
    <phoneticPr fontId="3"/>
  </si>
  <si>
    <t>報告期間：　令和6年11月 ～ 令和7年11月30日まで  【完了報告（中間報告以降分）】</t>
    <rPh sb="0" eb="2">
      <t>ホウコク</t>
    </rPh>
    <rPh sb="2" eb="4">
      <t>キカン</t>
    </rPh>
    <rPh sb="6" eb="8">
      <t>レイワ</t>
    </rPh>
    <rPh sb="9" eb="10">
      <t>ネン</t>
    </rPh>
    <rPh sb="12" eb="13">
      <t>ガツ</t>
    </rPh>
    <rPh sb="16" eb="18">
      <t>レイワ</t>
    </rPh>
    <rPh sb="19" eb="20">
      <t>ネン</t>
    </rPh>
    <rPh sb="22" eb="23">
      <t>ガツ</t>
    </rPh>
    <rPh sb="25" eb="26">
      <t>ニチ</t>
    </rPh>
    <phoneticPr fontId="3"/>
  </si>
  <si>
    <r>
      <t xml:space="preserve">入力頂くのは、
</t>
    </r>
    <r>
      <rPr>
        <b/>
        <sz val="12"/>
        <rFont val="ＭＳ Ｐゴシック"/>
        <family val="3"/>
        <charset val="128"/>
      </rPr>
      <t>報告期間：令和6年11月 ～ 令和7年11月30日まで（完了報告分（中間報告以降））と、</t>
    </r>
    <r>
      <rPr>
        <b/>
        <sz val="12"/>
        <color indexed="8"/>
        <rFont val="ＭＳ Ｐゴシック"/>
        <family val="3"/>
        <charset val="128"/>
      </rPr>
      <t>「総支給額（A)」のセルだけです。</t>
    </r>
    <r>
      <rPr>
        <b/>
        <sz val="12"/>
        <color rgb="FFFF0000"/>
        <rFont val="ＭＳ Ｐゴシック"/>
        <family val="3"/>
        <charset val="128"/>
      </rPr>
      <t/>
    </r>
    <rPh sb="0" eb="2">
      <t>ニュウリョク</t>
    </rPh>
    <rPh sb="2" eb="3">
      <t>イタダ</t>
    </rPh>
    <rPh sb="13" eb="15">
      <t>レイワ</t>
    </rPh>
    <rPh sb="23" eb="25">
      <t>レイワ</t>
    </rPh>
    <rPh sb="32" eb="33">
      <t>ニチ</t>
    </rPh>
    <rPh sb="36" eb="38">
      <t>カンリョウ</t>
    </rPh>
    <rPh sb="42" eb="44">
      <t>チュウカン</t>
    </rPh>
    <rPh sb="44" eb="46">
      <t>ホウコク</t>
    </rPh>
    <rPh sb="46" eb="48">
      <t>イコウ</t>
    </rPh>
    <phoneticPr fontId="3"/>
  </si>
  <si>
    <t>画面一番下のシートの名称（人件費シート　従業者A)を右クリック 
　⇒ 名前の変更 ⇒ 社員の名前　　に変更して下さい。
「氏名欄」に社員の名前が自動的に入ります。</t>
    <rPh sb="0" eb="2">
      <t>ガメン</t>
    </rPh>
    <rPh sb="2" eb="4">
      <t>イチバン</t>
    </rPh>
    <rPh sb="4" eb="5">
      <t>シタ</t>
    </rPh>
    <rPh sb="10" eb="12">
      <t>メイショウ</t>
    </rPh>
    <rPh sb="13" eb="16">
      <t>ジンケンヒ</t>
    </rPh>
    <rPh sb="20" eb="23">
      <t>ジュウギョウシャ</t>
    </rPh>
    <rPh sb="26" eb="27">
      <t>ミギ</t>
    </rPh>
    <rPh sb="36" eb="38">
      <t>ナマエ</t>
    </rPh>
    <rPh sb="39" eb="41">
      <t>ヘンコウ</t>
    </rPh>
    <rPh sb="44" eb="46">
      <t>シャイン</t>
    </rPh>
    <rPh sb="47" eb="49">
      <t>ナマエ</t>
    </rPh>
    <rPh sb="52" eb="54">
      <t>ヘンコウ</t>
    </rPh>
    <rPh sb="56" eb="57">
      <t>クダ</t>
    </rPh>
    <rPh sb="73" eb="76">
      <t>ジドウテキ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</si>
</sst>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0_ "/>
    <numFmt numFmtId="177" formatCode="h&quot;時間&quot;mm&quot;分&quot;;@"/>
    <numFmt numFmtId="178" formatCode="#,##0_ "/>
    <numFmt numFmtId="179" formatCode="General&quot;月&quot;"/>
    <numFmt numFmtId="180" formatCode="#,##0_ ;[Red]\-#,##0\ "/>
    <numFmt numFmtId="181" formatCode="#,##0.0_ "/>
    <numFmt numFmtId="182" formatCode="00"/>
  </numFmts>
  <fonts count="30"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b/>
      <u/>
      <sz val="11"/>
      <name val="ＭＳ Ｐゴシック"/>
      <family val="3"/>
      <charset val="128"/>
    </font>
    <font>
      <b/>
      <sz val="11"/>
      <name val="ＭＳ Ｐゴシック"/>
      <family val="3"/>
      <charset val="128"/>
    </font>
    <font>
      <b/>
      <sz val="11"/>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2"/>
      <color indexed="8"/>
      <name val="ＭＳ Ｐゴシック"/>
      <family val="3"/>
      <charset val="128"/>
    </font>
    <font>
      <sz val="12"/>
      <color indexed="8"/>
      <name val="ＭＳ Ｐ明朝"/>
      <family val="1"/>
      <charset val="128"/>
    </font>
    <font>
      <b/>
      <u/>
      <sz val="12"/>
      <color indexed="8"/>
      <name val="ＭＳ Ｐゴシック"/>
      <family val="3"/>
      <charset val="128"/>
    </font>
    <font>
      <b/>
      <sz val="12"/>
      <color indexed="8"/>
      <name val="ＭＳ Ｐゴシック"/>
      <family val="3"/>
      <charset val="128"/>
    </font>
    <font>
      <sz val="12"/>
      <color theme="8" tint="-0.249977111117893"/>
      <name val="ＭＳ Ｐゴシック"/>
      <family val="3"/>
      <charset val="128"/>
    </font>
    <font>
      <sz val="12"/>
      <color theme="8" tint="-0.249977111117893"/>
      <name val="ＭＳ Ｐ明朝"/>
      <family val="1"/>
      <charset val="128"/>
    </font>
    <font>
      <sz val="11"/>
      <color rgb="FFFF0000"/>
      <name val="ＭＳ Ｐゴシック"/>
      <family val="3"/>
      <charset val="128"/>
    </font>
    <font>
      <sz val="16"/>
      <name val="ＭＳ Ｐゴシック"/>
      <family val="3"/>
      <charset val="128"/>
    </font>
    <font>
      <u/>
      <sz val="11"/>
      <name val="ＭＳ Ｐゴシック"/>
      <family val="3"/>
      <charset val="128"/>
    </font>
    <font>
      <b/>
      <sz val="12"/>
      <color rgb="FFFF0000"/>
      <name val="ＭＳ Ｐゴシック"/>
      <family val="3"/>
      <charset val="128"/>
    </font>
    <font>
      <sz val="14"/>
      <name val="ＭＳ Ｐゴシック"/>
      <family val="3"/>
      <charset val="128"/>
    </font>
    <font>
      <sz val="14"/>
      <color rgb="FFFF0000"/>
      <name val="ＭＳ Ｐゴシック"/>
      <family val="3"/>
      <charset val="128"/>
    </font>
    <font>
      <b/>
      <sz val="14"/>
      <color indexed="81"/>
      <name val="ＭＳ Ｐゴシック"/>
      <family val="3"/>
      <charset val="128"/>
    </font>
    <font>
      <sz val="14"/>
      <color indexed="8"/>
      <name val="ＭＳ Ｐゴシック"/>
      <family val="3"/>
      <charset val="128"/>
    </font>
    <font>
      <b/>
      <u/>
      <sz val="12"/>
      <color rgb="FFFF0000"/>
      <name val="ＭＳ Ｐゴシック"/>
      <family val="3"/>
      <charset val="128"/>
    </font>
    <font>
      <u/>
      <sz val="12"/>
      <color indexed="8"/>
      <name val="ＭＳ Ｐゴシック"/>
      <family val="3"/>
      <charset val="128"/>
    </font>
    <font>
      <sz val="14"/>
      <color theme="8" tint="-0.249977111117893"/>
      <name val="ＭＳ Ｐゴシック"/>
      <family val="3"/>
      <charset val="128"/>
    </font>
  </fonts>
  <fills count="7">
    <fill>
      <patternFill patternType="none"/>
    </fill>
    <fill>
      <patternFill patternType="gray125"/>
    </fill>
    <fill>
      <patternFill patternType="solid">
        <fgColor indexed="43"/>
        <bgColor indexed="64"/>
      </patternFill>
    </fill>
    <fill>
      <patternFill patternType="solid">
        <fgColor theme="8" tint="0.59999389629810485"/>
        <bgColor indexed="64"/>
      </patternFill>
    </fill>
    <fill>
      <patternFill patternType="solid">
        <fgColor indexed="42"/>
        <bgColor indexed="64"/>
      </patternFill>
    </fill>
    <fill>
      <patternFill patternType="solid">
        <fgColor rgb="FFCCFFCC"/>
        <bgColor indexed="64"/>
      </patternFill>
    </fill>
    <fill>
      <patternFill patternType="solid">
        <fgColor theme="8" tint="0.79998168889431442"/>
        <bgColor indexed="64"/>
      </patternFill>
    </fill>
  </fills>
  <borders count="61">
    <border>
      <left/>
      <right/>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diagonal/>
    </border>
    <border diagonalDown="1">
      <left style="thin">
        <color indexed="64"/>
      </left>
      <right style="thin">
        <color indexed="64"/>
      </right>
      <top style="medium">
        <color indexed="64"/>
      </top>
      <bottom/>
      <diagonal style="thin">
        <color indexed="64"/>
      </diagonal>
    </border>
    <border>
      <left style="thin">
        <color indexed="64"/>
      </left>
      <right style="medium">
        <color indexed="64"/>
      </right>
      <top style="medium">
        <color indexed="64"/>
      </top>
      <bottom/>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medium">
        <color indexed="64"/>
      </left>
      <right style="medium">
        <color indexed="64"/>
      </right>
      <top/>
      <bottom style="medium">
        <color indexed="64"/>
      </bottom>
      <diagonal/>
    </border>
  </borders>
  <cellStyleXfs count="3">
    <xf numFmtId="0" fontId="0" fillId="0" borderId="0"/>
    <xf numFmtId="38" fontId="2" fillId="0" borderId="0" applyFont="0" applyFill="0" applyBorder="0" applyAlignment="0" applyProtection="0"/>
    <xf numFmtId="0" fontId="1" fillId="0" borderId="0">
      <alignment vertical="center"/>
    </xf>
  </cellStyleXfs>
  <cellXfs count="310">
    <xf numFmtId="0" fontId="0" fillId="0" borderId="0" xfId="0"/>
    <xf numFmtId="38" fontId="5" fillId="0" borderId="1" xfId="1" applyFont="1" applyBorder="1" applyAlignment="1">
      <alignment vertical="center"/>
    </xf>
    <xf numFmtId="38" fontId="5" fillId="0" borderId="2" xfId="1" applyFont="1" applyBorder="1" applyAlignment="1">
      <alignment horizontal="right" vertical="center"/>
    </xf>
    <xf numFmtId="38" fontId="5" fillId="0" borderId="0" xfId="1" applyFont="1" applyBorder="1" applyAlignment="1">
      <alignment horizontal="right" vertical="center"/>
    </xf>
    <xf numFmtId="176" fontId="5" fillId="0" borderId="0" xfId="0" applyNumberFormat="1" applyFont="1" applyBorder="1" applyAlignment="1">
      <alignment horizontal="center" vertical="center"/>
    </xf>
    <xf numFmtId="0" fontId="0" fillId="0" borderId="4" xfId="0" applyFont="1" applyBorder="1" applyAlignment="1">
      <alignment vertical="center"/>
    </xf>
    <xf numFmtId="0" fontId="0" fillId="0" borderId="0" xfId="0" applyFont="1" applyAlignment="1">
      <alignment vertical="center"/>
    </xf>
    <xf numFmtId="0" fontId="0" fillId="0" borderId="4" xfId="0" applyFont="1" applyBorder="1" applyAlignment="1">
      <alignment horizontal="distributed" vertical="center"/>
    </xf>
    <xf numFmtId="0" fontId="0" fillId="0" borderId="0" xfId="0" applyFont="1" applyBorder="1" applyAlignment="1">
      <alignment horizontal="left" vertical="center"/>
    </xf>
    <xf numFmtId="0" fontId="0" fillId="0" borderId="0" xfId="0" applyFont="1" applyAlignment="1">
      <alignment vertical="center" wrapText="1"/>
    </xf>
    <xf numFmtId="0" fontId="0" fillId="0" borderId="5" xfId="0" applyFont="1" applyBorder="1" applyAlignment="1">
      <alignment horizontal="distributed" vertical="center"/>
    </xf>
    <xf numFmtId="0" fontId="0" fillId="0" borderId="0" xfId="0" applyFont="1" applyAlignment="1"/>
    <xf numFmtId="0" fontId="0" fillId="0" borderId="0" xfId="0" applyFont="1" applyAlignment="1">
      <alignment horizontal="center" vertical="center"/>
    </xf>
    <xf numFmtId="0" fontId="0" fillId="0" borderId="5" xfId="0" applyFont="1" applyBorder="1" applyAlignment="1">
      <alignment horizontal="center" vertical="center"/>
    </xf>
    <xf numFmtId="0" fontId="0" fillId="0" borderId="8" xfId="0" applyFont="1" applyBorder="1" applyAlignment="1">
      <alignment horizontal="left" vertical="center"/>
    </xf>
    <xf numFmtId="0" fontId="0" fillId="0" borderId="9" xfId="0" applyFont="1" applyBorder="1" applyAlignment="1">
      <alignment horizontal="center" vertical="center"/>
    </xf>
    <xf numFmtId="0" fontId="0" fillId="0" borderId="10" xfId="0" applyFont="1" applyBorder="1" applyAlignment="1">
      <alignment horizontal="left" vertical="center"/>
    </xf>
    <xf numFmtId="56" fontId="0" fillId="0" borderId="0" xfId="0" applyNumberFormat="1" applyFont="1" applyBorder="1" applyAlignment="1">
      <alignment horizontal="center" vertical="center"/>
    </xf>
    <xf numFmtId="0" fontId="0" fillId="0" borderId="0" xfId="0" applyNumberFormat="1" applyFont="1" applyBorder="1" applyAlignment="1">
      <alignment horizontal="center" vertical="center"/>
    </xf>
    <xf numFmtId="0" fontId="0" fillId="0" borderId="0" xfId="0" applyFont="1" applyBorder="1" applyAlignment="1">
      <alignment vertical="center" wrapText="1"/>
    </xf>
    <xf numFmtId="0" fontId="0" fillId="0" borderId="1" xfId="0" applyFont="1" applyBorder="1" applyAlignment="1">
      <alignment horizontal="center" vertical="center"/>
    </xf>
    <xf numFmtId="0" fontId="0" fillId="0" borderId="11" xfId="0" applyFont="1" applyBorder="1" applyAlignment="1">
      <alignment horizontal="distributed" vertical="center"/>
    </xf>
    <xf numFmtId="178" fontId="1" fillId="0" borderId="0" xfId="2" applyNumberFormat="1" applyFont="1" applyProtection="1">
      <alignment vertical="center"/>
    </xf>
    <xf numFmtId="178" fontId="1" fillId="0" borderId="0" xfId="2" applyNumberFormat="1" applyFont="1">
      <alignment vertical="center"/>
    </xf>
    <xf numFmtId="178" fontId="1" fillId="2" borderId="8" xfId="2" applyNumberFormat="1" applyFont="1" applyFill="1" applyBorder="1" applyAlignment="1" applyProtection="1">
      <alignment horizontal="center" vertical="center" wrapText="1" shrinkToFit="1"/>
    </xf>
    <xf numFmtId="178" fontId="10" fillId="2" borderId="12" xfId="2" applyNumberFormat="1" applyFont="1" applyFill="1" applyBorder="1" applyAlignment="1" applyProtection="1">
      <alignment horizontal="center" vertical="center" wrapText="1" shrinkToFit="1"/>
    </xf>
    <xf numFmtId="178" fontId="1" fillId="2" borderId="12" xfId="2" applyNumberFormat="1" applyFont="1" applyFill="1" applyBorder="1" applyAlignment="1" applyProtection="1">
      <alignment horizontal="center" vertical="center" wrapText="1" shrinkToFit="1"/>
    </xf>
    <xf numFmtId="178" fontId="10" fillId="2" borderId="3" xfId="2" applyNumberFormat="1" applyFont="1" applyFill="1" applyBorder="1" applyAlignment="1" applyProtection="1">
      <alignment horizontal="center" vertical="center" wrapText="1" shrinkToFit="1"/>
    </xf>
    <xf numFmtId="178" fontId="10" fillId="2" borderId="8" xfId="2" applyNumberFormat="1" applyFont="1" applyFill="1" applyBorder="1" applyAlignment="1" applyProtection="1">
      <alignment horizontal="center" vertical="center" wrapText="1" shrinkToFit="1"/>
    </xf>
    <xf numFmtId="178" fontId="1" fillId="0" borderId="0" xfId="2" applyNumberFormat="1" applyFont="1" applyAlignment="1" applyProtection="1">
      <alignment horizontal="center" vertical="center"/>
    </xf>
    <xf numFmtId="178" fontId="1" fillId="0" borderId="12" xfId="2" applyNumberFormat="1" applyBorder="1" applyAlignment="1" applyProtection="1">
      <alignment horizontal="center" vertical="center" wrapText="1"/>
    </xf>
    <xf numFmtId="178" fontId="1" fillId="0" borderId="0" xfId="2" applyNumberFormat="1" applyFont="1" applyAlignment="1">
      <alignment horizontal="center" vertical="center"/>
    </xf>
    <xf numFmtId="178" fontId="1" fillId="0" borderId="13" xfId="2" applyNumberFormat="1" applyFont="1" applyBorder="1" applyAlignment="1" applyProtection="1">
      <alignment vertical="center" shrinkToFit="1"/>
    </xf>
    <xf numFmtId="178" fontId="1" fillId="0" borderId="14" xfId="2" applyNumberFormat="1" applyFont="1" applyBorder="1" applyAlignment="1" applyProtection="1">
      <alignment vertical="center" shrinkToFit="1"/>
    </xf>
    <xf numFmtId="178" fontId="1" fillId="0" borderId="15" xfId="2" applyNumberFormat="1" applyFont="1" applyBorder="1" applyAlignment="1" applyProtection="1">
      <alignment horizontal="right" vertical="center" shrinkToFit="1"/>
    </xf>
    <xf numFmtId="178" fontId="1" fillId="0" borderId="13" xfId="2" applyNumberFormat="1" applyFont="1" applyBorder="1" applyAlignment="1" applyProtection="1">
      <alignment horizontal="right" vertical="center" shrinkToFit="1"/>
    </xf>
    <xf numFmtId="178" fontId="1" fillId="0" borderId="14" xfId="2" applyNumberFormat="1" applyFont="1" applyBorder="1" applyAlignment="1" applyProtection="1">
      <alignment horizontal="right" vertical="center" shrinkToFit="1"/>
    </xf>
    <xf numFmtId="178" fontId="1" fillId="0" borderId="0" xfId="2" applyNumberFormat="1" applyFont="1" applyAlignment="1" applyProtection="1">
      <alignment vertical="center" wrapText="1"/>
    </xf>
    <xf numFmtId="0" fontId="12" fillId="0" borderId="12" xfId="2" applyFont="1" applyBorder="1" applyAlignment="1" applyProtection="1">
      <alignment horizontal="center" vertical="center"/>
    </xf>
    <xf numFmtId="0" fontId="12" fillId="0" borderId="12" xfId="2" applyFont="1" applyBorder="1" applyAlignment="1" applyProtection="1">
      <alignment horizontal="left" vertical="center"/>
    </xf>
    <xf numFmtId="178" fontId="1" fillId="0" borderId="0" xfId="2" applyNumberFormat="1" applyFont="1" applyAlignment="1">
      <alignment vertical="center" wrapText="1"/>
    </xf>
    <xf numFmtId="178" fontId="1" fillId="0" borderId="16" xfId="2" applyNumberFormat="1" applyFont="1" applyBorder="1" applyAlignment="1" applyProtection="1">
      <alignment vertical="center" shrinkToFit="1"/>
    </xf>
    <xf numFmtId="178" fontId="1" fillId="0" borderId="17" xfId="2" applyNumberFormat="1" applyFont="1" applyBorder="1" applyAlignment="1" applyProtection="1">
      <alignment vertical="center" shrinkToFit="1"/>
    </xf>
    <xf numFmtId="178" fontId="1" fillId="0" borderId="18" xfId="2" applyNumberFormat="1" applyFont="1" applyBorder="1" applyAlignment="1" applyProtection="1">
      <alignment horizontal="right" vertical="center" shrinkToFit="1"/>
    </xf>
    <xf numFmtId="178" fontId="1" fillId="0" borderId="17" xfId="2" applyNumberFormat="1" applyFont="1" applyBorder="1" applyAlignment="1" applyProtection="1">
      <alignment horizontal="right" vertical="center" shrinkToFit="1"/>
    </xf>
    <xf numFmtId="178" fontId="1" fillId="0" borderId="16" xfId="2" applyNumberFormat="1" applyFont="1" applyBorder="1" applyAlignment="1" applyProtection="1">
      <alignment horizontal="right" vertical="center" shrinkToFit="1"/>
    </xf>
    <xf numFmtId="3" fontId="12" fillId="0" borderId="12" xfId="2" applyNumberFormat="1" applyFont="1" applyBorder="1" applyAlignment="1" applyProtection="1">
      <alignment horizontal="center" vertical="center"/>
    </xf>
    <xf numFmtId="180" fontId="12" fillId="0" borderId="12" xfId="2" applyNumberFormat="1" applyFont="1" applyBorder="1" applyAlignment="1" applyProtection="1">
      <alignment horizontal="center" vertical="center"/>
    </xf>
    <xf numFmtId="178" fontId="1" fillId="0" borderId="0" xfId="2" applyNumberFormat="1" applyFont="1" applyAlignment="1" applyProtection="1">
      <alignment horizontal="right" vertical="center" shrinkToFit="1"/>
    </xf>
    <xf numFmtId="179" fontId="8" fillId="0" borderId="0" xfId="2" applyNumberFormat="1" applyFont="1" applyAlignment="1" applyProtection="1">
      <alignment horizontal="right" vertical="center" shrinkToFit="1"/>
    </xf>
    <xf numFmtId="178" fontId="1" fillId="0" borderId="0" xfId="2" applyNumberFormat="1" applyFont="1" applyAlignment="1" applyProtection="1">
      <alignment vertical="center" shrinkToFit="1"/>
    </xf>
    <xf numFmtId="178" fontId="1" fillId="0" borderId="19" xfId="2" applyNumberFormat="1" applyFont="1" applyBorder="1" applyAlignment="1" applyProtection="1">
      <alignment vertical="center" shrinkToFit="1"/>
    </xf>
    <xf numFmtId="178" fontId="1" fillId="0" borderId="20" xfId="2" applyNumberFormat="1" applyFont="1" applyBorder="1" applyAlignment="1" applyProtection="1">
      <alignment horizontal="right" vertical="center" shrinkToFit="1"/>
    </xf>
    <xf numFmtId="178" fontId="1" fillId="0" borderId="19" xfId="2" applyNumberFormat="1" applyFont="1" applyBorder="1" applyAlignment="1" applyProtection="1">
      <alignment horizontal="right" vertical="center" shrinkToFit="1"/>
    </xf>
    <xf numFmtId="178" fontId="1" fillId="0" borderId="21" xfId="2" applyNumberFormat="1" applyFont="1" applyBorder="1" applyAlignment="1" applyProtection="1">
      <alignment horizontal="right" vertical="center" shrinkToFit="1"/>
    </xf>
    <xf numFmtId="178" fontId="1" fillId="0" borderId="22" xfId="2" applyNumberFormat="1" applyFont="1" applyBorder="1" applyAlignment="1" applyProtection="1">
      <alignment vertical="center" shrinkToFit="1"/>
    </xf>
    <xf numFmtId="178" fontId="1" fillId="0" borderId="23" xfId="2" applyNumberFormat="1" applyFont="1" applyBorder="1" applyAlignment="1" applyProtection="1">
      <alignment horizontal="right" vertical="center" shrinkToFit="1"/>
    </xf>
    <xf numFmtId="178" fontId="1" fillId="0" borderId="22" xfId="2" applyNumberFormat="1" applyFont="1" applyBorder="1" applyAlignment="1" applyProtection="1">
      <alignment horizontal="right" vertical="center" shrinkToFit="1"/>
    </xf>
    <xf numFmtId="178" fontId="1" fillId="0" borderId="22" xfId="2" applyNumberFormat="1" applyFont="1" applyFill="1" applyBorder="1" applyAlignment="1" applyProtection="1">
      <alignment horizontal="right" vertical="center" shrinkToFit="1"/>
    </xf>
    <xf numFmtId="3" fontId="12" fillId="0" borderId="12" xfId="2" applyNumberFormat="1" applyFont="1" applyFill="1" applyBorder="1" applyAlignment="1" applyProtection="1">
      <alignment horizontal="center" vertical="center"/>
    </xf>
    <xf numFmtId="180" fontId="12" fillId="0" borderId="12" xfId="2" applyNumberFormat="1" applyFont="1" applyFill="1" applyBorder="1" applyAlignment="1" applyProtection="1">
      <alignment horizontal="center" vertical="center"/>
    </xf>
    <xf numFmtId="0" fontId="1" fillId="0" borderId="12" xfId="2" applyBorder="1" applyProtection="1">
      <alignment vertical="center"/>
    </xf>
    <xf numFmtId="178" fontId="1" fillId="0" borderId="0" xfId="2" applyNumberFormat="1" applyFont="1" applyAlignment="1">
      <alignment horizontal="right" vertical="center" shrinkToFit="1"/>
    </xf>
    <xf numFmtId="179" fontId="8" fillId="0" borderId="0" xfId="2" applyNumberFormat="1" applyFont="1" applyAlignment="1">
      <alignment horizontal="right" vertical="center" shrinkToFit="1"/>
    </xf>
    <xf numFmtId="178" fontId="1" fillId="0" borderId="0" xfId="2" applyNumberFormat="1" applyFont="1" applyAlignment="1">
      <alignment vertical="center" shrinkToFit="1"/>
    </xf>
    <xf numFmtId="178" fontId="1" fillId="2" borderId="3" xfId="2" applyNumberFormat="1" applyFont="1" applyFill="1" applyBorder="1" applyAlignment="1" applyProtection="1">
      <alignment horizontal="center" vertical="center" wrapText="1" shrinkToFit="1"/>
    </xf>
    <xf numFmtId="178" fontId="17" fillId="0" borderId="0" xfId="2" applyNumberFormat="1" applyFont="1" applyProtection="1">
      <alignment vertical="center"/>
      <protection locked="0"/>
    </xf>
    <xf numFmtId="178" fontId="13" fillId="0" borderId="0" xfId="2" applyNumberFormat="1" applyFont="1" applyProtection="1">
      <alignment vertical="center"/>
      <protection locked="0"/>
    </xf>
    <xf numFmtId="178" fontId="13" fillId="0" borderId="0" xfId="2" applyNumberFormat="1" applyFont="1" applyAlignment="1" applyProtection="1">
      <alignment horizontal="right" vertical="center"/>
      <protection locked="0"/>
    </xf>
    <xf numFmtId="178" fontId="1" fillId="0" borderId="15" xfId="2" applyNumberFormat="1" applyFont="1" applyBorder="1" applyAlignment="1" applyProtection="1">
      <alignment vertical="center" shrinkToFit="1"/>
    </xf>
    <xf numFmtId="178" fontId="2" fillId="0" borderId="14" xfId="2" applyNumberFormat="1" applyFont="1" applyFill="1" applyBorder="1" applyAlignment="1" applyProtection="1">
      <alignment horizontal="right" vertical="center" shrinkToFit="1"/>
    </xf>
    <xf numFmtId="178" fontId="13" fillId="0" borderId="0" xfId="2" applyNumberFormat="1" applyFont="1" applyAlignment="1">
      <alignment horizontal="right" vertical="center" wrapText="1"/>
    </xf>
    <xf numFmtId="178" fontId="13" fillId="0" borderId="0" xfId="2" applyNumberFormat="1" applyFont="1" applyAlignment="1">
      <alignment vertical="center" wrapText="1"/>
    </xf>
    <xf numFmtId="178" fontId="13" fillId="0" borderId="0" xfId="2" applyNumberFormat="1" applyFont="1" applyAlignment="1">
      <alignment vertical="center"/>
    </xf>
    <xf numFmtId="178" fontId="1" fillId="0" borderId="18" xfId="2" applyNumberFormat="1" applyFont="1" applyBorder="1" applyAlignment="1" applyProtection="1">
      <alignment vertical="center" shrinkToFit="1"/>
    </xf>
    <xf numFmtId="178" fontId="1" fillId="0" borderId="0" xfId="2" applyNumberFormat="1" applyFont="1" applyAlignment="1" applyProtection="1">
      <alignment horizontal="right" vertical="center" wrapText="1"/>
    </xf>
    <xf numFmtId="178" fontId="13" fillId="0" borderId="0" xfId="2" applyNumberFormat="1" applyFont="1" applyProtection="1">
      <alignment vertical="center"/>
    </xf>
    <xf numFmtId="178" fontId="13" fillId="0" borderId="0" xfId="2" applyNumberFormat="1" applyFont="1" applyAlignment="1" applyProtection="1">
      <alignment vertical="center" wrapText="1"/>
    </xf>
    <xf numFmtId="178" fontId="13" fillId="0" borderId="0" xfId="2" applyNumberFormat="1" applyFont="1" applyAlignment="1" applyProtection="1">
      <alignment vertical="center"/>
    </xf>
    <xf numFmtId="178" fontId="13" fillId="0" borderId="0" xfId="2" applyNumberFormat="1" applyFont="1" applyAlignment="1" applyProtection="1">
      <alignment horizontal="right" vertical="center" wrapText="1"/>
    </xf>
    <xf numFmtId="178" fontId="13" fillId="0" borderId="0" xfId="2" applyNumberFormat="1" applyFont="1">
      <alignment vertical="center"/>
    </xf>
    <xf numFmtId="178" fontId="15" fillId="0" borderId="0" xfId="2" applyNumberFormat="1" applyFont="1" applyAlignment="1" applyProtection="1">
      <alignment vertical="center"/>
    </xf>
    <xf numFmtId="181" fontId="1" fillId="0" borderId="17" xfId="2" applyNumberFormat="1" applyFont="1" applyBorder="1" applyAlignment="1" applyProtection="1">
      <alignment horizontal="right" vertical="center" shrinkToFit="1"/>
    </xf>
    <xf numFmtId="181" fontId="1" fillId="0" borderId="17" xfId="2" applyNumberFormat="1" applyFont="1" applyFill="1" applyBorder="1" applyAlignment="1" applyProtection="1">
      <alignment horizontal="right" vertical="center" shrinkToFit="1"/>
    </xf>
    <xf numFmtId="181" fontId="1" fillId="0" borderId="19" xfId="2" applyNumberFormat="1" applyFont="1" applyBorder="1" applyAlignment="1" applyProtection="1">
      <alignment horizontal="right" vertical="center" shrinkToFit="1"/>
    </xf>
    <xf numFmtId="181" fontId="1" fillId="0" borderId="22" xfId="2" applyNumberFormat="1" applyFont="1" applyBorder="1" applyAlignment="1" applyProtection="1">
      <alignment horizontal="right" vertical="center" shrinkToFit="1"/>
    </xf>
    <xf numFmtId="178" fontId="1" fillId="0" borderId="13" xfId="2" applyNumberFormat="1" applyFont="1" applyFill="1" applyBorder="1" applyAlignment="1" applyProtection="1">
      <alignment horizontal="right" vertical="center" shrinkToFit="1"/>
      <protection locked="0"/>
    </xf>
    <xf numFmtId="178" fontId="1" fillId="0" borderId="16" xfId="2" applyNumberFormat="1" applyFont="1" applyFill="1" applyBorder="1" applyAlignment="1" applyProtection="1">
      <alignment horizontal="right" vertical="center" shrinkToFit="1"/>
    </xf>
    <xf numFmtId="178" fontId="16" fillId="0" borderId="0" xfId="2" applyNumberFormat="1" applyFont="1" applyAlignment="1" applyProtection="1">
      <alignment horizontal="right" vertical="center"/>
      <protection locked="0"/>
    </xf>
    <xf numFmtId="178" fontId="16" fillId="0" borderId="0" xfId="2" applyNumberFormat="1" applyFont="1" applyProtection="1">
      <alignment vertical="center"/>
      <protection locked="0"/>
    </xf>
    <xf numFmtId="181" fontId="1" fillId="0" borderId="14" xfId="2" applyNumberFormat="1" applyFont="1" applyFill="1" applyBorder="1" applyAlignment="1" applyProtection="1">
      <alignment horizontal="right" vertical="center" shrinkToFit="1"/>
    </xf>
    <xf numFmtId="20" fontId="0" fillId="0" borderId="0" xfId="0" applyNumberFormat="1" applyFont="1" applyAlignment="1">
      <alignment vertical="center"/>
    </xf>
    <xf numFmtId="0" fontId="21" fillId="0" borderId="0" xfId="0" applyFont="1" applyBorder="1" applyAlignment="1">
      <alignment horizontal="center" vertical="center"/>
    </xf>
    <xf numFmtId="0" fontId="0" fillId="0" borderId="38" xfId="0" applyFont="1" applyBorder="1" applyAlignment="1">
      <alignment vertical="center"/>
    </xf>
    <xf numFmtId="20" fontId="0" fillId="0" borderId="3" xfId="0" applyNumberFormat="1" applyFont="1" applyBorder="1" applyAlignment="1">
      <alignment horizontal="center" vertical="center"/>
    </xf>
    <xf numFmtId="20" fontId="0" fillId="0" borderId="8" xfId="0" applyNumberFormat="1" applyFont="1" applyBorder="1" applyAlignment="1">
      <alignment horizontal="center" vertical="center"/>
    </xf>
    <xf numFmtId="0" fontId="0" fillId="4" borderId="3" xfId="0" applyNumberFormat="1" applyFont="1" applyFill="1" applyBorder="1" applyAlignment="1">
      <alignment horizontal="center" vertical="center"/>
    </xf>
    <xf numFmtId="20" fontId="0" fillId="0" borderId="5" xfId="0" applyNumberFormat="1" applyFont="1" applyBorder="1" applyAlignment="1">
      <alignment horizontal="left" vertical="center"/>
    </xf>
    <xf numFmtId="177" fontId="0" fillId="0" borderId="8" xfId="0" applyNumberFormat="1" applyFont="1" applyBorder="1" applyAlignment="1">
      <alignment horizontal="left" vertical="center" wrapText="1"/>
    </xf>
    <xf numFmtId="20" fontId="0" fillId="0" borderId="15" xfId="0" applyNumberFormat="1" applyFont="1" applyBorder="1" applyAlignment="1">
      <alignment horizontal="center" vertical="center"/>
    </xf>
    <xf numFmtId="20" fontId="0" fillId="0" borderId="9" xfId="0" applyNumberFormat="1" applyFont="1" applyBorder="1" applyAlignment="1">
      <alignment horizontal="center" vertical="center"/>
    </xf>
    <xf numFmtId="56" fontId="0" fillId="0" borderId="27" xfId="0" applyNumberFormat="1" applyFont="1" applyBorder="1" applyAlignment="1">
      <alignment horizontal="center" vertical="center"/>
    </xf>
    <xf numFmtId="0" fontId="4" fillId="0" borderId="0" xfId="0" applyFont="1" applyAlignment="1">
      <alignment horizontal="left" vertical="center"/>
    </xf>
    <xf numFmtId="182" fontId="0" fillId="4" borderId="5" xfId="0" applyNumberFormat="1" applyFont="1" applyFill="1" applyBorder="1" applyAlignment="1">
      <alignment horizontal="center" vertical="center"/>
    </xf>
    <xf numFmtId="0" fontId="0" fillId="0" borderId="21" xfId="0" applyFont="1" applyBorder="1" applyAlignment="1">
      <alignment horizontal="center" vertical="center" wrapText="1"/>
    </xf>
    <xf numFmtId="0" fontId="0" fillId="0" borderId="52" xfId="0" applyFont="1" applyBorder="1" applyAlignment="1">
      <alignment horizontal="center" vertical="center" wrapText="1"/>
    </xf>
    <xf numFmtId="0" fontId="0" fillId="0" borderId="44"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xf>
    <xf numFmtId="177" fontId="19" fillId="0" borderId="39" xfId="0" applyNumberFormat="1" applyFont="1" applyFill="1" applyBorder="1" applyAlignment="1">
      <alignment horizontal="center" vertical="center"/>
    </xf>
    <xf numFmtId="0" fontId="0" fillId="5" borderId="3" xfId="0" applyNumberFormat="1" applyFont="1" applyFill="1" applyBorder="1" applyAlignment="1">
      <alignment horizontal="center" vertical="center"/>
    </xf>
    <xf numFmtId="38" fontId="0" fillId="5" borderId="3" xfId="1" applyFont="1" applyFill="1" applyBorder="1" applyAlignment="1">
      <alignment horizontal="right" vertical="center"/>
    </xf>
    <xf numFmtId="38" fontId="0" fillId="5" borderId="3" xfId="1" applyFont="1" applyFill="1" applyBorder="1" applyAlignment="1" applyProtection="1">
      <alignment horizontal="right" vertical="center"/>
    </xf>
    <xf numFmtId="56" fontId="0" fillId="0" borderId="25" xfId="0" applyNumberFormat="1" applyFont="1" applyBorder="1" applyAlignment="1" applyProtection="1">
      <alignment horizontal="right" vertical="center"/>
      <protection locked="0"/>
    </xf>
    <xf numFmtId="56" fontId="0" fillId="0" borderId="26" xfId="0" applyNumberFormat="1" applyFont="1" applyBorder="1" applyAlignment="1" applyProtection="1">
      <alignment horizontal="right" vertical="center"/>
      <protection locked="0"/>
    </xf>
    <xf numFmtId="20" fontId="0" fillId="0" borderId="3" xfId="0" applyNumberFormat="1" applyFont="1" applyBorder="1" applyAlignment="1" applyProtection="1">
      <alignment horizontal="center" vertical="center"/>
      <protection locked="0"/>
    </xf>
    <xf numFmtId="20" fontId="0" fillId="0" borderId="15" xfId="0" applyNumberFormat="1" applyFont="1" applyBorder="1" applyAlignment="1" applyProtection="1">
      <alignment horizontal="center" vertical="center"/>
      <protection locked="0"/>
    </xf>
    <xf numFmtId="20" fontId="0" fillId="0" borderId="8" xfId="0" applyNumberFormat="1" applyFont="1" applyBorder="1" applyAlignment="1" applyProtection="1">
      <alignment horizontal="center" vertical="center"/>
      <protection locked="0"/>
    </xf>
    <xf numFmtId="20" fontId="0" fillId="0" borderId="9" xfId="0" applyNumberFormat="1" applyFont="1" applyBorder="1" applyAlignment="1" applyProtection="1">
      <alignment horizontal="center" vertical="center"/>
      <protection locked="0"/>
    </xf>
    <xf numFmtId="0" fontId="0" fillId="5" borderId="3" xfId="0" applyNumberFormat="1" applyFont="1" applyFill="1" applyBorder="1" applyAlignment="1" applyProtection="1">
      <alignment horizontal="center" vertical="center"/>
      <protection locked="0"/>
    </xf>
    <xf numFmtId="0" fontId="0" fillId="4" borderId="3" xfId="0" applyNumberFormat="1" applyFont="1" applyFill="1" applyBorder="1" applyAlignment="1" applyProtection="1">
      <alignment horizontal="center" vertical="center"/>
      <protection locked="0"/>
    </xf>
    <xf numFmtId="182" fontId="0" fillId="4" borderId="5" xfId="0" applyNumberFormat="1" applyFont="1" applyFill="1" applyBorder="1" applyAlignment="1" applyProtection="1">
      <alignment horizontal="center" vertical="center"/>
      <protection locked="0"/>
    </xf>
    <xf numFmtId="38" fontId="5" fillId="0" borderId="2" xfId="1" applyFont="1" applyBorder="1" applyAlignment="1" applyProtection="1">
      <alignment horizontal="right" vertical="center"/>
      <protection locked="0"/>
    </xf>
    <xf numFmtId="0" fontId="0" fillId="0" borderId="53" xfId="0" applyNumberFormat="1" applyFont="1" applyFill="1" applyBorder="1" applyAlignment="1" applyProtection="1">
      <alignment horizontal="center" vertical="center"/>
      <protection locked="0"/>
    </xf>
    <xf numFmtId="0" fontId="0" fillId="0" borderId="48" xfId="0" applyNumberFormat="1" applyFont="1" applyFill="1" applyBorder="1" applyAlignment="1" applyProtection="1">
      <alignment horizontal="center" vertical="center"/>
      <protection locked="0"/>
    </xf>
    <xf numFmtId="0" fontId="0" fillId="0" borderId="44" xfId="0" applyNumberFormat="1" applyFont="1" applyFill="1" applyBorder="1" applyAlignment="1" applyProtection="1">
      <alignment horizontal="center" vertical="center"/>
      <protection locked="0"/>
    </xf>
    <xf numFmtId="0" fontId="0" fillId="0" borderId="49" xfId="0" applyNumberFormat="1" applyFont="1" applyFill="1" applyBorder="1" applyAlignment="1" applyProtection="1">
      <alignment horizontal="center" vertical="center"/>
      <protection locked="0"/>
    </xf>
    <xf numFmtId="38" fontId="5" fillId="0" borderId="1" xfId="1" applyFont="1" applyBorder="1" applyAlignment="1" applyProtection="1">
      <alignment vertical="center"/>
      <protection locked="0"/>
    </xf>
    <xf numFmtId="177" fontId="19" fillId="0" borderId="39" xfId="0" applyNumberFormat="1" applyFont="1" applyFill="1" applyBorder="1" applyAlignment="1" applyProtection="1">
      <alignment horizontal="center" vertical="center"/>
      <protection locked="0"/>
    </xf>
    <xf numFmtId="178" fontId="10" fillId="0" borderId="12" xfId="2" applyNumberFormat="1" applyFont="1" applyBorder="1" applyAlignment="1" applyProtection="1">
      <alignment horizontal="center" vertical="center" wrapText="1"/>
    </xf>
    <xf numFmtId="38" fontId="0" fillId="0" borderId="0" xfId="1" applyFont="1" applyBorder="1" applyAlignment="1">
      <alignment horizontal="center" vertical="center"/>
    </xf>
    <xf numFmtId="178" fontId="22" fillId="0" borderId="0" xfId="2" applyNumberFormat="1" applyFont="1" applyProtection="1">
      <alignment vertical="center"/>
      <protection locked="0"/>
    </xf>
    <xf numFmtId="0" fontId="23" fillId="0" borderId="53" xfId="0" applyNumberFormat="1" applyFont="1" applyFill="1" applyBorder="1" applyAlignment="1">
      <alignment vertical="center"/>
    </xf>
    <xf numFmtId="0" fontId="23" fillId="0" borderId="48" xfId="0" applyNumberFormat="1" applyFont="1" applyFill="1" applyBorder="1" applyAlignment="1">
      <alignment vertical="center"/>
    </xf>
    <xf numFmtId="0" fontId="24" fillId="0" borderId="53" xfId="0" applyNumberFormat="1" applyFont="1" applyFill="1" applyBorder="1" applyAlignment="1">
      <alignment horizontal="left" vertical="center"/>
    </xf>
    <xf numFmtId="178" fontId="1" fillId="0" borderId="46" xfId="2" applyNumberFormat="1" applyFont="1" applyBorder="1" applyAlignment="1" applyProtection="1">
      <alignment vertical="center" shrinkToFit="1"/>
    </xf>
    <xf numFmtId="178" fontId="1" fillId="0" borderId="45" xfId="2" applyNumberFormat="1" applyFont="1" applyBorder="1" applyAlignment="1" applyProtection="1">
      <alignment vertical="center" shrinkToFit="1"/>
    </xf>
    <xf numFmtId="178" fontId="1" fillId="0" borderId="54" xfId="2" applyNumberFormat="1" applyFont="1" applyBorder="1" applyAlignment="1" applyProtection="1">
      <alignment horizontal="right" vertical="center" shrinkToFit="1"/>
    </xf>
    <xf numFmtId="178" fontId="1" fillId="0" borderId="46" xfId="2" applyNumberFormat="1" applyFont="1" applyFill="1" applyBorder="1" applyAlignment="1" applyProtection="1">
      <alignment horizontal="right" vertical="center" shrinkToFit="1"/>
    </xf>
    <xf numFmtId="178" fontId="1" fillId="0" borderId="46" xfId="2" applyNumberFormat="1" applyFont="1" applyBorder="1" applyAlignment="1" applyProtection="1">
      <alignment horizontal="right" vertical="center" shrinkToFit="1"/>
    </xf>
    <xf numFmtId="178" fontId="1" fillId="0" borderId="55" xfId="2" applyNumberFormat="1" applyFont="1" applyBorder="1" applyAlignment="1" applyProtection="1">
      <alignment horizontal="right" vertical="center" shrinkToFit="1"/>
    </xf>
    <xf numFmtId="178" fontId="1" fillId="0" borderId="56" xfId="2" applyNumberFormat="1" applyFont="1" applyFill="1" applyBorder="1" applyAlignment="1" applyProtection="1">
      <alignment horizontal="right" vertical="center" shrinkToFit="1"/>
    </xf>
    <xf numFmtId="178" fontId="1" fillId="0" borderId="56" xfId="2" applyNumberFormat="1" applyFont="1" applyBorder="1" applyAlignment="1" applyProtection="1">
      <alignment horizontal="right" vertical="center" shrinkToFit="1"/>
    </xf>
    <xf numFmtId="178" fontId="1" fillId="0" borderId="33" xfId="2" applyNumberFormat="1" applyFont="1" applyBorder="1" applyAlignment="1" applyProtection="1">
      <alignment horizontal="right" vertical="center" shrinkToFit="1"/>
    </xf>
    <xf numFmtId="178" fontId="1" fillId="0" borderId="47" xfId="2" applyNumberFormat="1" applyFont="1" applyFill="1" applyBorder="1" applyAlignment="1" applyProtection="1">
      <alignment horizontal="right" vertical="center" shrinkToFit="1"/>
    </xf>
    <xf numFmtId="178" fontId="1" fillId="0" borderId="47" xfId="2" applyNumberFormat="1" applyFont="1" applyBorder="1" applyAlignment="1" applyProtection="1">
      <alignment horizontal="right" vertical="center" shrinkToFit="1"/>
    </xf>
    <xf numFmtId="178" fontId="1" fillId="0" borderId="57" xfId="2" applyNumberFormat="1" applyFont="1" applyBorder="1" applyAlignment="1" applyProtection="1">
      <alignment vertical="center" shrinkToFit="1"/>
    </xf>
    <xf numFmtId="178" fontId="1" fillId="0" borderId="24" xfId="2" applyNumberFormat="1" applyFont="1" applyFill="1" applyBorder="1" applyAlignment="1" applyProtection="1">
      <alignment horizontal="right" vertical="center" shrinkToFit="1"/>
    </xf>
    <xf numFmtId="178" fontId="1" fillId="0" borderId="54" xfId="2" applyNumberFormat="1" applyFont="1" applyBorder="1" applyAlignment="1" applyProtection="1">
      <alignment vertical="center" shrinkToFit="1"/>
    </xf>
    <xf numFmtId="178" fontId="1" fillId="0" borderId="45" xfId="2" applyNumberFormat="1" applyFont="1" applyBorder="1" applyAlignment="1" applyProtection="1">
      <alignment horizontal="right" vertical="center" shrinkToFit="1"/>
    </xf>
    <xf numFmtId="181" fontId="1" fillId="0" borderId="54" xfId="2" applyNumberFormat="1" applyFont="1" applyBorder="1" applyAlignment="1" applyProtection="1">
      <alignment horizontal="right" vertical="center" shrinkToFit="1"/>
    </xf>
    <xf numFmtId="178" fontId="1" fillId="0" borderId="55" xfId="2" applyNumberFormat="1" applyFont="1" applyBorder="1" applyAlignment="1" applyProtection="1">
      <alignment vertical="center" shrinkToFit="1"/>
    </xf>
    <xf numFmtId="178" fontId="1" fillId="0" borderId="57" xfId="2" applyNumberFormat="1" applyFont="1" applyBorder="1" applyAlignment="1" applyProtection="1">
      <alignment horizontal="right" vertical="center" shrinkToFit="1"/>
    </xf>
    <xf numFmtId="181" fontId="1" fillId="0" borderId="55" xfId="2" applyNumberFormat="1" applyFont="1" applyBorder="1" applyAlignment="1" applyProtection="1">
      <alignment horizontal="right" vertical="center" shrinkToFit="1"/>
    </xf>
    <xf numFmtId="0" fontId="18" fillId="0" borderId="0" xfId="2" applyFont="1" applyBorder="1" applyAlignment="1" applyProtection="1">
      <alignment horizontal="center" vertical="center"/>
      <protection locked="0"/>
    </xf>
    <xf numFmtId="0" fontId="18" fillId="0" borderId="0" xfId="2" applyFont="1" applyBorder="1" applyAlignment="1" applyProtection="1">
      <alignment horizontal="left" vertical="center"/>
      <protection locked="0"/>
    </xf>
    <xf numFmtId="0" fontId="14" fillId="0" borderId="0" xfId="2" applyFont="1" applyBorder="1" applyAlignment="1" applyProtection="1">
      <alignment horizontal="center" vertical="center"/>
      <protection locked="0"/>
    </xf>
    <xf numFmtId="0" fontId="14" fillId="0" borderId="0" xfId="2" applyFont="1" applyBorder="1" applyAlignment="1" applyProtection="1">
      <alignment horizontal="left" vertical="center"/>
      <protection locked="0"/>
    </xf>
    <xf numFmtId="0" fontId="0" fillId="0" borderId="8" xfId="0" applyFont="1" applyBorder="1" applyAlignment="1">
      <alignment horizontal="left" vertical="center"/>
    </xf>
    <xf numFmtId="0" fontId="4" fillId="0" borderId="0" xfId="0" applyFont="1" applyAlignment="1">
      <alignment horizontal="left" vertical="center"/>
    </xf>
    <xf numFmtId="38" fontId="0" fillId="0" borderId="5" xfId="1" applyFont="1" applyBorder="1" applyAlignment="1">
      <alignment horizontal="center" vertical="center"/>
    </xf>
    <xf numFmtId="0" fontId="0" fillId="0" borderId="0" xfId="0" applyFont="1" applyAlignment="1">
      <alignment horizontal="center" vertical="center"/>
    </xf>
    <xf numFmtId="56" fontId="19" fillId="0" borderId="25" xfId="0" applyNumberFormat="1" applyFont="1" applyBorder="1" applyAlignment="1">
      <alignment horizontal="right" vertical="center"/>
    </xf>
    <xf numFmtId="20" fontId="19" fillId="0" borderId="3" xfId="0" applyNumberFormat="1" applyFont="1" applyBorder="1" applyAlignment="1">
      <alignment horizontal="center" vertical="center"/>
    </xf>
    <xf numFmtId="20" fontId="19" fillId="0" borderId="8" xfId="0" applyNumberFormat="1" applyFont="1" applyBorder="1" applyAlignment="1">
      <alignment horizontal="center" vertical="center"/>
    </xf>
    <xf numFmtId="0" fontId="24" fillId="0" borderId="53" xfId="0" applyNumberFormat="1" applyFont="1" applyFill="1" applyBorder="1" applyAlignment="1">
      <alignment vertical="center"/>
    </xf>
    <xf numFmtId="178" fontId="1" fillId="0" borderId="0" xfId="2" applyNumberFormat="1" applyFont="1" applyAlignment="1">
      <alignment horizontal="left" vertical="center"/>
    </xf>
    <xf numFmtId="178" fontId="26" fillId="0" borderId="0" xfId="2" applyNumberFormat="1" applyFont="1" applyAlignment="1">
      <alignment vertical="center"/>
    </xf>
    <xf numFmtId="178" fontId="29" fillId="0" borderId="0" xfId="2" applyNumberFormat="1" applyFont="1" applyProtection="1">
      <alignment vertical="center"/>
      <protection locked="0"/>
    </xf>
    <xf numFmtId="178" fontId="29" fillId="0" borderId="0" xfId="2" applyNumberFormat="1" applyFont="1" applyAlignment="1" applyProtection="1">
      <alignment horizontal="right" vertical="center"/>
      <protection locked="0"/>
    </xf>
    <xf numFmtId="56" fontId="0" fillId="0" borderId="26" xfId="0" applyNumberFormat="1" applyFont="1" applyBorder="1" applyAlignment="1">
      <alignment horizontal="right" vertical="center"/>
    </xf>
    <xf numFmtId="0" fontId="0" fillId="0" borderId="5" xfId="0" applyFont="1" applyBorder="1" applyAlignment="1">
      <alignment horizontal="left" vertical="center"/>
    </xf>
    <xf numFmtId="0" fontId="0" fillId="0" borderId="8" xfId="0" applyFont="1" applyBorder="1" applyAlignment="1">
      <alignment horizontal="left" vertical="center"/>
    </xf>
    <xf numFmtId="0" fontId="0" fillId="0" borderId="31" xfId="0" applyFont="1" applyBorder="1" applyAlignment="1">
      <alignment horizontal="left" vertical="center"/>
    </xf>
    <xf numFmtId="0" fontId="0" fillId="0" borderId="0" xfId="0" applyAlignment="1">
      <alignment vertical="center"/>
    </xf>
    <xf numFmtId="0" fontId="2" fillId="0" borderId="0" xfId="0" applyFont="1" applyBorder="1" applyAlignment="1">
      <alignment vertical="center"/>
    </xf>
    <xf numFmtId="0" fontId="0" fillId="0" borderId="3" xfId="0" applyBorder="1" applyAlignment="1">
      <alignment horizontal="center" vertical="center"/>
    </xf>
    <xf numFmtId="0" fontId="0" fillId="0" borderId="3"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2" fillId="0" borderId="5" xfId="0" applyFont="1" applyBorder="1" applyAlignment="1">
      <alignment horizontal="left" vertical="center"/>
    </xf>
    <xf numFmtId="0" fontId="2" fillId="0" borderId="8" xfId="0" applyFont="1" applyBorder="1" applyAlignment="1">
      <alignment horizontal="left" vertical="center"/>
    </xf>
    <xf numFmtId="178" fontId="2" fillId="0" borderId="3" xfId="0" applyNumberFormat="1" applyFont="1" applyFill="1" applyBorder="1" applyAlignment="1">
      <alignment vertical="center"/>
    </xf>
    <xf numFmtId="0" fontId="2" fillId="0" borderId="5" xfId="0" applyFont="1" applyBorder="1" applyAlignment="1">
      <alignment vertical="center"/>
    </xf>
    <xf numFmtId="0" fontId="2" fillId="0" borderId="8" xfId="0" applyFont="1" applyBorder="1" applyAlignment="1">
      <alignment vertical="center"/>
    </xf>
    <xf numFmtId="0" fontId="2" fillId="0" borderId="9" xfId="0" applyFont="1" applyBorder="1" applyAlignment="1">
      <alignment vertical="center"/>
    </xf>
    <xf numFmtId="0" fontId="2" fillId="0" borderId="13" xfId="0" applyFont="1" applyBorder="1" applyAlignment="1">
      <alignment vertical="center"/>
    </xf>
    <xf numFmtId="38" fontId="0" fillId="0" borderId="45" xfId="0" applyNumberFormat="1" applyFont="1" applyBorder="1" applyAlignment="1">
      <alignment horizontal="right" vertical="center"/>
    </xf>
    <xf numFmtId="38" fontId="0" fillId="0" borderId="5" xfId="0" applyNumberFormat="1" applyFont="1" applyBorder="1" applyAlignment="1">
      <alignment horizontal="right" vertical="center"/>
    </xf>
    <xf numFmtId="0" fontId="0" fillId="0" borderId="58" xfId="0" applyFont="1" applyBorder="1" applyAlignment="1">
      <alignment vertical="center"/>
    </xf>
    <xf numFmtId="178" fontId="0" fillId="0" borderId="11" xfId="0" applyNumberFormat="1" applyFont="1" applyBorder="1" applyAlignment="1">
      <alignment vertical="center"/>
    </xf>
    <xf numFmtId="38" fontId="0" fillId="0" borderId="11" xfId="0" applyNumberFormat="1" applyFont="1" applyBorder="1" applyAlignment="1">
      <alignment vertical="center"/>
    </xf>
    <xf numFmtId="0" fontId="0" fillId="0" borderId="59" xfId="0" applyFont="1" applyBorder="1" applyAlignment="1">
      <alignment vertical="center"/>
    </xf>
    <xf numFmtId="0" fontId="20" fillId="6" borderId="5" xfId="0" applyFont="1" applyFill="1" applyBorder="1" applyAlignment="1" applyProtection="1">
      <alignment horizontal="center" vertical="center"/>
      <protection locked="0"/>
    </xf>
    <xf numFmtId="38" fontId="2" fillId="6" borderId="3" xfId="1" applyFont="1" applyFill="1" applyBorder="1" applyAlignment="1" applyProtection="1">
      <alignment horizontal="right" vertical="center"/>
      <protection locked="0"/>
    </xf>
    <xf numFmtId="38" fontId="2" fillId="6" borderId="5" xfId="1" applyFont="1" applyFill="1" applyBorder="1" applyAlignment="1" applyProtection="1">
      <alignment horizontal="right" vertical="center"/>
      <protection locked="0"/>
    </xf>
    <xf numFmtId="178" fontId="2" fillId="6" borderId="12" xfId="0" applyNumberFormat="1" applyFont="1" applyFill="1" applyBorder="1" applyAlignment="1" applyProtection="1">
      <alignment vertical="center"/>
      <protection locked="0"/>
    </xf>
    <xf numFmtId="38" fontId="2" fillId="6" borderId="3" xfId="1" applyFont="1" applyFill="1" applyBorder="1" applyAlignment="1" applyProtection="1">
      <alignment vertical="center"/>
      <protection locked="0"/>
    </xf>
    <xf numFmtId="0" fontId="0" fillId="6" borderId="12" xfId="0" applyFont="1" applyFill="1" applyBorder="1" applyAlignment="1" applyProtection="1">
      <alignment horizontal="center" vertical="center"/>
      <protection locked="0"/>
    </xf>
    <xf numFmtId="0" fontId="4" fillId="0" borderId="0" xfId="0" applyFont="1" applyAlignment="1">
      <alignment horizontal="left" vertical="center"/>
    </xf>
    <xf numFmtId="0" fontId="0" fillId="0" borderId="0" xfId="0" applyFont="1" applyAlignment="1">
      <alignment horizontal="center" vertical="center"/>
    </xf>
    <xf numFmtId="0" fontId="0" fillId="0" borderId="60" xfId="0" applyFont="1" applyBorder="1" applyAlignment="1">
      <alignment horizontal="center" vertical="center"/>
    </xf>
    <xf numFmtId="0" fontId="0" fillId="0" borderId="5" xfId="0" applyBorder="1" applyAlignment="1">
      <alignment horizontal="center" vertical="center"/>
    </xf>
    <xf numFmtId="0" fontId="0" fillId="0" borderId="5" xfId="0" applyBorder="1" applyAlignment="1">
      <alignment horizontal="center" vertical="center"/>
    </xf>
    <xf numFmtId="0" fontId="4" fillId="0" borderId="0" xfId="0" applyFont="1" applyAlignment="1">
      <alignment horizontal="left" vertical="center"/>
    </xf>
    <xf numFmtId="0" fontId="0" fillId="0" borderId="0" xfId="0" applyFont="1" applyAlignment="1">
      <alignment horizontal="center" vertical="center"/>
    </xf>
    <xf numFmtId="0" fontId="0" fillId="0" borderId="0" xfId="0" applyAlignment="1">
      <alignment horizontal="left" vertical="center"/>
    </xf>
    <xf numFmtId="0" fontId="20" fillId="0" borderId="0" xfId="0" applyFont="1" applyAlignment="1">
      <alignment horizontal="center" vertical="center"/>
    </xf>
    <xf numFmtId="0" fontId="0" fillId="6" borderId="31" xfId="0" applyFont="1" applyFill="1" applyBorder="1" applyAlignment="1" applyProtection="1">
      <alignment horizontal="center" vertical="center"/>
      <protection locked="0"/>
    </xf>
    <xf numFmtId="0" fontId="0" fillId="0" borderId="3"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15" xfId="0" applyBorder="1" applyAlignment="1">
      <alignment horizontal="center" vertical="center" wrapText="1"/>
    </xf>
    <xf numFmtId="0" fontId="0" fillId="0" borderId="13" xfId="0" applyBorder="1" applyAlignment="1">
      <alignment horizontal="center" vertical="center"/>
    </xf>
    <xf numFmtId="0" fontId="0" fillId="0" borderId="15" xfId="0" applyBorder="1" applyAlignment="1">
      <alignment horizontal="center" vertical="center"/>
    </xf>
    <xf numFmtId="49" fontId="1" fillId="0" borderId="9" xfId="2" applyNumberFormat="1" applyFont="1" applyBorder="1" applyAlignment="1" applyProtection="1">
      <alignment horizontal="center" vertical="center" shrinkToFit="1"/>
    </xf>
    <xf numFmtId="49" fontId="1" fillId="0" borderId="4" xfId="2" applyNumberFormat="1" applyFont="1" applyBorder="1" applyAlignment="1" applyProtection="1">
      <alignment horizontal="center" vertical="center" shrinkToFit="1"/>
    </xf>
    <xf numFmtId="178" fontId="1" fillId="0" borderId="5" xfId="2" applyNumberFormat="1" applyFont="1" applyFill="1" applyBorder="1" applyAlignment="1" applyProtection="1">
      <alignment horizontal="center" vertical="center" wrapText="1"/>
    </xf>
    <xf numFmtId="179" fontId="1" fillId="0" borderId="5" xfId="2" applyNumberFormat="1" applyBorder="1" applyAlignment="1" applyProtection="1">
      <alignment horizontal="center" vertical="center" shrinkToFit="1"/>
    </xf>
    <xf numFmtId="179" fontId="1" fillId="0" borderId="5" xfId="2" applyNumberFormat="1" applyFont="1" applyBorder="1" applyAlignment="1" applyProtection="1">
      <alignment horizontal="center" vertical="center" shrinkToFit="1"/>
    </xf>
    <xf numFmtId="178" fontId="1" fillId="0" borderId="28" xfId="2" applyNumberFormat="1" applyFont="1" applyBorder="1" applyAlignment="1" applyProtection="1">
      <alignment horizontal="center" vertical="center" shrinkToFit="1"/>
    </xf>
    <xf numFmtId="178" fontId="1" fillId="0" borderId="29" xfId="2" applyNumberFormat="1" applyFont="1" applyBorder="1" applyAlignment="1" applyProtection="1">
      <alignment horizontal="center" vertical="center" shrinkToFit="1"/>
    </xf>
    <xf numFmtId="178" fontId="1" fillId="0" borderId="30" xfId="2" applyNumberFormat="1" applyFont="1" applyBorder="1" applyAlignment="1" applyProtection="1">
      <alignment horizontal="center" vertical="center" shrinkToFit="1"/>
    </xf>
    <xf numFmtId="178" fontId="1" fillId="0" borderId="31" xfId="2" applyNumberFormat="1" applyFont="1" applyBorder="1" applyAlignment="1" applyProtection="1">
      <alignment horizontal="center" vertical="center" shrinkToFit="1"/>
    </xf>
    <xf numFmtId="178" fontId="1" fillId="0" borderId="8" xfId="2" applyNumberFormat="1" applyFill="1" applyBorder="1" applyAlignment="1" applyProtection="1">
      <alignment horizontal="center" vertical="center" shrinkToFit="1"/>
    </xf>
    <xf numFmtId="178" fontId="1" fillId="3" borderId="14" xfId="2" applyNumberFormat="1" applyFont="1" applyFill="1" applyBorder="1" applyAlignment="1" applyProtection="1">
      <alignment horizontal="right" vertical="center" shrinkToFit="1"/>
      <protection locked="0"/>
    </xf>
    <xf numFmtId="178" fontId="1" fillId="3" borderId="33" xfId="2" applyNumberFormat="1" applyFont="1" applyFill="1" applyBorder="1" applyAlignment="1" applyProtection="1">
      <alignment horizontal="right" vertical="center" shrinkToFit="1"/>
      <protection locked="0"/>
    </xf>
    <xf numFmtId="179" fontId="1" fillId="0" borderId="13" xfId="2" applyNumberFormat="1" applyFont="1" applyBorder="1" applyAlignment="1" applyProtection="1">
      <alignment horizontal="center" vertical="center" shrinkToFit="1"/>
    </xf>
    <xf numFmtId="179" fontId="1" fillId="0" borderId="47" xfId="2" applyNumberFormat="1" applyFont="1" applyBorder="1" applyAlignment="1" applyProtection="1">
      <alignment horizontal="center" vertical="center" shrinkToFit="1"/>
    </xf>
    <xf numFmtId="178" fontId="1" fillId="0" borderId="13" xfId="2" applyNumberFormat="1" applyFill="1" applyBorder="1" applyAlignment="1" applyProtection="1">
      <alignment horizontal="center" vertical="center" shrinkToFit="1"/>
    </xf>
    <xf numFmtId="178" fontId="1" fillId="0" borderId="47" xfId="2" applyNumberFormat="1" applyFill="1" applyBorder="1" applyAlignment="1" applyProtection="1">
      <alignment horizontal="center" vertical="center" shrinkToFit="1"/>
    </xf>
    <xf numFmtId="178" fontId="1" fillId="0" borderId="0" xfId="2" applyNumberFormat="1" applyAlignment="1" applyProtection="1">
      <alignment horizontal="left" vertical="center" shrinkToFit="1"/>
    </xf>
    <xf numFmtId="178" fontId="1" fillId="0" borderId="0" xfId="2" applyNumberFormat="1" applyFont="1" applyAlignment="1" applyProtection="1">
      <alignment horizontal="left" vertical="center" shrinkToFit="1"/>
    </xf>
    <xf numFmtId="178" fontId="1" fillId="3" borderId="0" xfId="2" applyNumberFormat="1" applyFill="1" applyAlignment="1" applyProtection="1">
      <alignment horizontal="left" vertical="center" shrinkToFit="1"/>
      <protection locked="0"/>
    </xf>
    <xf numFmtId="178" fontId="1" fillId="3" borderId="0" xfId="2" applyNumberFormat="1" applyFont="1" applyFill="1" applyAlignment="1" applyProtection="1">
      <alignment horizontal="left" vertical="center" shrinkToFit="1"/>
      <protection locked="0"/>
    </xf>
    <xf numFmtId="178" fontId="1" fillId="0" borderId="15" xfId="2" applyNumberFormat="1" applyFont="1" applyFill="1" applyBorder="1" applyAlignment="1" applyProtection="1">
      <alignment horizontal="center" vertical="center" wrapText="1"/>
    </xf>
    <xf numFmtId="178" fontId="1" fillId="0" borderId="32" xfId="2" applyNumberFormat="1" applyFont="1" applyFill="1" applyBorder="1" applyAlignment="1" applyProtection="1">
      <alignment horizontal="center" vertical="center" wrapText="1"/>
    </xf>
    <xf numFmtId="49" fontId="1" fillId="0" borderId="15" xfId="2" applyNumberFormat="1" applyBorder="1" applyAlignment="1" applyProtection="1">
      <alignment horizontal="center" vertical="center" shrinkToFit="1"/>
    </xf>
    <xf numFmtId="49" fontId="1" fillId="0" borderId="32" xfId="2" applyNumberFormat="1" applyBorder="1" applyAlignment="1" applyProtection="1">
      <alignment horizontal="center" vertical="center" shrinkToFit="1"/>
    </xf>
    <xf numFmtId="178" fontId="16" fillId="0" borderId="0" xfId="2" applyNumberFormat="1" applyFont="1" applyAlignment="1" applyProtection="1">
      <alignment horizontal="left" vertical="center" wrapText="1"/>
      <protection locked="0"/>
    </xf>
    <xf numFmtId="178" fontId="16" fillId="0" borderId="0" xfId="2" applyNumberFormat="1" applyFont="1" applyAlignment="1" applyProtection="1">
      <alignment horizontal="left" vertical="center"/>
      <protection locked="0"/>
    </xf>
    <xf numFmtId="178" fontId="1" fillId="0" borderId="3" xfId="2" applyNumberFormat="1" applyBorder="1" applyAlignment="1" applyProtection="1">
      <alignment horizontal="center" vertical="center"/>
    </xf>
    <xf numFmtId="178" fontId="1" fillId="0" borderId="5" xfId="2" applyNumberFormat="1" applyBorder="1" applyAlignment="1" applyProtection="1">
      <alignment horizontal="center" vertical="center"/>
    </xf>
    <xf numFmtId="178" fontId="1" fillId="0" borderId="8" xfId="2" applyNumberFormat="1" applyBorder="1" applyAlignment="1" applyProtection="1">
      <alignment horizontal="center" vertical="center"/>
    </xf>
    <xf numFmtId="178" fontId="1" fillId="2" borderId="3" xfId="2" applyNumberFormat="1" applyFont="1" applyFill="1" applyBorder="1" applyAlignment="1" applyProtection="1">
      <alignment horizontal="center" vertical="center" wrapText="1" shrinkToFit="1"/>
    </xf>
    <xf numFmtId="178" fontId="1" fillId="2" borderId="5" xfId="2" applyNumberFormat="1" applyFont="1" applyFill="1" applyBorder="1" applyAlignment="1" applyProtection="1">
      <alignment horizontal="center" vertical="center" wrapText="1" shrinkToFit="1"/>
    </xf>
    <xf numFmtId="178" fontId="1" fillId="2" borderId="8" xfId="2" applyNumberFormat="1" applyFont="1" applyFill="1" applyBorder="1" applyAlignment="1" applyProtection="1">
      <alignment horizontal="center" vertical="center" wrapText="1" shrinkToFit="1"/>
    </xf>
    <xf numFmtId="179" fontId="1" fillId="2" borderId="3" xfId="2" applyNumberFormat="1" applyFont="1" applyFill="1" applyBorder="1" applyAlignment="1" applyProtection="1">
      <alignment horizontal="center" vertical="center" wrapText="1" shrinkToFit="1"/>
    </xf>
    <xf numFmtId="179" fontId="1" fillId="2" borderId="8" xfId="2" applyNumberFormat="1" applyFont="1" applyFill="1" applyBorder="1" applyAlignment="1" applyProtection="1">
      <alignment horizontal="center" vertical="center" wrapText="1" shrinkToFit="1"/>
    </xf>
    <xf numFmtId="49" fontId="1" fillId="0" borderId="9" xfId="2" applyNumberFormat="1" applyBorder="1" applyAlignment="1" applyProtection="1">
      <alignment horizontal="center" vertical="center" shrinkToFit="1"/>
    </xf>
    <xf numFmtId="49" fontId="1" fillId="0" borderId="4" xfId="2" applyNumberFormat="1" applyBorder="1" applyAlignment="1" applyProtection="1">
      <alignment horizontal="center" vertical="center" shrinkToFit="1"/>
    </xf>
    <xf numFmtId="178" fontId="9" fillId="0" borderId="12" xfId="2" applyNumberFormat="1" applyFont="1" applyBorder="1" applyAlignment="1" applyProtection="1">
      <alignment horizontal="center" vertical="center" shrinkToFit="1"/>
    </xf>
    <xf numFmtId="178" fontId="9" fillId="0" borderId="12" xfId="2" applyNumberFormat="1" applyFont="1" applyBorder="1" applyAlignment="1" applyProtection="1">
      <alignment horizontal="left" vertical="center" shrinkToFit="1"/>
    </xf>
    <xf numFmtId="178" fontId="9" fillId="0" borderId="5" xfId="2" applyNumberFormat="1" applyFont="1" applyBorder="1" applyAlignment="1" applyProtection="1">
      <alignment horizontal="center" vertical="center" shrinkToFit="1"/>
    </xf>
    <xf numFmtId="178" fontId="13" fillId="0" borderId="0" xfId="2" applyNumberFormat="1" applyFont="1" applyAlignment="1" applyProtection="1">
      <alignment horizontal="left" vertical="center" wrapText="1"/>
      <protection locked="0"/>
    </xf>
    <xf numFmtId="178" fontId="13" fillId="0" borderId="0" xfId="2" applyNumberFormat="1" applyFont="1" applyAlignment="1" applyProtection="1">
      <alignment horizontal="center" vertical="center" wrapText="1"/>
      <protection locked="0"/>
    </xf>
    <xf numFmtId="178" fontId="1" fillId="0" borderId="13" xfId="2" applyNumberFormat="1" applyFont="1" applyBorder="1" applyAlignment="1" applyProtection="1">
      <alignment horizontal="center" vertical="center" shrinkToFit="1"/>
    </xf>
    <xf numFmtId="178" fontId="1" fillId="0" borderId="47" xfId="2" applyNumberFormat="1" applyFont="1" applyBorder="1" applyAlignment="1" applyProtection="1">
      <alignment horizontal="center" vertical="center" shrinkToFit="1"/>
    </xf>
    <xf numFmtId="178" fontId="1" fillId="3" borderId="14" xfId="2" applyNumberFormat="1" applyFill="1" applyBorder="1" applyAlignment="1" applyProtection="1">
      <alignment horizontal="right" vertical="center" shrinkToFit="1"/>
      <protection locked="0"/>
    </xf>
    <xf numFmtId="178" fontId="1" fillId="3" borderId="33" xfId="2" applyNumberFormat="1" applyFill="1" applyBorder="1" applyAlignment="1" applyProtection="1">
      <alignment horizontal="right" vertical="center" shrinkToFit="1"/>
      <protection locked="0"/>
    </xf>
    <xf numFmtId="178" fontId="1" fillId="3" borderId="12" xfId="2" applyNumberFormat="1" applyFill="1" applyBorder="1" applyAlignment="1" applyProtection="1">
      <alignment horizontal="right" vertical="center" shrinkToFit="1"/>
      <protection locked="0"/>
    </xf>
    <xf numFmtId="178" fontId="1" fillId="0" borderId="8" xfId="2" applyNumberFormat="1" applyFont="1" applyBorder="1" applyAlignment="1" applyProtection="1">
      <alignment horizontal="center" vertical="center" shrinkToFit="1"/>
    </xf>
    <xf numFmtId="49" fontId="1" fillId="0" borderId="15" xfId="2" applyNumberFormat="1" applyFont="1" applyBorder="1" applyAlignment="1" applyProtection="1">
      <alignment horizontal="center" vertical="center" shrinkToFit="1"/>
    </xf>
    <xf numFmtId="49" fontId="1" fillId="0" borderId="32" xfId="2" applyNumberFormat="1" applyFont="1" applyBorder="1" applyAlignment="1" applyProtection="1">
      <alignment horizontal="center" vertical="center" shrinkToFit="1"/>
    </xf>
    <xf numFmtId="178" fontId="1" fillId="3" borderId="14" xfId="0" applyNumberFormat="1" applyFont="1" applyFill="1" applyBorder="1" applyAlignment="1" applyProtection="1">
      <alignment horizontal="right" vertical="center" shrinkToFit="1"/>
      <protection locked="0"/>
    </xf>
    <xf numFmtId="178" fontId="1" fillId="3" borderId="33" xfId="0" applyNumberFormat="1" applyFont="1" applyFill="1" applyBorder="1" applyAlignment="1" applyProtection="1">
      <alignment horizontal="right" vertical="center" shrinkToFit="1"/>
      <protection locked="0"/>
    </xf>
    <xf numFmtId="178" fontId="1" fillId="0" borderId="12" xfId="2" applyNumberFormat="1" applyBorder="1" applyAlignment="1" applyProtection="1">
      <alignment horizontal="center" vertical="center"/>
    </xf>
    <xf numFmtId="178" fontId="1" fillId="0" borderId="12" xfId="2" applyNumberFormat="1" applyFont="1" applyBorder="1" applyAlignment="1" applyProtection="1">
      <alignment horizontal="center" vertical="center"/>
    </xf>
    <xf numFmtId="0" fontId="0" fillId="0" borderId="11" xfId="0" applyFont="1" applyBorder="1" applyAlignment="1">
      <alignment horizontal="center" vertical="center"/>
    </xf>
    <xf numFmtId="0" fontId="0" fillId="0" borderId="37" xfId="0" applyFont="1" applyBorder="1" applyAlignment="1">
      <alignment horizontal="center" vertical="center"/>
    </xf>
    <xf numFmtId="0" fontId="0" fillId="0" borderId="38" xfId="0" applyFont="1" applyBorder="1" applyAlignment="1">
      <alignment horizontal="center" vertical="center"/>
    </xf>
    <xf numFmtId="176" fontId="5" fillId="0" borderId="11" xfId="0" applyNumberFormat="1" applyFont="1" applyBorder="1" applyAlignment="1">
      <alignment horizontal="center" vertical="center"/>
    </xf>
    <xf numFmtId="0" fontId="5" fillId="0" borderId="37" xfId="0" applyFont="1" applyBorder="1" applyAlignment="1">
      <alignment horizontal="center" vertical="center"/>
    </xf>
    <xf numFmtId="0" fontId="0" fillId="0" borderId="6" xfId="0" applyFont="1" applyBorder="1" applyAlignment="1">
      <alignment horizontal="center" vertical="center"/>
    </xf>
    <xf numFmtId="0" fontId="0" fillId="0" borderId="7" xfId="0" applyFont="1" applyBorder="1" applyAlignment="1">
      <alignment horizontal="center" vertical="center"/>
    </xf>
    <xf numFmtId="0" fontId="0" fillId="0" borderId="39" xfId="0" applyNumberFormat="1" applyFont="1" applyFill="1" applyBorder="1" applyAlignment="1">
      <alignment horizontal="center" vertical="center"/>
    </xf>
    <xf numFmtId="0" fontId="0" fillId="0" borderId="0" xfId="0" applyFont="1" applyAlignment="1">
      <alignment horizontal="center" vertical="center"/>
    </xf>
    <xf numFmtId="0" fontId="0" fillId="0" borderId="0" xfId="0" applyFont="1" applyAlignment="1">
      <alignment horizontal="center" vertical="center" wrapText="1"/>
    </xf>
    <xf numFmtId="0" fontId="0" fillId="0" borderId="34" xfId="0" applyNumberFormat="1" applyFont="1" applyBorder="1" applyAlignment="1">
      <alignment horizontal="center" vertical="center"/>
    </xf>
    <xf numFmtId="0" fontId="0" fillId="0" borderId="35" xfId="0" applyNumberFormat="1" applyFont="1" applyBorder="1" applyAlignment="1">
      <alignment horizontal="center" vertical="center"/>
    </xf>
    <xf numFmtId="0" fontId="0" fillId="0" borderId="36" xfId="0" applyNumberFormat="1" applyFont="1" applyBorder="1" applyAlignment="1">
      <alignment horizontal="center" vertical="center"/>
    </xf>
    <xf numFmtId="176" fontId="5" fillId="0" borderId="2" xfId="0" applyNumberFormat="1" applyFont="1" applyBorder="1" applyAlignment="1">
      <alignment horizontal="center" vertical="center"/>
    </xf>
    <xf numFmtId="176" fontId="5" fillId="0" borderId="37" xfId="0" applyNumberFormat="1" applyFont="1" applyBorder="1" applyAlignment="1">
      <alignment horizontal="center" vertical="center"/>
    </xf>
    <xf numFmtId="0" fontId="0" fillId="0" borderId="37" xfId="0" applyNumberFormat="1" applyFont="1" applyBorder="1" applyAlignment="1">
      <alignment horizontal="center" vertical="center"/>
    </xf>
    <xf numFmtId="0" fontId="0" fillId="0" borderId="10" xfId="0" applyNumberFormat="1" applyFont="1" applyBorder="1" applyAlignment="1">
      <alignment horizontal="center" vertical="center"/>
    </xf>
    <xf numFmtId="0" fontId="0" fillId="0" borderId="50" xfId="0" applyFont="1" applyBorder="1" applyAlignment="1">
      <alignment horizontal="center" vertical="center" wrapText="1"/>
    </xf>
    <xf numFmtId="0" fontId="0" fillId="0" borderId="51" xfId="0" applyFont="1" applyBorder="1" applyAlignment="1">
      <alignment horizontal="center" vertical="center" wrapText="1"/>
    </xf>
    <xf numFmtId="0" fontId="4" fillId="0" borderId="0" xfId="0" applyFont="1" applyAlignment="1">
      <alignment horizontal="left" vertical="center"/>
    </xf>
    <xf numFmtId="0" fontId="0" fillId="0" borderId="4" xfId="0" applyFont="1" applyBorder="1" applyAlignment="1">
      <alignment horizontal="center" vertical="center"/>
    </xf>
    <xf numFmtId="38" fontId="0" fillId="0" borderId="5" xfId="1" applyFont="1" applyBorder="1" applyAlignment="1">
      <alignment horizontal="center" vertical="center"/>
    </xf>
    <xf numFmtId="0" fontId="0" fillId="0" borderId="40" xfId="0" applyFont="1" applyBorder="1" applyAlignment="1">
      <alignment horizontal="center" vertical="center"/>
    </xf>
    <xf numFmtId="0" fontId="0" fillId="0" borderId="25" xfId="0" applyFont="1" applyBorder="1" applyAlignment="1">
      <alignment horizontal="center" vertical="center"/>
    </xf>
    <xf numFmtId="0" fontId="0" fillId="0" borderId="41" xfId="0" applyFont="1" applyBorder="1" applyAlignment="1">
      <alignment horizontal="center" vertical="center"/>
    </xf>
    <xf numFmtId="0" fontId="0" fillId="0" borderId="12" xfId="0" applyFont="1" applyBorder="1" applyAlignment="1">
      <alignment horizontal="center" vertical="center"/>
    </xf>
    <xf numFmtId="0" fontId="0" fillId="0" borderId="42" xfId="0" applyFont="1" applyBorder="1" applyAlignment="1">
      <alignment horizontal="center" vertical="center"/>
    </xf>
    <xf numFmtId="0" fontId="0" fillId="0" borderId="29" xfId="0" applyFont="1" applyBorder="1" applyAlignment="1">
      <alignment horizontal="center" vertical="center"/>
    </xf>
    <xf numFmtId="0" fontId="0" fillId="0" borderId="43" xfId="0" applyFont="1" applyBorder="1" applyAlignment="1">
      <alignment horizontal="center" vertical="center"/>
    </xf>
    <xf numFmtId="0" fontId="0" fillId="0" borderId="45" xfId="0" applyFont="1" applyBorder="1" applyAlignment="1">
      <alignment horizontal="center" vertical="center"/>
    </xf>
    <xf numFmtId="0" fontId="0" fillId="0" borderId="0" xfId="0" applyFont="1" applyBorder="1" applyAlignment="1">
      <alignment horizontal="center" vertical="center"/>
    </xf>
    <xf numFmtId="0" fontId="0" fillId="0" borderId="46" xfId="0" applyFont="1" applyBorder="1" applyAlignment="1">
      <alignment horizontal="center" vertical="center"/>
    </xf>
    <xf numFmtId="0" fontId="0" fillId="0" borderId="32" xfId="0" applyFont="1" applyBorder="1" applyAlignment="1">
      <alignment horizontal="center" vertical="center"/>
    </xf>
    <xf numFmtId="0" fontId="0" fillId="0" borderId="47" xfId="0" applyFont="1" applyBorder="1" applyAlignment="1">
      <alignment horizontal="center" vertical="center"/>
    </xf>
    <xf numFmtId="0" fontId="4" fillId="0" borderId="0" xfId="0" applyFont="1" applyAlignment="1" applyProtection="1">
      <alignment horizontal="left" vertical="center"/>
      <protection locked="0"/>
    </xf>
    <xf numFmtId="0" fontId="0" fillId="0" borderId="4" xfId="0" applyFont="1" applyBorder="1" applyAlignment="1" applyProtection="1">
      <alignment horizontal="center" vertical="center"/>
      <protection locked="0"/>
    </xf>
    <xf numFmtId="38" fontId="0" fillId="0" borderId="5" xfId="1" applyFont="1" applyBorder="1" applyAlignment="1" applyProtection="1">
      <alignment horizontal="center" vertical="center"/>
    </xf>
    <xf numFmtId="176" fontId="5" fillId="0" borderId="2" xfId="0" applyNumberFormat="1" applyFont="1" applyBorder="1" applyAlignment="1" applyProtection="1">
      <alignment horizontal="center" vertical="center"/>
      <protection locked="0"/>
    </xf>
    <xf numFmtId="176" fontId="5" fillId="0" borderId="37" xfId="0" applyNumberFormat="1" applyFont="1" applyBorder="1" applyAlignment="1" applyProtection="1">
      <alignment horizontal="center" vertical="center"/>
      <protection locked="0"/>
    </xf>
    <xf numFmtId="0" fontId="0" fillId="0" borderId="37" xfId="0" applyFont="1" applyBorder="1" applyAlignment="1" applyProtection="1">
      <alignment horizontal="center" vertical="center"/>
      <protection locked="0"/>
    </xf>
    <xf numFmtId="0" fontId="0" fillId="0" borderId="38" xfId="0" applyFont="1" applyBorder="1" applyAlignment="1" applyProtection="1">
      <alignment horizontal="center" vertical="center"/>
      <protection locked="0"/>
    </xf>
    <xf numFmtId="176" fontId="5" fillId="0" borderId="11" xfId="0" applyNumberFormat="1" applyFont="1" applyBorder="1" applyAlignment="1" applyProtection="1">
      <alignment horizontal="center" vertical="center"/>
      <protection locked="0"/>
    </xf>
    <xf numFmtId="0" fontId="5" fillId="0" borderId="37" xfId="0" applyFont="1" applyBorder="1" applyAlignment="1" applyProtection="1">
      <alignment horizontal="center" vertical="center"/>
      <protection locked="0"/>
    </xf>
  </cellXfs>
  <cellStyles count="3">
    <cellStyle name="桁区切り" xfId="1" builtinId="6"/>
    <cellStyle name="標準" xfId="0" builtinId="0"/>
    <cellStyle name="標準 2" xfId="2"/>
  </cellStyles>
  <dxfs count="77">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font>
        <strike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thin">
          <color indexed="64"/>
        </left>
        <right/>
        <top style="thin">
          <color indexed="64"/>
        </top>
        <bottom style="thin">
          <color indexed="64"/>
        </bottom>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1" diagonalDown="0" outline="0">
        <left/>
        <right style="thin">
          <color indexed="64"/>
        </right>
        <top style="thin">
          <color indexed="64"/>
        </top>
        <bottom style="thin">
          <color indexed="64"/>
        </bottom>
        <diagonal style="thin">
          <color indexed="64"/>
        </diagonal>
      </border>
    </dxf>
    <dxf>
      <font>
        <strike val="0"/>
        <outline val="0"/>
        <shadow val="0"/>
        <u val="none"/>
        <vertAlign val="baseline"/>
        <sz val="11"/>
        <color auto="1"/>
        <name val="ＭＳ Ｐゴシック"/>
        <scheme val="none"/>
      </font>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alignment horizontal="right" vertical="center"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medium">
          <color indexed="64"/>
        </right>
        <top style="medium">
          <color indexed="64"/>
        </top>
        <bottom style="medium">
          <color indexed="64"/>
        </bottom>
      </border>
    </dxf>
    <dxf>
      <font>
        <strike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thin">
          <color indexed="64"/>
        </right>
        <top style="thin">
          <color auto="1"/>
        </top>
        <bottom style="thin">
          <color auto="1"/>
        </bottom>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6" formatCode="#,##0;[Red]\-#,##0"/>
      <alignment horizontal="general" vertical="center" textRotation="0" wrapText="0" indent="0" justifyLastLine="0" shrinkToFit="0" readingOrder="0"/>
      <border diagonalUp="0" diagonalDown="0" outline="0">
        <left style="medium">
          <color indexed="64"/>
        </left>
        <right/>
        <top style="medium">
          <color indexed="64"/>
        </top>
        <bottom style="medium">
          <color indexed="64"/>
        </bottom>
      </border>
    </dxf>
    <dxf>
      <font>
        <strike val="0"/>
        <outline val="0"/>
        <shadow val="0"/>
        <u val="none"/>
        <vertAlign val="baseline"/>
        <sz val="11"/>
        <color auto="1"/>
        <name val="ＭＳ Ｐゴシック"/>
        <scheme val="none"/>
      </font>
      <fill>
        <patternFill patternType="solid">
          <fgColor indexed="64"/>
          <bgColor theme="8" tint="0.79998168889431442"/>
        </patternFill>
      </fill>
      <alignment horizontal="general" vertical="center" textRotation="0" wrapText="0" indent="0" justifyLastLine="0" shrinkToFit="0" readingOrder="0"/>
      <border diagonalUp="0" diagonalDown="0">
        <left style="thin">
          <color indexed="64"/>
        </left>
        <right/>
        <top style="thin">
          <color auto="1"/>
        </top>
        <bottom style="thin">
          <color auto="1"/>
        </bottom>
      </border>
      <protection locked="0" hidden="0"/>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medium">
          <color indexed="64"/>
        </right>
        <top style="medium">
          <color indexed="64"/>
        </top>
        <bottom style="medium">
          <color indexed="64"/>
        </bottom>
      </border>
    </dxf>
    <dxf>
      <font>
        <strike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thin">
          <color indexed="64"/>
        </right>
        <top style="thin">
          <color indexed="64"/>
        </top>
        <bottom/>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178" formatCode="#,##0_ "/>
      <alignment horizontal="general" vertical="center" textRotation="0" wrapText="0" indent="0" justifyLastLine="0" shrinkToFit="0" readingOrder="0"/>
      <border diagonalUp="0" diagonalDown="0" outline="0">
        <left style="medium">
          <color indexed="64"/>
        </left>
        <right/>
        <top style="medium">
          <color indexed="64"/>
        </top>
        <bottom style="medium">
          <color indexed="64"/>
        </bottom>
      </border>
    </dxf>
    <dxf>
      <font>
        <b val="0"/>
        <i val="0"/>
        <strike val="0"/>
        <condense val="0"/>
        <extend val="0"/>
        <outline val="0"/>
        <shadow val="0"/>
        <u val="none"/>
        <vertAlign val="baseline"/>
        <sz val="11"/>
        <color auto="1"/>
        <name val="ＭＳ Ｐゴシック"/>
        <scheme val="none"/>
      </font>
      <numFmt numFmtId="178" formatCode="#,##0_ "/>
      <fill>
        <patternFill patternType="none">
          <fgColor indexed="64"/>
          <bgColor auto="1"/>
        </patternFill>
      </fill>
      <alignment horizontal="general"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2"/>
        <color auto="1"/>
        <name val="ＭＳ Ｐゴシック"/>
        <scheme val="none"/>
      </font>
      <numFmt numFmtId="178" formatCode="#,##0_ "/>
      <alignment horizontal="general"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font>
        <b val="0"/>
        <i val="0"/>
        <strike val="0"/>
        <condense val="0"/>
        <extend val="0"/>
        <outline val="0"/>
        <shadow val="0"/>
        <u val="none"/>
        <vertAlign val="baseline"/>
        <sz val="11"/>
        <color auto="1"/>
        <name val="ＭＳ Ｐゴシック"/>
        <scheme val="none"/>
      </font>
      <numFmt numFmtId="178" formatCode="#,##0_ "/>
      <fill>
        <patternFill patternType="solid">
          <fgColor indexed="64"/>
          <bgColor theme="8" tint="0.79998168889431442"/>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auto="1"/>
        <name val="ＭＳ Ｐゴシック"/>
        <scheme val="none"/>
      </font>
      <numFmt numFmtId="178" formatCode="#,##0_ "/>
      <alignment horizontal="general" vertical="center"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font>
        <strike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11"/>
        <color auto="1"/>
        <name val="ＭＳ Ｐゴシック"/>
        <scheme val="none"/>
      </font>
      <numFmt numFmtId="6" formatCode="#,##0;[Red]\-#,##0"/>
      <alignment horizontal="righ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ＭＳ Ｐゴシック"/>
        <scheme val="none"/>
      </font>
      <fill>
        <patternFill patternType="solid">
          <fgColor indexed="64"/>
          <bgColor theme="8" tint="0.79998168889431442"/>
        </patternFill>
      </fill>
      <alignment horizontal="right" vertical="center" textRotation="0" wrapText="0" indent="0" justifyLastLine="0" shrinkToFit="0" readingOrder="0"/>
      <border diagonalUp="0" diagonalDown="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top style="thin">
          <color indexed="64"/>
        </top>
        <bottom style="thin">
          <color indexed="64"/>
        </bottom>
      </border>
    </dxf>
    <dxf>
      <font>
        <strike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top style="thin">
          <color indexed="64"/>
        </top>
        <bottom style="thin">
          <color indexed="64"/>
        </bottom>
      </border>
    </dxf>
    <dxf>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6" formatCode="#,##0;[Red]\-#,##0"/>
      <alignment horizontal="right" vertical="center"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1"/>
        <color auto="1"/>
        <name val="ＭＳ Ｐゴシック"/>
        <scheme val="none"/>
      </font>
      <fill>
        <patternFill patternType="solid">
          <fgColor indexed="64"/>
          <bgColor theme="8" tint="0.79998168889431442"/>
        </patternFill>
      </fill>
      <alignment horizontal="right" vertical="center" textRotation="0" wrapText="0" indent="0" justifyLastLine="0" shrinkToFit="0" readingOrder="0"/>
      <border diagonalUp="0" diagonalDown="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6"/>
        <color auto="1"/>
        <name val="ＭＳ Ｐゴシック"/>
        <scheme val="none"/>
      </font>
      <fill>
        <patternFill patternType="solid">
          <fgColor indexed="64"/>
          <bgColor theme="8" tint="0.79998168889431442"/>
        </patternFill>
      </fill>
      <alignment horizontal="center" vertical="center" textRotation="0" wrapText="0" indent="0" justifyLastLine="0" shrinkToFit="0" readingOrder="0"/>
      <border diagonalUp="0" diagonalDown="0">
        <left/>
        <right/>
        <top style="thin">
          <color indexed="64"/>
        </top>
        <bottom style="thin">
          <color indexed="64"/>
        </bottom>
      </border>
      <protection locked="0" hidden="0"/>
    </dxf>
    <dxf>
      <font>
        <b val="0"/>
        <i val="0"/>
        <strike val="0"/>
        <condense val="0"/>
        <extend val="0"/>
        <outline val="0"/>
        <shadow val="0"/>
        <u val="none"/>
        <vertAlign val="baseline"/>
        <sz val="16"/>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border outline="0">
        <left style="thin">
          <color indexed="64"/>
        </left>
        <right style="thin">
          <color indexed="64"/>
        </right>
        <top style="thin">
          <color indexed="64"/>
        </top>
      </border>
    </dxf>
    <dxf>
      <border outline="0">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font>
        <strike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thin">
          <color indexed="64"/>
        </left>
        <right/>
        <top style="thin">
          <color indexed="64"/>
        </top>
        <bottom style="thin">
          <color indexed="64"/>
        </bottom>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1" diagonalDown="0" outline="0">
        <left/>
        <right style="thin">
          <color indexed="64"/>
        </right>
        <top style="thin">
          <color indexed="64"/>
        </top>
        <bottom style="thin">
          <color indexed="64"/>
        </bottom>
        <diagonal style="thin">
          <color indexed="64"/>
        </diagonal>
      </border>
    </dxf>
    <dxf>
      <font>
        <strike val="0"/>
        <outline val="0"/>
        <shadow val="0"/>
        <u val="none"/>
        <vertAlign val="baseline"/>
        <sz val="11"/>
        <color auto="1"/>
        <name val="ＭＳ Ｐゴシック"/>
        <scheme val="none"/>
      </font>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alignment horizontal="right" vertical="center"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medium">
          <color indexed="64"/>
        </right>
        <top style="medium">
          <color indexed="64"/>
        </top>
        <bottom style="medium">
          <color indexed="64"/>
        </bottom>
      </border>
    </dxf>
    <dxf>
      <font>
        <strike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thin">
          <color indexed="64"/>
        </right>
        <top style="thin">
          <color auto="1"/>
        </top>
        <bottom style="thin">
          <color auto="1"/>
        </bottom>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6" formatCode="#,##0;[Red]\-#,##0"/>
      <alignment horizontal="general" vertical="center" textRotation="0" wrapText="0" indent="0" justifyLastLine="0" shrinkToFit="0" readingOrder="0"/>
      <border diagonalUp="0" diagonalDown="0" outline="0">
        <left style="medium">
          <color indexed="64"/>
        </left>
        <right/>
        <top style="medium">
          <color indexed="64"/>
        </top>
        <bottom style="medium">
          <color indexed="64"/>
        </bottom>
      </border>
    </dxf>
    <dxf>
      <font>
        <strike val="0"/>
        <outline val="0"/>
        <shadow val="0"/>
        <u val="none"/>
        <vertAlign val="baseline"/>
        <sz val="11"/>
        <color auto="1"/>
        <name val="ＭＳ Ｐゴシック"/>
        <scheme val="none"/>
      </font>
      <fill>
        <patternFill patternType="solid">
          <fgColor indexed="64"/>
          <bgColor theme="8" tint="0.79998168889431442"/>
        </patternFill>
      </fill>
      <alignment horizontal="general" vertical="center" textRotation="0" wrapText="0" indent="0" justifyLastLine="0" shrinkToFit="0" readingOrder="0"/>
      <border diagonalUp="0" diagonalDown="0">
        <left style="thin">
          <color indexed="64"/>
        </left>
        <right/>
        <top style="thin">
          <color auto="1"/>
        </top>
        <bottom style="thin">
          <color auto="1"/>
        </bottom>
      </border>
      <protection locked="0" hidden="0"/>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medium">
          <color indexed="64"/>
        </right>
        <top style="medium">
          <color indexed="64"/>
        </top>
        <bottom style="medium">
          <color indexed="64"/>
        </bottom>
      </border>
    </dxf>
    <dxf>
      <font>
        <strike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thin">
          <color indexed="64"/>
        </right>
        <top style="thin">
          <color indexed="64"/>
        </top>
        <bottom/>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178" formatCode="#,##0_ "/>
      <alignment horizontal="general" vertical="center" textRotation="0" wrapText="0" indent="0" justifyLastLine="0" shrinkToFit="0" readingOrder="0"/>
      <border diagonalUp="0" diagonalDown="0" outline="0">
        <left style="medium">
          <color indexed="64"/>
        </left>
        <right/>
        <top style="medium">
          <color indexed="64"/>
        </top>
        <bottom style="medium">
          <color indexed="64"/>
        </bottom>
      </border>
    </dxf>
    <dxf>
      <font>
        <b val="0"/>
        <i val="0"/>
        <strike val="0"/>
        <condense val="0"/>
        <extend val="0"/>
        <outline val="0"/>
        <shadow val="0"/>
        <u val="none"/>
        <vertAlign val="baseline"/>
        <sz val="11"/>
        <color auto="1"/>
        <name val="ＭＳ Ｐゴシック"/>
        <scheme val="none"/>
      </font>
      <numFmt numFmtId="178" formatCode="#,##0_ "/>
      <fill>
        <patternFill patternType="none">
          <fgColor indexed="64"/>
          <bgColor auto="1"/>
        </patternFill>
      </fill>
      <alignment horizontal="general"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2"/>
        <color auto="1"/>
        <name val="ＭＳ Ｐゴシック"/>
        <scheme val="none"/>
      </font>
      <numFmt numFmtId="178" formatCode="#,##0_ "/>
      <alignment horizontal="general"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font>
        <b val="0"/>
        <i val="0"/>
        <strike val="0"/>
        <condense val="0"/>
        <extend val="0"/>
        <outline val="0"/>
        <shadow val="0"/>
        <u val="none"/>
        <vertAlign val="baseline"/>
        <sz val="11"/>
        <color auto="1"/>
        <name val="ＭＳ Ｐゴシック"/>
        <scheme val="none"/>
      </font>
      <numFmt numFmtId="178" formatCode="#,##0_ "/>
      <fill>
        <patternFill patternType="solid">
          <fgColor indexed="64"/>
          <bgColor theme="8" tint="0.79998168889431442"/>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auto="1"/>
        <name val="ＭＳ Ｐゴシック"/>
        <scheme val="none"/>
      </font>
      <numFmt numFmtId="178" formatCode="#,##0_ "/>
      <alignment horizontal="general" vertical="center"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font>
        <strike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11"/>
        <color auto="1"/>
        <name val="ＭＳ Ｐゴシック"/>
        <scheme val="none"/>
      </font>
      <numFmt numFmtId="6" formatCode="#,##0;[Red]\-#,##0"/>
      <alignment horizontal="righ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ＭＳ Ｐゴシック"/>
        <scheme val="none"/>
      </font>
      <fill>
        <patternFill patternType="solid">
          <fgColor indexed="64"/>
          <bgColor theme="8" tint="0.79998168889431442"/>
        </patternFill>
      </fill>
      <alignment horizontal="right" vertical="center" textRotation="0" wrapText="0" indent="0" justifyLastLine="0" shrinkToFit="0" readingOrder="0"/>
      <border diagonalUp="0" diagonalDown="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top style="thin">
          <color indexed="64"/>
        </top>
        <bottom style="thin">
          <color indexed="64"/>
        </bottom>
      </border>
    </dxf>
    <dxf>
      <font>
        <strike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top style="thin">
          <color indexed="64"/>
        </top>
        <bottom style="thin">
          <color indexed="64"/>
        </bottom>
      </border>
    </dxf>
    <dxf>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6" formatCode="#,##0;[Red]\-#,##0"/>
      <alignment horizontal="right" vertical="center"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1"/>
        <color auto="1"/>
        <name val="ＭＳ Ｐゴシック"/>
        <scheme val="none"/>
      </font>
      <fill>
        <patternFill patternType="solid">
          <fgColor indexed="64"/>
          <bgColor theme="8" tint="0.79998168889431442"/>
        </patternFill>
      </fill>
      <alignment horizontal="right" vertical="center" textRotation="0" wrapText="0" indent="0" justifyLastLine="0" shrinkToFit="0" readingOrder="0"/>
      <border diagonalUp="0" diagonalDown="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6"/>
        <color auto="1"/>
        <name val="ＭＳ Ｐゴシック"/>
        <scheme val="none"/>
      </font>
      <fill>
        <patternFill patternType="solid">
          <fgColor indexed="64"/>
          <bgColor theme="8" tint="0.79998168889431442"/>
        </patternFill>
      </fill>
      <alignment horizontal="center" vertical="center" textRotation="0" wrapText="0" indent="0" justifyLastLine="0" shrinkToFit="0" readingOrder="0"/>
      <border diagonalUp="0" diagonalDown="0">
        <left/>
        <right/>
        <top style="thin">
          <color indexed="64"/>
        </top>
        <bottom style="thin">
          <color indexed="64"/>
        </bottom>
      </border>
      <protection locked="0" hidden="0"/>
    </dxf>
    <dxf>
      <font>
        <b val="0"/>
        <i val="0"/>
        <strike val="0"/>
        <condense val="0"/>
        <extend val="0"/>
        <outline val="0"/>
        <shadow val="0"/>
        <u val="none"/>
        <vertAlign val="baseline"/>
        <sz val="16"/>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border outline="0">
        <left style="thin">
          <color indexed="64"/>
        </left>
        <right style="thin">
          <color indexed="64"/>
        </right>
        <top style="thin">
          <color indexed="64"/>
        </top>
      </border>
    </dxf>
    <dxf>
      <border outline="0">
        <bottom style="thin">
          <color indexed="64"/>
        </bottom>
      </border>
    </dxf>
    <dxf>
      <border>
        <left style="thin">
          <color auto="1"/>
        </left>
        <right style="thin">
          <color auto="1"/>
        </right>
        <top style="thin">
          <color auto="1"/>
        </top>
        <bottom style="thin">
          <color auto="1"/>
        </bottom>
      </border>
    </dxf>
  </dxfs>
  <tableStyles count="1" defaultTableStyle="TableStyleMedium2" defaultPivotStyle="PivotStyleLight16">
    <tableStyle name="テーブル スタイル 1" pivot="0" count="1">
      <tableStyleElement type="wholeTable" dxfId="76"/>
    </tableStyle>
  </tableStyles>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8</xdr:col>
      <xdr:colOff>609600</xdr:colOff>
      <xdr:row>5</xdr:row>
      <xdr:rowOff>112059</xdr:rowOff>
    </xdr:from>
    <xdr:to>
      <xdr:col>12</xdr:col>
      <xdr:colOff>246530</xdr:colOff>
      <xdr:row>5</xdr:row>
      <xdr:rowOff>295276</xdr:rowOff>
    </xdr:to>
    <xdr:cxnSp macro="">
      <xdr:nvCxnSpPr>
        <xdr:cNvPr id="2" name="直線矢印コネクタ 1"/>
        <xdr:cNvCxnSpPr/>
      </xdr:nvCxnSpPr>
      <xdr:spPr>
        <a:xfrm flipH="1">
          <a:off x="3556747" y="1557618"/>
          <a:ext cx="3626224" cy="183217"/>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372596</xdr:colOff>
      <xdr:row>0</xdr:row>
      <xdr:rowOff>28015</xdr:rowOff>
    </xdr:from>
    <xdr:to>
      <xdr:col>11</xdr:col>
      <xdr:colOff>1117787</xdr:colOff>
      <xdr:row>2</xdr:row>
      <xdr:rowOff>76200</xdr:rowOff>
    </xdr:to>
    <xdr:sp macro="" textlink="">
      <xdr:nvSpPr>
        <xdr:cNvPr id="3" name="角丸四角形 2"/>
        <xdr:cNvSpPr/>
      </xdr:nvSpPr>
      <xdr:spPr>
        <a:xfrm>
          <a:off x="4933390" y="28015"/>
          <a:ext cx="1933015" cy="541244"/>
        </a:xfrm>
        <a:prstGeom prst="round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ja-JP" altLang="en-US" sz="2800"/>
            <a:t>記入例</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127000</xdr:colOff>
      <xdr:row>38</xdr:row>
      <xdr:rowOff>88900</xdr:rowOff>
    </xdr:from>
    <xdr:to>
      <xdr:col>11</xdr:col>
      <xdr:colOff>774700</xdr:colOff>
      <xdr:row>48</xdr:row>
      <xdr:rowOff>115261</xdr:rowOff>
    </xdr:to>
    <xdr:sp macro="" textlink="">
      <xdr:nvSpPr>
        <xdr:cNvPr id="2" name="テキスト ボックス 1"/>
        <xdr:cNvSpPr txBox="1"/>
      </xdr:nvSpPr>
      <xdr:spPr>
        <a:xfrm>
          <a:off x="127000" y="10238228"/>
          <a:ext cx="5898456" cy="2337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100" b="0" i="0" u="none" strike="noStrike">
              <a:solidFill>
                <a:schemeClr val="dk1"/>
              </a:solidFill>
              <a:effectLst/>
              <a:latin typeface="+mn-lt"/>
              <a:ea typeface="+mn-ea"/>
              <a:cs typeface="+mn-cs"/>
            </a:rPr>
            <a:t>■人件費シート入力方法</a:t>
          </a:r>
          <a:r>
            <a:rPr lang="ja-JP" altLang="en-US"/>
            <a:t> </a:t>
          </a:r>
          <a:endParaRPr lang="ja-JP" altLang="en-US" sz="1100" b="0" i="0" u="none" strike="noStrike">
            <a:solidFill>
              <a:schemeClr val="dk1"/>
            </a:solidFill>
            <a:effectLst/>
            <a:latin typeface="+mn-lt"/>
            <a:ea typeface="+mn-ea"/>
            <a:cs typeface="+mn-cs"/>
          </a:endParaRPr>
        </a:p>
        <a:p>
          <a:endParaRPr lang="ja-JP" altLang="en-US" sz="1100" b="0" i="0" u="none" strike="noStrike">
            <a:solidFill>
              <a:schemeClr val="dk1"/>
            </a:solidFill>
            <a:effectLst/>
            <a:latin typeface="+mn-lt"/>
            <a:ea typeface="+mn-ea"/>
            <a:cs typeface="+mn-cs"/>
          </a:endParaRPr>
        </a:p>
        <a:p>
          <a:r>
            <a:rPr lang="ja-JP" altLang="en-US" sz="1100" b="0" i="0" u="none" strike="noStrike">
              <a:solidFill>
                <a:schemeClr val="dk1"/>
              </a:solidFill>
              <a:effectLst/>
              <a:latin typeface="+mn-lt"/>
              <a:ea typeface="+mn-ea"/>
              <a:cs typeface="+mn-cs"/>
            </a:rPr>
            <a:t>１　社員数分、このエクセルファイルを作成してください。	</a:t>
          </a:r>
        </a:p>
        <a:p>
          <a:r>
            <a:rPr lang="ja-JP" altLang="en-US" sz="1100" b="0" i="0" u="none" strike="noStrike">
              <a:solidFill>
                <a:schemeClr val="dk1"/>
              </a:solidFill>
              <a:effectLst/>
              <a:latin typeface="+mn-lt"/>
              <a:ea typeface="+mn-ea"/>
              <a:cs typeface="+mn-cs"/>
            </a:rPr>
            <a:t>２　画面一番下のシートの名称（従業者</a:t>
          </a:r>
          <a:r>
            <a:rPr lang="en-US" altLang="ja-JP" sz="1100" b="0" i="0" u="none" strike="noStrike">
              <a:solidFill>
                <a:schemeClr val="dk1"/>
              </a:solidFill>
              <a:effectLst/>
              <a:latin typeface="+mn-lt"/>
              <a:ea typeface="+mn-ea"/>
              <a:cs typeface="+mn-cs"/>
            </a:rPr>
            <a:t>A</a:t>
          </a:r>
          <a:r>
            <a:rPr lang="ja-JP" altLang="en-US" sz="1100" b="0" i="0" u="none" strike="noStrike">
              <a:solidFill>
                <a:schemeClr val="dk1"/>
              </a:solidFill>
              <a:effectLst/>
              <a:latin typeface="+mn-lt"/>
              <a:ea typeface="+mn-ea"/>
              <a:cs typeface="+mn-cs"/>
            </a:rPr>
            <a:t>）を右クリック</a:t>
          </a:r>
        </a:p>
        <a:p>
          <a:r>
            <a:rPr lang="ja-JP" altLang="en-US" sz="1100" b="0" i="0" u="none" strike="noStrike">
              <a:solidFill>
                <a:schemeClr val="dk1"/>
              </a:solidFill>
              <a:effectLst/>
              <a:latin typeface="+mn-lt"/>
              <a:ea typeface="+mn-ea"/>
              <a:cs typeface="+mn-cs"/>
            </a:rPr>
            <a:t>　　 ⇒ 名前の変更 ⇒ 社員のお名前に変更して下さい。シート上の氏名欄に社員のお名前が反映されます。</a:t>
          </a:r>
        </a:p>
        <a:p>
          <a:r>
            <a:rPr lang="ja-JP" altLang="en-US" sz="1100" b="0" i="0" u="none" strike="noStrike">
              <a:solidFill>
                <a:schemeClr val="dk1"/>
              </a:solidFill>
              <a:effectLst/>
              <a:latin typeface="+mn-lt"/>
              <a:ea typeface="+mn-ea"/>
              <a:cs typeface="+mn-cs"/>
            </a:rPr>
            <a:t>３　「総支給額（Ａ）」は、貴社の給与明細表等から転記してください。</a:t>
          </a:r>
        </a:p>
        <a:p>
          <a:r>
            <a:rPr lang="ja-JP" altLang="en-US" sz="1100" b="0" i="0" u="none" strike="noStrike">
              <a:solidFill>
                <a:schemeClr val="dk1"/>
              </a:solidFill>
              <a:effectLst/>
              <a:latin typeface="+mn-lt"/>
              <a:ea typeface="+mn-ea"/>
              <a:cs typeface="+mn-cs"/>
            </a:rPr>
            <a:t>　・遂行状況報告または実績報告の「作業日報兼直接人件費個別明細表」の</a:t>
          </a:r>
        </a:p>
        <a:p>
          <a:r>
            <a:rPr lang="ja-JP" altLang="en-US" sz="1100" b="0" i="0" u="none" strike="noStrike">
              <a:solidFill>
                <a:schemeClr val="dk1"/>
              </a:solidFill>
              <a:effectLst/>
              <a:latin typeface="+mn-lt"/>
              <a:ea typeface="+mn-ea"/>
              <a:cs typeface="+mn-cs"/>
            </a:rPr>
            <a:t>　　一か月の時間数の合計が「従事時間（Ｃ）」に自動的に表示されます。</a:t>
          </a:r>
        </a:p>
        <a:p>
          <a:r>
            <a:rPr lang="ja-JP" altLang="en-US" sz="1100" b="0" i="0" u="none" strike="noStrike">
              <a:solidFill>
                <a:schemeClr val="dk1"/>
              </a:solidFill>
              <a:effectLst/>
              <a:latin typeface="+mn-lt"/>
              <a:ea typeface="+mn-ea"/>
              <a:cs typeface="+mn-cs"/>
            </a:rPr>
            <a:t>　・「人件費単価（Ｂ）」は、報告期間中の”一番低い単価”が自動的に表示されます。</a:t>
          </a:r>
        </a:p>
        <a:p>
          <a:pPr>
            <a:lnSpc>
              <a:spcPts val="1300"/>
            </a:lnSpc>
          </a:pPr>
          <a:r>
            <a:rPr lang="ja-JP" altLang="en-US" sz="1100" b="0" i="0" u="none" strike="noStrike">
              <a:solidFill>
                <a:schemeClr val="dk1"/>
              </a:solidFill>
              <a:effectLst/>
              <a:latin typeface="+mn-lt"/>
              <a:ea typeface="+mn-ea"/>
              <a:cs typeface="+mn-cs"/>
            </a:rPr>
            <a:t>　・「算定額」及び「助成対象経費」は、自動的に表示されます。</a:t>
          </a:r>
        </a:p>
        <a:p>
          <a:pPr marL="0" marR="0" indent="0" defTabSz="914400" eaLnBrk="1" fontAlgn="auto" latinLnBrk="0" hangingPunct="1">
            <a:lnSpc>
              <a:spcPct val="100000"/>
            </a:lnSpc>
            <a:spcBef>
              <a:spcPts val="0"/>
            </a:spcBef>
            <a:spcAft>
              <a:spcPts val="0"/>
            </a:spcAft>
            <a:buClrTx/>
            <a:buSzTx/>
            <a:buFontTx/>
            <a:buNone/>
            <a:tabLst/>
            <a:defRPr/>
          </a:pPr>
          <a:r>
            <a:rPr lang="ja-JP" altLang="en-US" sz="1100" b="0" i="0">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指定のセル以外の入力は、しないでください。							</a:t>
          </a:r>
        </a:p>
        <a:p>
          <a:pPr>
            <a:lnSpc>
              <a:spcPts val="1200"/>
            </a:lnSpc>
          </a:pPr>
          <a:endParaRPr lang="ja-JP" altLang="en-US" sz="1100" b="0" i="0" u="none" strike="noStrike">
            <a:solidFill>
              <a:schemeClr val="dk1"/>
            </a:solidFill>
            <a:effectLst/>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0</xdr:colOff>
      <xdr:row>33</xdr:row>
      <xdr:rowOff>0</xdr:rowOff>
    </xdr:from>
    <xdr:to>
      <xdr:col>11</xdr:col>
      <xdr:colOff>0</xdr:colOff>
      <xdr:row>33</xdr:row>
      <xdr:rowOff>0</xdr:rowOff>
    </xdr:to>
    <xdr:sp macro="" textlink="">
      <xdr:nvSpPr>
        <xdr:cNvPr id="2" name="Line 1"/>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3" name="Line 3"/>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4" name="Line 4"/>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5" name="Line 5"/>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6" name="Line 8"/>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7" name="Line 9"/>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8" name="Line 10"/>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9" name="Line 11"/>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0" name="Line 12"/>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1" name="Line 13"/>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2" name="Line 14"/>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3" name="Line 15"/>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4" name="Line 16"/>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5" name="Line 17"/>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6" name="Line 18"/>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7" name="Line 19"/>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8" name="Line 20"/>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9" name="Line 21"/>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0" name="Line 22"/>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1" name="Line 23"/>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2" name="Line 24"/>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3" name="Line 25"/>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4" name="Line 26"/>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5" name="Line 27"/>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6" name="Line 28"/>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7" name="Line 29"/>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8" name="Line 30"/>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9" name="Line 31"/>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6</xdr:row>
      <xdr:rowOff>292099</xdr:rowOff>
    </xdr:to>
    <xdr:sp macro="" textlink="">
      <xdr:nvSpPr>
        <xdr:cNvPr id="31" name="Text Box 60"/>
        <xdr:cNvSpPr txBox="1">
          <a:spLocks noChangeArrowheads="1"/>
        </xdr:cNvSpPr>
      </xdr:nvSpPr>
      <xdr:spPr bwMode="auto">
        <a:xfrm>
          <a:off x="4610099" y="812800"/>
          <a:ext cx="6407150" cy="1765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1</xdr:col>
      <xdr:colOff>673099</xdr:colOff>
      <xdr:row>15</xdr:row>
      <xdr:rowOff>25400</xdr:rowOff>
    </xdr:from>
    <xdr:to>
      <xdr:col>8</xdr:col>
      <xdr:colOff>880532</xdr:colOff>
      <xdr:row>17</xdr:row>
      <xdr:rowOff>88900</xdr:rowOff>
    </xdr:to>
    <xdr:sp macro="" textlink="">
      <xdr:nvSpPr>
        <xdr:cNvPr id="32" name="四角形吹き出し 31"/>
        <xdr:cNvSpPr/>
      </xdr:nvSpPr>
      <xdr:spPr>
        <a:xfrm>
          <a:off x="1841499" y="6858000"/>
          <a:ext cx="3407833" cy="1248833"/>
        </a:xfrm>
        <a:prstGeom prst="wedgeRectCallout">
          <a:avLst>
            <a:gd name="adj1" fmla="val -44585"/>
            <a:gd name="adj2" fmla="val -10920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t>勤務時間の始業時刻、終業時刻ではなく、</a:t>
          </a:r>
          <a:endParaRPr kumimoji="1" lang="en-US" altLang="ja-JP" sz="1400"/>
        </a:p>
        <a:p>
          <a:pPr algn="l"/>
          <a:r>
            <a:rPr kumimoji="1" lang="ja-JP" altLang="en-US" sz="1400" b="1" u="sng"/>
            <a:t>工程・業務に直接従事した</a:t>
          </a:r>
          <a:endParaRPr kumimoji="1" lang="en-US" altLang="ja-JP" sz="1400" b="1" u="sng"/>
        </a:p>
        <a:p>
          <a:pPr algn="l"/>
          <a:r>
            <a:rPr kumimoji="1" lang="ja-JP" altLang="en-US" sz="1400" b="1" u="sng"/>
            <a:t>正味作業時間の開始と終了の時刻</a:t>
          </a:r>
          <a:endParaRPr kumimoji="1" lang="en-US" altLang="ja-JP" sz="1400" b="1" u="sng"/>
        </a:p>
        <a:p>
          <a:pPr algn="l"/>
          <a:r>
            <a:rPr kumimoji="1" lang="ja-JP" altLang="en-US" sz="1400"/>
            <a:t>を入力してください。</a:t>
          </a:r>
          <a:endParaRPr kumimoji="1" lang="ja-JP" altLang="en-US" sz="1100"/>
        </a:p>
      </xdr:txBody>
    </xdr:sp>
    <xdr:clientData/>
  </xdr:twoCellAnchor>
  <xdr:twoCellAnchor>
    <xdr:from>
      <xdr:col>10</xdr:col>
      <xdr:colOff>4000500</xdr:colOff>
      <xdr:row>14</xdr:row>
      <xdr:rowOff>101600</xdr:rowOff>
    </xdr:from>
    <xdr:to>
      <xdr:col>11</xdr:col>
      <xdr:colOff>736600</xdr:colOff>
      <xdr:row>16</xdr:row>
      <xdr:rowOff>101600</xdr:rowOff>
    </xdr:to>
    <xdr:sp macro="" textlink="">
      <xdr:nvSpPr>
        <xdr:cNvPr id="33" name="四角形吹き出し 32"/>
        <xdr:cNvSpPr/>
      </xdr:nvSpPr>
      <xdr:spPr>
        <a:xfrm>
          <a:off x="9963150" y="6330950"/>
          <a:ext cx="2641600" cy="1181100"/>
        </a:xfrm>
        <a:prstGeom prst="wedgeRectCallout">
          <a:avLst>
            <a:gd name="adj1" fmla="val 56972"/>
            <a:gd name="adj2" fmla="val -7719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a:t>「○：○○」と入力すると、表示が変わるようになっています</a:t>
          </a:r>
          <a:endParaRPr kumimoji="1" lang="en-US" altLang="ja-JP" sz="1200"/>
        </a:p>
        <a:p>
          <a:pPr algn="l"/>
          <a:r>
            <a:rPr kumimoji="1" lang="ja-JP" altLang="en-US" sz="1200"/>
            <a:t>　　例）</a:t>
          </a:r>
          <a:r>
            <a:rPr kumimoji="1" lang="en-US" altLang="ja-JP" sz="1200"/>
            <a:t>1</a:t>
          </a:r>
          <a:r>
            <a:rPr kumimoji="1" lang="ja-JP" altLang="en-US" sz="1200"/>
            <a:t>時間　→　</a:t>
          </a:r>
          <a:r>
            <a:rPr kumimoji="1" lang="en-US" altLang="ja-JP" sz="1200"/>
            <a:t>1</a:t>
          </a:r>
          <a:r>
            <a:rPr kumimoji="1" lang="ja-JP" altLang="en-US" sz="1200"/>
            <a:t>：</a:t>
          </a:r>
          <a:r>
            <a:rPr kumimoji="1" lang="en-US" altLang="ja-JP" sz="1200"/>
            <a:t>00</a:t>
          </a:r>
        </a:p>
        <a:p>
          <a:pPr algn="l"/>
          <a:r>
            <a:rPr kumimoji="1" lang="ja-JP" altLang="en-US" sz="1200"/>
            <a:t>　　　　　</a:t>
          </a:r>
          <a:r>
            <a:rPr kumimoji="1" lang="en-US" altLang="ja-JP" sz="1200"/>
            <a:t>45</a:t>
          </a:r>
          <a:r>
            <a:rPr kumimoji="1" lang="ja-JP" altLang="en-US" sz="1200"/>
            <a:t>分　→　</a:t>
          </a:r>
          <a:r>
            <a:rPr kumimoji="1" lang="en-US" altLang="ja-JP" sz="1200"/>
            <a:t>0</a:t>
          </a:r>
          <a:r>
            <a:rPr kumimoji="1" lang="ja-JP" altLang="en-US" sz="1200"/>
            <a:t>：</a:t>
          </a:r>
          <a:r>
            <a:rPr kumimoji="1" lang="en-US" altLang="ja-JP" sz="1200"/>
            <a:t>45</a:t>
          </a:r>
          <a:endParaRPr kumimoji="1" lang="ja-JP" altLang="en-US" sz="1200"/>
        </a:p>
      </xdr:txBody>
    </xdr:sp>
    <xdr:clientData/>
  </xdr:twoCellAnchor>
  <xdr:twoCellAnchor>
    <xdr:from>
      <xdr:col>1</xdr:col>
      <xdr:colOff>596899</xdr:colOff>
      <xdr:row>9</xdr:row>
      <xdr:rowOff>139700</xdr:rowOff>
    </xdr:from>
    <xdr:to>
      <xdr:col>8</xdr:col>
      <xdr:colOff>643466</xdr:colOff>
      <xdr:row>10</xdr:row>
      <xdr:rowOff>564777</xdr:rowOff>
    </xdr:to>
    <xdr:sp macro="" textlink="">
      <xdr:nvSpPr>
        <xdr:cNvPr id="34" name="四角形吹き出し 33"/>
        <xdr:cNvSpPr/>
      </xdr:nvSpPr>
      <xdr:spPr>
        <a:xfrm>
          <a:off x="1765299" y="3416300"/>
          <a:ext cx="3246967" cy="1017744"/>
        </a:xfrm>
        <a:prstGeom prst="wedgeRectCallout">
          <a:avLst>
            <a:gd name="adj1" fmla="val -70597"/>
            <a:gd name="adj2" fmla="val -3426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t>給料締日の翌日をスタートにしてください</a:t>
          </a:r>
        </a:p>
      </xdr:txBody>
    </xdr:sp>
    <xdr:clientData/>
  </xdr:twoCellAnchor>
  <xdr:twoCellAnchor>
    <xdr:from>
      <xdr:col>10</xdr:col>
      <xdr:colOff>1511300</xdr:colOff>
      <xdr:row>9</xdr:row>
      <xdr:rowOff>207433</xdr:rowOff>
    </xdr:from>
    <xdr:to>
      <xdr:col>10</xdr:col>
      <xdr:colOff>5359400</xdr:colOff>
      <xdr:row>10</xdr:row>
      <xdr:rowOff>334433</xdr:rowOff>
    </xdr:to>
    <xdr:sp macro="" textlink="">
      <xdr:nvSpPr>
        <xdr:cNvPr id="35" name="四角形吹き出し 34"/>
        <xdr:cNvSpPr/>
      </xdr:nvSpPr>
      <xdr:spPr>
        <a:xfrm>
          <a:off x="6972300" y="3484033"/>
          <a:ext cx="3848100" cy="719667"/>
        </a:xfrm>
        <a:prstGeom prst="wedgeRectCallout">
          <a:avLst>
            <a:gd name="adj1" fmla="val -65550"/>
            <a:gd name="adj2" fmla="val -38130"/>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r>
            <a:rPr kumimoji="1" lang="ja-JP" altLang="ja-JP" sz="1400" b="1">
              <a:solidFill>
                <a:sysClr val="windowText" lastClr="000000"/>
              </a:solidFill>
              <a:effectLst/>
              <a:latin typeface="+mn-lt"/>
              <a:ea typeface="+mn-ea"/>
              <a:cs typeface="+mn-cs"/>
            </a:rPr>
            <a:t>「誰と」「何を」が明記していないと、対象となるか</a:t>
          </a:r>
          <a:endParaRPr kumimoji="1" lang="en-US" altLang="ja-JP" sz="1400" b="1">
            <a:solidFill>
              <a:sysClr val="windowText" lastClr="000000"/>
            </a:solidFill>
            <a:effectLst/>
            <a:latin typeface="+mn-lt"/>
            <a:ea typeface="+mn-ea"/>
            <a:cs typeface="+mn-cs"/>
          </a:endParaRPr>
        </a:p>
        <a:p>
          <a:r>
            <a:rPr kumimoji="1" lang="ja-JP" altLang="ja-JP" sz="1400" b="1">
              <a:solidFill>
                <a:sysClr val="windowText" lastClr="000000"/>
              </a:solidFill>
              <a:effectLst/>
              <a:latin typeface="+mn-lt"/>
              <a:ea typeface="+mn-ea"/>
              <a:cs typeface="+mn-cs"/>
            </a:rPr>
            <a:t>どうか</a:t>
          </a:r>
          <a:r>
            <a:rPr kumimoji="1" lang="ja-JP" altLang="en-US" sz="1400" b="1">
              <a:solidFill>
                <a:srgbClr val="FF0000"/>
              </a:solidFill>
              <a:effectLst/>
              <a:latin typeface="+mn-lt"/>
              <a:ea typeface="+mn-ea"/>
              <a:cs typeface="+mn-cs"/>
            </a:rPr>
            <a:t>判断できない</a:t>
          </a:r>
          <a:r>
            <a:rPr kumimoji="1" lang="ja-JP" altLang="en-US" sz="1400" b="1">
              <a:solidFill>
                <a:sysClr val="windowText" lastClr="000000"/>
              </a:solidFill>
              <a:effectLst/>
              <a:latin typeface="+mn-lt"/>
              <a:ea typeface="+mn-ea"/>
              <a:cs typeface="+mn-cs"/>
            </a:rPr>
            <a:t>ため、経費として対象外</a:t>
          </a:r>
          <a:endParaRPr lang="ja-JP" altLang="ja-JP" sz="1400">
            <a:solidFill>
              <a:sysClr val="windowText" lastClr="000000"/>
            </a:solidFill>
            <a:effectLst/>
          </a:endParaRPr>
        </a:p>
        <a:p>
          <a:pPr algn="l"/>
          <a:endParaRPr kumimoji="1" lang="ja-JP" altLang="en-US" sz="1400">
            <a:solidFill>
              <a:sysClr val="windowText" lastClr="000000"/>
            </a:solidFill>
          </a:endParaRPr>
        </a:p>
      </xdr:txBody>
    </xdr:sp>
    <xdr:clientData/>
  </xdr:twoCellAnchor>
  <xdr:twoCellAnchor>
    <xdr:from>
      <xdr:col>10</xdr:col>
      <xdr:colOff>1498600</xdr:colOff>
      <xdr:row>10</xdr:row>
      <xdr:rowOff>215900</xdr:rowOff>
    </xdr:from>
    <xdr:to>
      <xdr:col>10</xdr:col>
      <xdr:colOff>2133600</xdr:colOff>
      <xdr:row>12</xdr:row>
      <xdr:rowOff>571500</xdr:rowOff>
    </xdr:to>
    <xdr:sp macro="" textlink="">
      <xdr:nvSpPr>
        <xdr:cNvPr id="36" name="右中かっこ 35"/>
        <xdr:cNvSpPr/>
      </xdr:nvSpPr>
      <xdr:spPr>
        <a:xfrm>
          <a:off x="7461250" y="4083050"/>
          <a:ext cx="635000" cy="1536700"/>
        </a:xfrm>
        <a:prstGeom prst="rightBrace">
          <a:avLst/>
        </a:prstGeom>
        <a:ln w="381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2413000</xdr:colOff>
      <xdr:row>10</xdr:row>
      <xdr:rowOff>571500</xdr:rowOff>
    </xdr:from>
    <xdr:to>
      <xdr:col>11</xdr:col>
      <xdr:colOff>698500</xdr:colOff>
      <xdr:row>12</xdr:row>
      <xdr:rowOff>330200</xdr:rowOff>
    </xdr:to>
    <xdr:sp macro="" textlink="">
      <xdr:nvSpPr>
        <xdr:cNvPr id="37" name="四角形吹き出し 36"/>
        <xdr:cNvSpPr/>
      </xdr:nvSpPr>
      <xdr:spPr>
        <a:xfrm>
          <a:off x="8375650" y="4438650"/>
          <a:ext cx="4191000" cy="939800"/>
        </a:xfrm>
        <a:prstGeom prst="wedgeRectCallout">
          <a:avLst>
            <a:gd name="adj1" fmla="val -55089"/>
            <a:gd name="adj2" fmla="val -2397"/>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r>
            <a:rPr kumimoji="1" lang="ja-JP" altLang="en-US" sz="1400" b="1">
              <a:solidFill>
                <a:sysClr val="windowText" lastClr="000000"/>
              </a:solidFill>
              <a:effectLst/>
              <a:latin typeface="+mn-lt"/>
              <a:ea typeface="+mn-ea"/>
              <a:cs typeface="+mn-cs"/>
            </a:rPr>
            <a:t>開発・改良に</a:t>
          </a:r>
          <a:r>
            <a:rPr kumimoji="1" lang="ja-JP" altLang="en-US" sz="1400" b="1">
              <a:solidFill>
                <a:srgbClr val="FF0000"/>
              </a:solidFill>
              <a:effectLst/>
              <a:latin typeface="+mn-lt"/>
              <a:ea typeface="+mn-ea"/>
              <a:cs typeface="+mn-cs"/>
            </a:rPr>
            <a:t>直接的に関係のない業務</a:t>
          </a:r>
          <a:r>
            <a:rPr kumimoji="1" lang="ja-JP" altLang="en-US" sz="1400" b="1">
              <a:solidFill>
                <a:sysClr val="windowText" lastClr="000000"/>
              </a:solidFill>
              <a:effectLst/>
              <a:latin typeface="+mn-lt"/>
              <a:ea typeface="+mn-ea"/>
              <a:cs typeface="+mn-cs"/>
            </a:rPr>
            <a:t>であり、経費として対象外</a:t>
          </a:r>
        </a:p>
      </xdr:txBody>
    </xdr:sp>
    <xdr:clientData/>
  </xdr:twoCellAnchor>
  <xdr:twoCellAnchor>
    <xdr:from>
      <xdr:col>7</xdr:col>
      <xdr:colOff>127000</xdr:colOff>
      <xdr:row>5</xdr:row>
      <xdr:rowOff>63500</xdr:rowOff>
    </xdr:from>
    <xdr:to>
      <xdr:col>10</xdr:col>
      <xdr:colOff>4597400</xdr:colOff>
      <xdr:row>6</xdr:row>
      <xdr:rowOff>209177</xdr:rowOff>
    </xdr:to>
    <xdr:sp macro="" textlink="">
      <xdr:nvSpPr>
        <xdr:cNvPr id="38" name="四角形吹き出し 37"/>
        <xdr:cNvSpPr/>
      </xdr:nvSpPr>
      <xdr:spPr>
        <a:xfrm>
          <a:off x="4651375" y="1968500"/>
          <a:ext cx="5908675" cy="526677"/>
        </a:xfrm>
        <a:prstGeom prst="wedgeRectCallout">
          <a:avLst>
            <a:gd name="adj1" fmla="val -36927"/>
            <a:gd name="adj2" fmla="val 11434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t>色のついたセルは自動計算のため、入力しないでください。</a:t>
          </a:r>
        </a:p>
      </xdr:txBody>
    </xdr:sp>
    <xdr:clientData/>
  </xdr:twoCellAnchor>
  <xdr:twoCellAnchor>
    <xdr:from>
      <xdr:col>10</xdr:col>
      <xdr:colOff>2336800</xdr:colOff>
      <xdr:row>15</xdr:row>
      <xdr:rowOff>139700</xdr:rowOff>
    </xdr:from>
    <xdr:to>
      <xdr:col>10</xdr:col>
      <xdr:colOff>2971800</xdr:colOff>
      <xdr:row>17</xdr:row>
      <xdr:rowOff>495300</xdr:rowOff>
    </xdr:to>
    <xdr:sp macro="" textlink="">
      <xdr:nvSpPr>
        <xdr:cNvPr id="39" name="右中かっこ 38"/>
        <xdr:cNvSpPr/>
      </xdr:nvSpPr>
      <xdr:spPr>
        <a:xfrm>
          <a:off x="8299450" y="6959600"/>
          <a:ext cx="635000" cy="1536700"/>
        </a:xfrm>
        <a:prstGeom prst="rightBrace">
          <a:avLst/>
        </a:prstGeom>
        <a:ln w="381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2925234</xdr:colOff>
      <xdr:row>17</xdr:row>
      <xdr:rowOff>563034</xdr:rowOff>
    </xdr:from>
    <xdr:to>
      <xdr:col>12</xdr:col>
      <xdr:colOff>186267</xdr:colOff>
      <xdr:row>19</xdr:row>
      <xdr:rowOff>321733</xdr:rowOff>
    </xdr:to>
    <xdr:sp macro="" textlink="">
      <xdr:nvSpPr>
        <xdr:cNvPr id="40" name="四角形吹き出し 39"/>
        <xdr:cNvSpPr/>
      </xdr:nvSpPr>
      <xdr:spPr>
        <a:xfrm>
          <a:off x="8386234" y="8580967"/>
          <a:ext cx="3467100" cy="944033"/>
        </a:xfrm>
        <a:prstGeom prst="wedgeRectCallout">
          <a:avLst>
            <a:gd name="adj1" fmla="val -46605"/>
            <a:gd name="adj2" fmla="val -71730"/>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r>
            <a:rPr kumimoji="1" lang="ja-JP" altLang="en-US" sz="1400" b="1">
              <a:solidFill>
                <a:sysClr val="windowText" lastClr="000000"/>
              </a:solidFill>
              <a:effectLst/>
              <a:latin typeface="+mn-lt"/>
              <a:ea typeface="+mn-ea"/>
              <a:cs typeface="+mn-cs"/>
            </a:rPr>
            <a:t>具体的かつ開発製品が対象の業務であり対象経費</a:t>
          </a:r>
        </a:p>
      </xdr:txBody>
    </xdr:sp>
    <xdr:clientData/>
  </xdr:twoCellAnchor>
  <xdr:twoCellAnchor>
    <xdr:from>
      <xdr:col>10</xdr:col>
      <xdr:colOff>3467100</xdr:colOff>
      <xdr:row>0</xdr:row>
      <xdr:rowOff>114300</xdr:rowOff>
    </xdr:from>
    <xdr:to>
      <xdr:col>10</xdr:col>
      <xdr:colOff>5461000</xdr:colOff>
      <xdr:row>2</xdr:row>
      <xdr:rowOff>0</xdr:rowOff>
    </xdr:to>
    <xdr:sp macro="" textlink="">
      <xdr:nvSpPr>
        <xdr:cNvPr id="41" name="角丸四角形 40"/>
        <xdr:cNvSpPr/>
      </xdr:nvSpPr>
      <xdr:spPr>
        <a:xfrm>
          <a:off x="9429750" y="114300"/>
          <a:ext cx="1993900" cy="647700"/>
        </a:xfrm>
        <a:prstGeom prst="round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ja-JP" altLang="en-US" sz="2800"/>
            <a:t>記入例</a:t>
          </a:r>
        </a:p>
      </xdr:txBody>
    </xdr:sp>
    <xdr:clientData/>
  </xdr:twoCellAnchor>
  <xdr:twoCellAnchor>
    <xdr:from>
      <xdr:col>10</xdr:col>
      <xdr:colOff>2286000</xdr:colOff>
      <xdr:row>3</xdr:row>
      <xdr:rowOff>169333</xdr:rowOff>
    </xdr:from>
    <xdr:to>
      <xdr:col>10</xdr:col>
      <xdr:colOff>4792135</xdr:colOff>
      <xdr:row>4</xdr:row>
      <xdr:rowOff>143933</xdr:rowOff>
    </xdr:to>
    <xdr:sp macro="" textlink="">
      <xdr:nvSpPr>
        <xdr:cNvPr id="42" name="四角形吹き出し 41"/>
        <xdr:cNvSpPr/>
      </xdr:nvSpPr>
      <xdr:spPr>
        <a:xfrm>
          <a:off x="7747000" y="1312333"/>
          <a:ext cx="2506135" cy="355600"/>
        </a:xfrm>
        <a:prstGeom prst="wedgeRectCallout">
          <a:avLst>
            <a:gd name="adj1" fmla="val 87949"/>
            <a:gd name="adj2" fmla="val 164493"/>
          </a:avLst>
        </a:prstGeom>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l"/>
          <a:r>
            <a:rPr kumimoji="1" lang="ja-JP" altLang="en-US" sz="2000" b="1"/>
            <a:t>押印または記名で可</a:t>
          </a:r>
          <a:endParaRPr kumimoji="1" lang="en-US" altLang="ja-JP" sz="2000" b="1"/>
        </a:p>
      </xdr:txBody>
    </xdr:sp>
    <xdr:clientData/>
  </xdr:twoCellAnchor>
  <xdr:twoCellAnchor>
    <xdr:from>
      <xdr:col>10</xdr:col>
      <xdr:colOff>2345267</xdr:colOff>
      <xdr:row>7</xdr:row>
      <xdr:rowOff>76200</xdr:rowOff>
    </xdr:from>
    <xdr:to>
      <xdr:col>10</xdr:col>
      <xdr:colOff>4851402</xdr:colOff>
      <xdr:row>8</xdr:row>
      <xdr:rowOff>127000</xdr:rowOff>
    </xdr:to>
    <xdr:sp macro="" textlink="">
      <xdr:nvSpPr>
        <xdr:cNvPr id="43" name="四角形吹き出し 42"/>
        <xdr:cNvSpPr/>
      </xdr:nvSpPr>
      <xdr:spPr>
        <a:xfrm>
          <a:off x="7806267" y="2743200"/>
          <a:ext cx="2506135" cy="355600"/>
        </a:xfrm>
        <a:prstGeom prst="wedgeRectCallout">
          <a:avLst>
            <a:gd name="adj1" fmla="val 86935"/>
            <a:gd name="adj2" fmla="val 138302"/>
          </a:avLst>
        </a:prstGeom>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l"/>
          <a:r>
            <a:rPr kumimoji="1" lang="ja-JP" altLang="en-US" sz="2000" b="1"/>
            <a:t>押印または記名で可</a:t>
          </a:r>
          <a:endParaRPr kumimoji="1" lang="en-US" altLang="ja-JP" sz="2000" b="1"/>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tables/table1.xml><?xml version="1.0" encoding="utf-8"?>
<table xmlns="http://schemas.openxmlformats.org/spreadsheetml/2006/main" id="1" name="直接人件費総括表" displayName="直接人件費総括表" ref="A6:L13" headerRowCount="0" totalsRowCount="1" headerRowBorderDxfId="75" tableBorderDxfId="74">
  <tableColumns count="12">
    <tableColumn id="1" name="列1" totalsRowLabel="合　　　計" headerRowDxfId="73" dataDxfId="72" totalsRowDxfId="71"/>
    <tableColumn id="3" name="列3" totalsRowFunction="custom" headerRowDxfId="70" dataDxfId="69" totalsRowDxfId="68" headerRowCellStyle="桁区切り" dataCellStyle="桁区切り">
      <totalsRowFormula>SUBTOTAL(109,直接人件費総括表[列3])
  +ROUNDDOWN(SUBTOTAL(109,直接人件費総括表[列5])/60,0)</totalsRowFormula>
    </tableColumn>
    <tableColumn id="4" name="列4" totalsRowLabel="時間" headerRowDxfId="67" dataDxfId="66" totalsRowDxfId="65"/>
    <tableColumn id="5" name="列5" totalsRowFunction="custom" headerRowDxfId="64" dataDxfId="63" totalsRowDxfId="62" headerRowCellStyle="桁区切り" dataCellStyle="桁区切り">
      <totalsRowFormula>IF(SUBTOTAL(109,直接人件費総括表[列5])&gt;=60,
     MOD(SUBTOTAL(109,直接人件費総括表[列5]),60),
     SUBTOTAL(109,直接人件費総括表[列5]))</totalsRowFormula>
    </tableColumn>
    <tableColumn id="6" name="列6" totalsRowLabel="分" headerRowDxfId="61" dataDxfId="60" totalsRowDxfId="59"/>
    <tableColumn id="7" name="列7" headerRowDxfId="58" dataDxfId="57" totalsRowDxfId="56"/>
    <tableColumn id="8" name="列8" totalsRowFunction="sum" headerRowDxfId="55" dataDxfId="54" totalsRowDxfId="53">
      <calculatedColumnFormula>(B6*F6)+(D6*F6/60)</calculatedColumnFormula>
    </tableColumn>
    <tableColumn id="9" name="列9" totalsRowLabel="円" headerRowDxfId="52" dataDxfId="51" totalsRowDxfId="50"/>
    <tableColumn id="12" name="列12" totalsRowFunction="sum" headerRowDxfId="49" dataDxfId="48" totalsRowDxfId="47" dataCellStyle="桁区切り"/>
    <tableColumn id="2" name="列2" totalsRowLabel="円" headerRowDxfId="46" dataDxfId="45" totalsRowDxfId="44"/>
    <tableColumn id="10" name="列10" headerRowDxfId="43" dataDxfId="42" totalsRowDxfId="41"/>
    <tableColumn id="11" name="列11" headerRowDxfId="40" dataDxfId="39" totalsRowDxfId="38"/>
  </tableColumns>
  <tableStyleInfo name="テーブル スタイル 1" showFirstColumn="0" showLastColumn="0" showRowStripes="1" showColumnStripes="0"/>
</table>
</file>

<file path=xl/tables/table2.xml><?xml version="1.0" encoding="utf-8"?>
<table xmlns="http://schemas.openxmlformats.org/spreadsheetml/2006/main" id="3" name="直接人件費総括表4" displayName="直接人件費総括表4" ref="A6:L13" headerRowCount="0" totalsRowCount="1" headerRowBorderDxfId="37" tableBorderDxfId="36">
  <tableColumns count="12">
    <tableColumn id="1" name="列1" totalsRowLabel="合　　　計" headerRowDxfId="35" dataDxfId="34" totalsRowDxfId="33"/>
    <tableColumn id="3" name="列3" totalsRowFunction="custom" headerRowDxfId="32" dataDxfId="31" totalsRowDxfId="30" headerRowCellStyle="桁区切り" dataCellStyle="桁区切り">
      <totalsRowFormula>SUBTOTAL(109,直接人件費総括表4[列3])
  +ROUNDDOWN(SUBTOTAL(109,直接人件費総括表4[列5])/60,0)</totalsRowFormula>
    </tableColumn>
    <tableColumn id="4" name="列4" totalsRowLabel="時間" headerRowDxfId="29" dataDxfId="28" totalsRowDxfId="27"/>
    <tableColumn id="5" name="列5" totalsRowFunction="custom" headerRowDxfId="26" dataDxfId="25" totalsRowDxfId="24" headerRowCellStyle="桁区切り" dataCellStyle="桁区切り">
      <totalsRowFormula>IF(SUBTOTAL(109,直接人件費総括表4[列5])&gt;=60,
     MOD(SUBTOTAL(109,直接人件費総括表4[列5]),60),
     SUBTOTAL(109,直接人件費総括表4[列5]))</totalsRowFormula>
    </tableColumn>
    <tableColumn id="6" name="列6" totalsRowLabel="分" headerRowDxfId="23" dataDxfId="22" totalsRowDxfId="21"/>
    <tableColumn id="7" name="列7" headerRowDxfId="20" dataDxfId="19" totalsRowDxfId="18"/>
    <tableColumn id="8" name="列8" totalsRowFunction="sum" headerRowDxfId="17" dataDxfId="16" totalsRowDxfId="15">
      <calculatedColumnFormula>(B6*F6)+(D6*F6/60)</calculatedColumnFormula>
    </tableColumn>
    <tableColumn id="9" name="列9" totalsRowLabel="円" headerRowDxfId="14" dataDxfId="13" totalsRowDxfId="12"/>
    <tableColumn id="12" name="列12" totalsRowFunction="sum" headerRowDxfId="11" dataDxfId="10" totalsRowDxfId="9" dataCellStyle="桁区切り"/>
    <tableColumn id="2" name="列2" totalsRowLabel="円" headerRowDxfId="8" dataDxfId="7" totalsRowDxfId="6"/>
    <tableColumn id="10" name="列10" headerRowDxfId="5" dataDxfId="4" totalsRowDxfId="3"/>
    <tableColumn id="11" name="列11" headerRowDxfId="2" dataDxfId="1" totalsRowDxfId="0"/>
  </tableColumns>
  <tableStyleInfo name="テーブル スタイル 1"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T31"/>
  <sheetViews>
    <sheetView showGridLines="0" tabSelected="1" zoomScale="80" zoomScaleNormal="80" zoomScaleSheetLayoutView="90" workbookViewId="0">
      <selection activeCell="F8" sqref="F8"/>
    </sheetView>
  </sheetViews>
  <sheetFormatPr defaultRowHeight="13" x14ac:dyDescent="0.2"/>
  <cols>
    <col min="1" max="1" width="25" customWidth="1"/>
    <col min="2" max="4" width="6.26953125" customWidth="1"/>
    <col min="5" max="5" width="5.6328125" customWidth="1"/>
    <col min="6" max="6" width="12.453125" customWidth="1"/>
    <col min="7" max="7" width="15.6328125" customWidth="1"/>
    <col min="8" max="8" width="6.26953125" customWidth="1"/>
    <col min="9" max="9" width="15.6328125" customWidth="1"/>
    <col min="10" max="10" width="6.26953125" customWidth="1"/>
    <col min="11" max="11" width="35.7265625" customWidth="1"/>
    <col min="12" max="12" width="11" customWidth="1"/>
  </cols>
  <sheetData>
    <row r="1" spans="1:20" ht="18.75" customHeight="1" x14ac:dyDescent="0.2">
      <c r="A1" s="205" t="s">
        <v>86</v>
      </c>
      <c r="B1" s="205"/>
      <c r="C1" s="205"/>
      <c r="D1" s="205"/>
      <c r="E1" s="205"/>
      <c r="F1" s="205"/>
      <c r="G1" s="205"/>
      <c r="H1" s="205"/>
      <c r="I1" s="205"/>
      <c r="J1" s="205"/>
      <c r="K1" s="205"/>
      <c r="L1" s="205"/>
      <c r="M1" s="173"/>
      <c r="N1" s="173"/>
      <c r="O1" s="173"/>
      <c r="P1" s="173"/>
      <c r="Q1" s="173"/>
      <c r="R1" s="173"/>
      <c r="S1" s="173"/>
      <c r="T1" s="173"/>
    </row>
    <row r="2" spans="1:20" ht="21.75" customHeight="1" x14ac:dyDescent="0.2">
      <c r="A2" s="206" t="s">
        <v>85</v>
      </c>
      <c r="B2" s="206"/>
      <c r="C2" s="206"/>
      <c r="D2" s="206"/>
      <c r="E2" s="206"/>
      <c r="F2" s="206"/>
      <c r="G2" s="206"/>
      <c r="H2" s="206"/>
      <c r="I2" s="206"/>
      <c r="J2" s="206"/>
      <c r="K2" s="206"/>
      <c r="L2" s="206"/>
      <c r="M2" s="173"/>
      <c r="N2" s="173"/>
      <c r="O2" s="173"/>
      <c r="P2" s="173"/>
      <c r="Q2" s="173"/>
      <c r="R2" s="173"/>
      <c r="S2" s="173"/>
      <c r="T2" s="173"/>
    </row>
    <row r="3" spans="1:20" ht="33" customHeight="1" thickBot="1" x14ac:dyDescent="0.25">
      <c r="A3" s="172" t="s">
        <v>41</v>
      </c>
      <c r="B3" s="207" t="s">
        <v>98</v>
      </c>
      <c r="C3" s="207"/>
      <c r="D3" s="207"/>
      <c r="E3" s="207"/>
      <c r="F3" s="207"/>
      <c r="G3" s="174"/>
      <c r="H3" s="92"/>
      <c r="I3" s="92"/>
      <c r="J3" s="92"/>
      <c r="K3" s="92"/>
      <c r="L3" s="173"/>
      <c r="M3" s="173"/>
      <c r="N3" s="173"/>
      <c r="O3" s="173"/>
      <c r="P3" s="173"/>
      <c r="Q3" s="173"/>
      <c r="R3" s="173"/>
      <c r="S3" s="173"/>
      <c r="T3" s="173"/>
    </row>
    <row r="4" spans="1:20" ht="17.25" customHeight="1" x14ac:dyDescent="0.2">
      <c r="A4" s="173"/>
      <c r="B4" s="173"/>
      <c r="C4" s="173"/>
      <c r="D4" s="173"/>
      <c r="E4" s="173"/>
      <c r="F4" s="173"/>
      <c r="G4" s="173"/>
      <c r="H4" s="173"/>
      <c r="I4" s="173"/>
      <c r="J4" s="173"/>
      <c r="K4" s="173"/>
      <c r="L4" s="173"/>
      <c r="M4" s="173"/>
      <c r="N4" s="173"/>
      <c r="O4" s="173"/>
      <c r="P4" s="173"/>
      <c r="Q4" s="173"/>
      <c r="R4" s="173"/>
      <c r="S4" s="173"/>
      <c r="T4" s="173"/>
    </row>
    <row r="5" spans="1:20" ht="37.5" customHeight="1" x14ac:dyDescent="0.2">
      <c r="A5" s="175" t="s">
        <v>42</v>
      </c>
      <c r="B5" s="208" t="s">
        <v>80</v>
      </c>
      <c r="C5" s="209"/>
      <c r="D5" s="209"/>
      <c r="E5" s="210"/>
      <c r="F5" s="177" t="s">
        <v>43</v>
      </c>
      <c r="G5" s="211" t="s">
        <v>81</v>
      </c>
      <c r="H5" s="212"/>
      <c r="I5" s="213" t="s">
        <v>82</v>
      </c>
      <c r="J5" s="212"/>
      <c r="K5" s="178" t="s">
        <v>44</v>
      </c>
      <c r="L5" s="177" t="s">
        <v>45</v>
      </c>
      <c r="M5" s="173"/>
      <c r="N5" s="173"/>
      <c r="O5" s="173"/>
      <c r="P5" s="173"/>
      <c r="Q5" s="173"/>
      <c r="R5" s="173"/>
      <c r="S5" s="173"/>
      <c r="T5" s="173"/>
    </row>
    <row r="6" spans="1:20" ht="37.5" customHeight="1" x14ac:dyDescent="0.2">
      <c r="A6" s="192" t="s">
        <v>99</v>
      </c>
      <c r="B6" s="193">
        <v>477</v>
      </c>
      <c r="C6" s="179" t="s">
        <v>1</v>
      </c>
      <c r="D6" s="194">
        <v>30</v>
      </c>
      <c r="E6" s="180" t="s">
        <v>48</v>
      </c>
      <c r="F6" s="195">
        <v>3360</v>
      </c>
      <c r="G6" s="181">
        <f>(B6*F6)+(D6*F6/60)</f>
        <v>1604400</v>
      </c>
      <c r="H6" s="182" t="s">
        <v>0</v>
      </c>
      <c r="I6" s="196">
        <v>1432500</v>
      </c>
      <c r="J6" s="183" t="s">
        <v>0</v>
      </c>
      <c r="K6" s="197" t="s">
        <v>103</v>
      </c>
      <c r="L6" s="182"/>
      <c r="M6" s="173"/>
      <c r="N6" s="173"/>
      <c r="O6" s="173"/>
      <c r="P6" s="173"/>
      <c r="Q6" s="173"/>
      <c r="R6" s="173"/>
      <c r="S6" s="173"/>
      <c r="T6" s="173"/>
    </row>
    <row r="7" spans="1:20" ht="37.5" customHeight="1" x14ac:dyDescent="0.2">
      <c r="A7" s="192" t="s">
        <v>100</v>
      </c>
      <c r="B7" s="193">
        <v>400</v>
      </c>
      <c r="C7" s="179" t="s">
        <v>1</v>
      </c>
      <c r="D7" s="194">
        <v>30</v>
      </c>
      <c r="E7" s="180" t="s">
        <v>48</v>
      </c>
      <c r="F7" s="195">
        <v>2000</v>
      </c>
      <c r="G7" s="181">
        <f t="shared" ref="G7:G12" si="0">(B7*F7)+(D7*F7/60)</f>
        <v>801000</v>
      </c>
      <c r="H7" s="182" t="s">
        <v>0</v>
      </c>
      <c r="I7" s="196">
        <v>801000</v>
      </c>
      <c r="J7" s="183" t="s">
        <v>0</v>
      </c>
      <c r="K7" s="197" t="s">
        <v>104</v>
      </c>
      <c r="L7" s="182"/>
      <c r="M7" s="173"/>
      <c r="N7" s="173"/>
      <c r="O7" s="173"/>
      <c r="P7" s="173"/>
      <c r="Q7" s="173"/>
      <c r="R7" s="173"/>
      <c r="S7" s="173"/>
      <c r="T7" s="173"/>
    </row>
    <row r="8" spans="1:20" ht="37.5" customHeight="1" x14ac:dyDescent="0.2">
      <c r="A8" s="192"/>
      <c r="B8" s="193"/>
      <c r="C8" s="179" t="s">
        <v>1</v>
      </c>
      <c r="D8" s="194"/>
      <c r="E8" s="180" t="s">
        <v>48</v>
      </c>
      <c r="F8" s="195"/>
      <c r="G8" s="181">
        <f t="shared" si="0"/>
        <v>0</v>
      </c>
      <c r="H8" s="182" t="s">
        <v>0</v>
      </c>
      <c r="I8" s="196"/>
      <c r="J8" s="183" t="s">
        <v>0</v>
      </c>
      <c r="K8" s="197" t="s">
        <v>92</v>
      </c>
      <c r="L8" s="182"/>
      <c r="M8" s="173"/>
      <c r="N8" s="173"/>
      <c r="O8" s="173"/>
      <c r="P8" s="173"/>
      <c r="Q8" s="173"/>
      <c r="R8" s="173"/>
      <c r="S8" s="173"/>
      <c r="T8" s="173"/>
    </row>
    <row r="9" spans="1:20" ht="37.5" customHeight="1" x14ac:dyDescent="0.2">
      <c r="A9" s="192"/>
      <c r="B9" s="193"/>
      <c r="C9" s="179" t="s">
        <v>1</v>
      </c>
      <c r="D9" s="194"/>
      <c r="E9" s="180" t="s">
        <v>48</v>
      </c>
      <c r="F9" s="195"/>
      <c r="G9" s="181">
        <f t="shared" si="0"/>
        <v>0</v>
      </c>
      <c r="H9" s="182" t="s">
        <v>0</v>
      </c>
      <c r="I9" s="196"/>
      <c r="J9" s="183" t="s">
        <v>0</v>
      </c>
      <c r="K9" s="197" t="s">
        <v>92</v>
      </c>
      <c r="L9" s="182"/>
      <c r="M9" s="173"/>
      <c r="N9" s="173"/>
      <c r="O9" s="173"/>
      <c r="P9" s="173"/>
      <c r="Q9" s="173"/>
      <c r="R9" s="173"/>
      <c r="S9" s="173"/>
      <c r="T9" s="173"/>
    </row>
    <row r="10" spans="1:20" ht="37.5" customHeight="1" x14ac:dyDescent="0.2">
      <c r="A10" s="192"/>
      <c r="B10" s="193"/>
      <c r="C10" s="179" t="s">
        <v>1</v>
      </c>
      <c r="D10" s="194"/>
      <c r="E10" s="180" t="s">
        <v>48</v>
      </c>
      <c r="F10" s="195"/>
      <c r="G10" s="181">
        <f t="shared" si="0"/>
        <v>0</v>
      </c>
      <c r="H10" s="182" t="s">
        <v>0</v>
      </c>
      <c r="I10" s="196"/>
      <c r="J10" s="183" t="s">
        <v>0</v>
      </c>
      <c r="K10" s="197" t="s">
        <v>92</v>
      </c>
      <c r="L10" s="182"/>
      <c r="M10" s="173"/>
      <c r="N10" s="173"/>
      <c r="O10" s="173"/>
      <c r="P10" s="173"/>
      <c r="Q10" s="173"/>
      <c r="R10" s="173"/>
      <c r="S10" s="173"/>
      <c r="T10" s="173"/>
    </row>
    <row r="11" spans="1:20" ht="37.5" customHeight="1" x14ac:dyDescent="0.2">
      <c r="A11" s="192"/>
      <c r="B11" s="193"/>
      <c r="C11" s="179" t="s">
        <v>1</v>
      </c>
      <c r="D11" s="194"/>
      <c r="E11" s="180" t="s">
        <v>48</v>
      </c>
      <c r="F11" s="195"/>
      <c r="G11" s="181">
        <f t="shared" si="0"/>
        <v>0</v>
      </c>
      <c r="H11" s="182" t="s">
        <v>0</v>
      </c>
      <c r="I11" s="196"/>
      <c r="J11" s="183" t="s">
        <v>0</v>
      </c>
      <c r="K11" s="197" t="s">
        <v>92</v>
      </c>
      <c r="L11" s="182"/>
      <c r="M11" s="173"/>
      <c r="N11" s="173"/>
      <c r="O11" s="173"/>
      <c r="P11" s="173"/>
      <c r="Q11" s="173"/>
      <c r="R11" s="173"/>
      <c r="S11" s="173"/>
      <c r="T11" s="173"/>
    </row>
    <row r="12" spans="1:20" ht="37.5" customHeight="1" thickBot="1" x14ac:dyDescent="0.25">
      <c r="A12" s="192"/>
      <c r="B12" s="193"/>
      <c r="C12" s="179" t="s">
        <v>1</v>
      </c>
      <c r="D12" s="194"/>
      <c r="E12" s="180" t="s">
        <v>48</v>
      </c>
      <c r="F12" s="195"/>
      <c r="G12" s="181">
        <f t="shared" si="0"/>
        <v>0</v>
      </c>
      <c r="H12" s="184" t="s">
        <v>0</v>
      </c>
      <c r="I12" s="196"/>
      <c r="J12" s="185" t="s">
        <v>0</v>
      </c>
      <c r="K12" s="197" t="s">
        <v>92</v>
      </c>
      <c r="L12" s="182"/>
      <c r="M12" s="173"/>
      <c r="N12" s="173"/>
      <c r="O12" s="173"/>
      <c r="P12" s="173"/>
      <c r="Q12" s="173"/>
      <c r="R12" s="173"/>
      <c r="S12" s="173"/>
      <c r="T12" s="173"/>
    </row>
    <row r="13" spans="1:20" ht="37.5" customHeight="1" thickBot="1" x14ac:dyDescent="0.25">
      <c r="A13" s="201" t="s">
        <v>83</v>
      </c>
      <c r="B13" s="186">
        <f>SUBTOTAL(109,直接人件費総括表[列3])
  +ROUNDDOWN(SUBTOTAL(109,直接人件費総括表[列5])/60,0)</f>
        <v>878</v>
      </c>
      <c r="C13" s="170" t="s">
        <v>1</v>
      </c>
      <c r="D13" s="187">
        <f>IF(SUBTOTAL(109,直接人件費総括表[列5])&gt;=60,
     MOD(SUBTOTAL(109,直接人件費総括表[列5]),60),
     SUBTOTAL(109,直接人件費総括表[列5]))</f>
        <v>0</v>
      </c>
      <c r="E13" s="171" t="s">
        <v>48</v>
      </c>
      <c r="F13" s="188"/>
      <c r="G13" s="189">
        <f>SUBTOTAL(109,直接人件費総括表[列8])</f>
        <v>2405400</v>
      </c>
      <c r="H13" s="93" t="s">
        <v>0</v>
      </c>
      <c r="I13" s="190">
        <f>SUBTOTAL(109,直接人件費総括表[列12])</f>
        <v>2233500</v>
      </c>
      <c r="J13" s="93" t="s">
        <v>0</v>
      </c>
      <c r="K13" s="191"/>
      <c r="L13" s="188"/>
      <c r="M13" s="173"/>
      <c r="N13" s="173"/>
      <c r="O13" s="173"/>
      <c r="P13" s="173"/>
      <c r="Q13" s="173"/>
      <c r="R13" s="173"/>
      <c r="S13" s="173"/>
      <c r="T13" s="173"/>
    </row>
    <row r="14" spans="1:20" x14ac:dyDescent="0.2">
      <c r="A14" s="173"/>
      <c r="B14" s="173"/>
      <c r="C14" s="173"/>
      <c r="D14" s="173"/>
      <c r="E14" s="173"/>
      <c r="F14" s="173"/>
      <c r="G14" s="173"/>
      <c r="H14" s="173"/>
      <c r="I14" s="173"/>
      <c r="J14" s="173"/>
      <c r="K14" s="173"/>
      <c r="L14" s="173"/>
      <c r="M14" s="173"/>
      <c r="N14" s="173"/>
      <c r="O14" s="173"/>
      <c r="P14" s="173"/>
      <c r="Q14" s="173"/>
      <c r="R14" s="173"/>
      <c r="S14" s="173"/>
      <c r="T14" s="173"/>
    </row>
    <row r="15" spans="1:20" x14ac:dyDescent="0.2">
      <c r="A15" s="173" t="s">
        <v>84</v>
      </c>
      <c r="B15" s="173"/>
      <c r="C15" s="173"/>
      <c r="D15" s="173"/>
      <c r="E15" s="173"/>
      <c r="F15" s="173"/>
      <c r="G15" s="173"/>
      <c r="H15" s="173"/>
      <c r="I15" s="173"/>
      <c r="J15" s="173"/>
      <c r="K15" s="173"/>
      <c r="L15" s="173"/>
      <c r="M15" s="173"/>
      <c r="N15" s="173"/>
      <c r="O15" s="173"/>
      <c r="P15" s="173"/>
      <c r="Q15" s="173"/>
      <c r="R15" s="173"/>
      <c r="S15" s="173"/>
      <c r="T15" s="173"/>
    </row>
    <row r="16" spans="1:20" x14ac:dyDescent="0.2">
      <c r="A16" s="173"/>
      <c r="B16" s="173"/>
      <c r="C16" s="173"/>
      <c r="D16" s="173"/>
      <c r="E16" s="173"/>
      <c r="F16" s="173"/>
      <c r="G16" s="173"/>
      <c r="H16" s="173"/>
      <c r="I16" s="173"/>
      <c r="J16" s="173"/>
      <c r="K16" s="173"/>
      <c r="L16" s="173"/>
      <c r="M16" s="173"/>
      <c r="N16" s="173"/>
      <c r="O16" s="173"/>
      <c r="P16" s="173"/>
      <c r="Q16" s="173"/>
      <c r="R16" s="173"/>
      <c r="S16" s="173"/>
      <c r="T16" s="173"/>
    </row>
    <row r="17" spans="1:20" x14ac:dyDescent="0.2">
      <c r="A17" s="173"/>
      <c r="B17" s="173"/>
      <c r="C17" s="173"/>
      <c r="D17" s="173"/>
      <c r="E17" s="173"/>
      <c r="F17" s="173"/>
      <c r="G17" s="173"/>
      <c r="H17" s="173"/>
      <c r="I17" s="173"/>
      <c r="J17" s="173"/>
      <c r="K17" s="173"/>
      <c r="L17" s="173"/>
      <c r="M17" s="173"/>
      <c r="N17" s="173"/>
      <c r="O17" s="173"/>
      <c r="P17" s="173"/>
      <c r="Q17" s="173"/>
      <c r="R17" s="173"/>
      <c r="S17" s="173"/>
      <c r="T17" s="173"/>
    </row>
    <row r="18" spans="1:20" x14ac:dyDescent="0.2">
      <c r="A18" s="173"/>
      <c r="B18" s="173"/>
      <c r="C18" s="173"/>
      <c r="D18" s="173"/>
      <c r="E18" s="173"/>
      <c r="F18" s="173"/>
      <c r="G18" s="173"/>
      <c r="H18" s="173"/>
      <c r="I18" s="173"/>
      <c r="J18" s="173"/>
      <c r="K18" s="173"/>
      <c r="L18" s="173"/>
      <c r="M18" s="173"/>
      <c r="N18" s="173"/>
      <c r="O18" s="173"/>
      <c r="P18" s="173"/>
      <c r="Q18" s="173"/>
      <c r="R18" s="173"/>
      <c r="S18" s="173"/>
      <c r="T18" s="173"/>
    </row>
    <row r="19" spans="1:20" x14ac:dyDescent="0.2">
      <c r="A19" s="173"/>
      <c r="B19" s="173"/>
      <c r="C19" s="173"/>
      <c r="D19" s="173"/>
      <c r="E19" s="173"/>
      <c r="F19" s="173"/>
      <c r="G19" s="173"/>
      <c r="H19" s="173"/>
      <c r="I19" s="173"/>
      <c r="J19" s="173"/>
      <c r="K19" s="173"/>
      <c r="L19" s="173"/>
      <c r="M19" s="173"/>
      <c r="N19" s="173"/>
      <c r="O19" s="173"/>
      <c r="P19" s="173"/>
      <c r="Q19" s="173"/>
      <c r="R19" s="173"/>
      <c r="S19" s="173"/>
      <c r="T19" s="173"/>
    </row>
    <row r="20" spans="1:20" x14ac:dyDescent="0.2">
      <c r="A20" s="173"/>
      <c r="B20" s="173"/>
      <c r="C20" s="173"/>
      <c r="D20" s="173"/>
      <c r="E20" s="173"/>
      <c r="F20" s="173"/>
      <c r="G20" s="173"/>
      <c r="H20" s="173"/>
      <c r="I20" s="173"/>
      <c r="J20" s="173"/>
      <c r="K20" s="173"/>
      <c r="L20" s="173"/>
      <c r="M20" s="173"/>
      <c r="N20" s="173"/>
      <c r="O20" s="173"/>
      <c r="P20" s="173"/>
      <c r="Q20" s="173"/>
      <c r="R20" s="173"/>
      <c r="S20" s="173"/>
      <c r="T20" s="173"/>
    </row>
    <row r="21" spans="1:20" x14ac:dyDescent="0.2">
      <c r="A21" s="173"/>
      <c r="B21" s="173"/>
      <c r="C21" s="173"/>
      <c r="D21" s="173"/>
      <c r="E21" s="173"/>
      <c r="F21" s="173"/>
      <c r="G21" s="173"/>
      <c r="H21" s="173"/>
      <c r="I21" s="173"/>
      <c r="J21" s="173"/>
      <c r="K21" s="173"/>
      <c r="L21" s="173"/>
      <c r="M21" s="173"/>
      <c r="N21" s="173"/>
      <c r="O21" s="173"/>
      <c r="P21" s="173"/>
      <c r="Q21" s="173"/>
      <c r="R21" s="173"/>
      <c r="S21" s="173"/>
      <c r="T21" s="173"/>
    </row>
    <row r="22" spans="1:20" x14ac:dyDescent="0.2">
      <c r="A22" s="173"/>
      <c r="B22" s="173"/>
      <c r="C22" s="173"/>
      <c r="D22" s="173"/>
      <c r="E22" s="173"/>
      <c r="F22" s="173"/>
      <c r="G22" s="173"/>
      <c r="H22" s="173"/>
      <c r="I22" s="173"/>
      <c r="J22" s="173"/>
      <c r="K22" s="173"/>
      <c r="L22" s="173"/>
      <c r="M22" s="173"/>
      <c r="N22" s="173"/>
      <c r="O22" s="173"/>
      <c r="P22" s="173"/>
      <c r="Q22" s="173"/>
      <c r="R22" s="173"/>
      <c r="S22" s="173"/>
      <c r="T22" s="173"/>
    </row>
    <row r="23" spans="1:20" x14ac:dyDescent="0.2">
      <c r="A23" s="173"/>
      <c r="B23" s="173"/>
      <c r="C23" s="173"/>
      <c r="D23" s="173"/>
      <c r="E23" s="173"/>
      <c r="F23" s="173"/>
      <c r="G23" s="173"/>
      <c r="H23" s="173"/>
      <c r="I23" s="173"/>
      <c r="J23" s="173"/>
      <c r="K23" s="173"/>
      <c r="L23" s="173"/>
      <c r="M23" s="173"/>
      <c r="N23" s="173"/>
      <c r="O23" s="173"/>
      <c r="P23" s="173"/>
      <c r="Q23" s="173"/>
      <c r="R23" s="173"/>
      <c r="S23" s="173"/>
      <c r="T23" s="173"/>
    </row>
    <row r="24" spans="1:20" x14ac:dyDescent="0.2">
      <c r="A24" s="173"/>
      <c r="B24" s="173"/>
      <c r="C24" s="173"/>
      <c r="D24" s="173"/>
      <c r="E24" s="173"/>
      <c r="F24" s="173"/>
      <c r="G24" s="173"/>
      <c r="H24" s="173"/>
      <c r="I24" s="173"/>
      <c r="J24" s="173"/>
      <c r="K24" s="173"/>
      <c r="L24" s="173"/>
      <c r="M24" s="173"/>
      <c r="N24" s="173"/>
      <c r="O24" s="173"/>
      <c r="P24" s="173"/>
      <c r="Q24" s="173"/>
      <c r="R24" s="173"/>
      <c r="S24" s="173"/>
      <c r="T24" s="173"/>
    </row>
    <row r="25" spans="1:20" x14ac:dyDescent="0.2">
      <c r="A25" s="173"/>
      <c r="B25" s="173"/>
      <c r="C25" s="173"/>
      <c r="D25" s="173"/>
      <c r="E25" s="173"/>
      <c r="F25" s="173"/>
      <c r="G25" s="173"/>
      <c r="H25" s="173"/>
      <c r="I25" s="173"/>
      <c r="J25" s="173"/>
      <c r="K25" s="173"/>
      <c r="L25" s="173"/>
      <c r="M25" s="173"/>
      <c r="N25" s="173"/>
      <c r="O25" s="173"/>
      <c r="P25" s="173"/>
      <c r="Q25" s="173"/>
      <c r="R25" s="173"/>
      <c r="S25" s="173"/>
      <c r="T25" s="173"/>
    </row>
    <row r="26" spans="1:20" x14ac:dyDescent="0.2">
      <c r="A26" s="173"/>
      <c r="B26" s="173"/>
      <c r="C26" s="173"/>
      <c r="D26" s="173"/>
      <c r="E26" s="173"/>
      <c r="F26" s="173"/>
      <c r="G26" s="173"/>
      <c r="H26" s="173"/>
      <c r="I26" s="173"/>
      <c r="J26" s="173"/>
      <c r="K26" s="173"/>
      <c r="L26" s="173"/>
      <c r="M26" s="173"/>
      <c r="N26" s="173"/>
      <c r="O26" s="173"/>
      <c r="P26" s="173"/>
      <c r="Q26" s="173"/>
      <c r="R26" s="173"/>
      <c r="S26" s="173"/>
      <c r="T26" s="173"/>
    </row>
    <row r="27" spans="1:20" x14ac:dyDescent="0.2">
      <c r="A27" s="173"/>
      <c r="B27" s="173"/>
      <c r="C27" s="173"/>
      <c r="D27" s="173"/>
      <c r="E27" s="173"/>
      <c r="F27" s="173"/>
      <c r="G27" s="173"/>
      <c r="H27" s="173"/>
      <c r="I27" s="173"/>
      <c r="J27" s="173"/>
      <c r="K27" s="173"/>
      <c r="L27" s="173"/>
      <c r="M27" s="173"/>
      <c r="N27" s="173"/>
      <c r="O27" s="173"/>
      <c r="P27" s="173"/>
      <c r="Q27" s="173"/>
      <c r="R27" s="173"/>
      <c r="S27" s="173"/>
      <c r="T27" s="173"/>
    </row>
    <row r="28" spans="1:20" x14ac:dyDescent="0.2">
      <c r="A28" s="173"/>
      <c r="B28" s="173"/>
      <c r="C28" s="173"/>
      <c r="D28" s="173"/>
      <c r="E28" s="173"/>
      <c r="F28" s="173"/>
      <c r="G28" s="173"/>
      <c r="H28" s="173"/>
      <c r="I28" s="173"/>
      <c r="J28" s="173"/>
      <c r="K28" s="173"/>
      <c r="L28" s="173"/>
      <c r="M28" s="173"/>
      <c r="N28" s="173"/>
      <c r="O28" s="173"/>
      <c r="P28" s="173"/>
      <c r="Q28" s="173"/>
      <c r="R28" s="173"/>
      <c r="S28" s="173"/>
      <c r="T28" s="173"/>
    </row>
    <row r="29" spans="1:20" x14ac:dyDescent="0.2">
      <c r="A29" s="173"/>
      <c r="B29" s="173"/>
      <c r="C29" s="173"/>
      <c r="D29" s="173"/>
      <c r="E29" s="173"/>
      <c r="F29" s="173"/>
      <c r="G29" s="173"/>
      <c r="H29" s="173"/>
      <c r="I29" s="173"/>
      <c r="J29" s="173"/>
      <c r="K29" s="173"/>
      <c r="L29" s="173"/>
      <c r="M29" s="173"/>
      <c r="N29" s="173"/>
      <c r="O29" s="173"/>
      <c r="P29" s="173"/>
      <c r="Q29" s="173"/>
      <c r="R29" s="173"/>
      <c r="S29" s="173"/>
      <c r="T29" s="173"/>
    </row>
    <row r="30" spans="1:20" x14ac:dyDescent="0.2">
      <c r="A30" s="173"/>
      <c r="B30" s="173"/>
      <c r="C30" s="173"/>
      <c r="D30" s="173"/>
      <c r="E30" s="173"/>
      <c r="F30" s="173"/>
      <c r="G30" s="173"/>
      <c r="H30" s="173"/>
      <c r="I30" s="173"/>
      <c r="J30" s="173"/>
      <c r="K30" s="173"/>
      <c r="L30" s="173"/>
      <c r="M30" s="173"/>
      <c r="N30" s="173"/>
      <c r="O30" s="173"/>
      <c r="P30" s="173"/>
      <c r="Q30" s="173"/>
      <c r="R30" s="173"/>
      <c r="S30" s="173"/>
      <c r="T30" s="173"/>
    </row>
    <row r="31" spans="1:20" x14ac:dyDescent="0.2">
      <c r="A31" s="173"/>
      <c r="B31" s="173"/>
      <c r="C31" s="173"/>
      <c r="D31" s="173"/>
      <c r="E31" s="173"/>
      <c r="F31" s="173"/>
      <c r="G31" s="173"/>
      <c r="H31" s="173"/>
      <c r="I31" s="173"/>
      <c r="J31" s="173"/>
      <c r="K31" s="173"/>
      <c r="L31" s="173"/>
    </row>
  </sheetData>
  <sheetProtection selectLockedCells="1"/>
  <mergeCells count="6">
    <mergeCell ref="A1:L1"/>
    <mergeCell ref="A2:L2"/>
    <mergeCell ref="B3:F3"/>
    <mergeCell ref="B5:E5"/>
    <mergeCell ref="G5:H5"/>
    <mergeCell ref="I5:J5"/>
  </mergeCells>
  <phoneticPr fontId="3"/>
  <dataValidations count="1">
    <dataValidation type="whole" allowBlank="1" showInputMessage="1" showErrorMessage="1" sqref="D6:D12">
      <formula1>0</formula1>
      <formula2>59</formula2>
    </dataValidation>
  </dataValidations>
  <printOptions horizontalCentered="1"/>
  <pageMargins left="0.78740157480314965" right="0.78740157480314965" top="0.98425196850393704" bottom="0.98425196850393704" header="0.51181102362204722" footer="0.51181102362204722"/>
  <pageSetup paperSize="9" scale="86" fitToHeight="0" orientation="landscape" r:id="rId1"/>
  <headerFooter alignWithMargins="0"/>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14:formula1>
            <xm:f>'【記入例・入力方法】人件費シート1 （別紙2-3）'!$S$12:$S$37</xm:f>
          </x14:formula1>
          <xm:sqref>F6:F12</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B3" sqref="B3:D3"/>
    </sheetView>
  </sheetViews>
  <sheetFormatPr defaultColWidth="11.36328125" defaultRowHeight="13" x14ac:dyDescent="0.2"/>
  <cols>
    <col min="1" max="1" width="16.7265625" style="6" customWidth="1"/>
    <col min="2" max="2" width="11.1796875" style="6" customWidth="1"/>
    <col min="3" max="3" width="3.7265625" style="199"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91</v>
      </c>
      <c r="C1" s="301" t="s">
        <v>120</v>
      </c>
      <c r="D1" s="301"/>
      <c r="E1" s="301"/>
      <c r="F1" s="301"/>
      <c r="G1" s="301"/>
      <c r="H1" s="301"/>
      <c r="I1" s="301"/>
      <c r="J1" s="301"/>
      <c r="K1" s="301"/>
    </row>
    <row r="2" spans="1:15" ht="30" customHeight="1" x14ac:dyDescent="0.2">
      <c r="C2" s="301"/>
      <c r="D2" s="301"/>
      <c r="E2" s="301"/>
      <c r="F2" s="301"/>
      <c r="G2" s="301"/>
      <c r="H2" s="301"/>
      <c r="I2" s="301"/>
      <c r="J2" s="301"/>
      <c r="K2" s="301"/>
    </row>
    <row r="3" spans="1:15" ht="30" customHeight="1" thickBot="1" x14ac:dyDescent="0.25">
      <c r="A3" s="5" t="s">
        <v>13</v>
      </c>
      <c r="B3" s="302" t="str">
        <f>従業者A!D5</f>
        <v>株式会社×××</v>
      </c>
      <c r="C3" s="302"/>
      <c r="D3" s="302"/>
      <c r="E3" s="198"/>
      <c r="F3" s="198"/>
      <c r="G3" s="198"/>
      <c r="H3" s="198"/>
      <c r="I3" s="198"/>
      <c r="J3" s="198"/>
      <c r="K3" s="198"/>
    </row>
    <row r="4" spans="1:15" ht="30" customHeight="1" thickBot="1" x14ac:dyDescent="0.25">
      <c r="A4" s="7" t="s">
        <v>2</v>
      </c>
      <c r="B4" s="302" t="str">
        <f ca="1">従業者A!D6</f>
        <v>従業者A</v>
      </c>
      <c r="C4" s="302"/>
      <c r="D4" s="302"/>
      <c r="E4" s="8"/>
      <c r="F4" s="8"/>
      <c r="G4" s="8"/>
      <c r="L4" s="20" t="s">
        <v>94</v>
      </c>
    </row>
    <row r="5" spans="1:15" ht="30" customHeight="1" thickBot="1" x14ac:dyDescent="0.25">
      <c r="A5" s="10" t="s">
        <v>12</v>
      </c>
      <c r="B5" s="303">
        <f>従業者A!I8</f>
        <v>0</v>
      </c>
      <c r="C5" s="303"/>
      <c r="D5" s="303"/>
      <c r="E5" s="8"/>
      <c r="F5" s="8"/>
      <c r="G5" s="8"/>
      <c r="L5" s="200"/>
    </row>
    <row r="6" spans="1:15" ht="30" customHeight="1" thickBot="1" x14ac:dyDescent="0.25">
      <c r="A6" s="11" t="s">
        <v>14</v>
      </c>
    </row>
    <row r="7" spans="1:15" s="199" customFormat="1" ht="24" customHeight="1" x14ac:dyDescent="0.2">
      <c r="A7" s="289" t="s">
        <v>11</v>
      </c>
      <c r="B7" s="291" t="s">
        <v>10</v>
      </c>
      <c r="C7" s="291"/>
      <c r="D7" s="291"/>
      <c r="E7" s="293" t="s">
        <v>9</v>
      </c>
      <c r="F7" s="294"/>
      <c r="G7" s="294"/>
      <c r="H7" s="295"/>
      <c r="I7" s="293" t="s">
        <v>8</v>
      </c>
      <c r="J7" s="295"/>
      <c r="K7" s="104" t="s">
        <v>7</v>
      </c>
      <c r="L7" s="272" t="s">
        <v>40</v>
      </c>
      <c r="M7" s="274" t="s">
        <v>51</v>
      </c>
      <c r="N7" s="275" t="s">
        <v>53</v>
      </c>
      <c r="O7" s="276" t="s">
        <v>54</v>
      </c>
    </row>
    <row r="8" spans="1:15" s="199" customFormat="1" ht="24" customHeight="1" x14ac:dyDescent="0.2">
      <c r="A8" s="290"/>
      <c r="B8" s="292"/>
      <c r="C8" s="292"/>
      <c r="D8" s="292"/>
      <c r="E8" s="296"/>
      <c r="F8" s="297"/>
      <c r="G8" s="297"/>
      <c r="H8" s="298"/>
      <c r="I8" s="299"/>
      <c r="J8" s="300"/>
      <c r="K8" s="105" t="s">
        <v>46</v>
      </c>
      <c r="L8" s="273"/>
      <c r="M8" s="274"/>
      <c r="N8" s="275"/>
      <c r="O8" s="275"/>
    </row>
    <row r="9" spans="1:15" ht="46.5" customHeight="1" x14ac:dyDescent="0.2">
      <c r="A9" s="112" t="s">
        <v>6</v>
      </c>
      <c r="B9" s="114" t="s">
        <v>49</v>
      </c>
      <c r="C9" s="13" t="s">
        <v>5</v>
      </c>
      <c r="D9" s="116" t="s">
        <v>49</v>
      </c>
      <c r="E9" s="118" t="str">
        <f>IFERROR(HOUR(O9),"")</f>
        <v/>
      </c>
      <c r="F9" s="97" t="s">
        <v>47</v>
      </c>
      <c r="G9" s="120" t="str">
        <f>IFERROR(MINUTE(O9),"")</f>
        <v/>
      </c>
      <c r="H9" s="98" t="s">
        <v>48</v>
      </c>
      <c r="I9" s="111" t="str">
        <f>IFERROR((E9+G9/60)*$B$5,"")</f>
        <v/>
      </c>
      <c r="J9" s="171" t="s">
        <v>0</v>
      </c>
      <c r="K9" s="122"/>
      <c r="L9" s="124"/>
      <c r="M9" s="127"/>
      <c r="N9" s="91" t="str">
        <f>IFERROR(D9-B9-M9,"")</f>
        <v/>
      </c>
      <c r="O9" s="91" t="str">
        <f>IFERROR(IF(N9&gt;0,FLOOR(N9,"0:30"),""),"")</f>
        <v/>
      </c>
    </row>
    <row r="10" spans="1:15" ht="46.5" customHeight="1" x14ac:dyDescent="0.2">
      <c r="A10" s="112" t="s">
        <v>6</v>
      </c>
      <c r="B10" s="114" t="s">
        <v>49</v>
      </c>
      <c r="C10" s="13" t="s">
        <v>5</v>
      </c>
      <c r="D10" s="116" t="s">
        <v>49</v>
      </c>
      <c r="E10" s="119" t="str">
        <f t="shared" ref="E10:E30" si="0">IFERROR(HOUR(O10),"")</f>
        <v/>
      </c>
      <c r="F10" s="97" t="s">
        <v>47</v>
      </c>
      <c r="G10" s="120" t="str">
        <f t="shared" ref="G10:G31" si="1">IFERROR(MINUTE(O10),"")</f>
        <v/>
      </c>
      <c r="H10" s="98" t="s">
        <v>48</v>
      </c>
      <c r="I10" s="111" t="str">
        <f t="shared" ref="I10:I31" si="2">IFERROR((E10+G10/60)*$B$5,"")</f>
        <v/>
      </c>
      <c r="J10" s="171" t="s">
        <v>0</v>
      </c>
      <c r="K10" s="122"/>
      <c r="L10" s="124"/>
      <c r="M10" s="127"/>
      <c r="N10" s="91" t="str">
        <f t="shared" ref="N10:N31" si="3">IFERROR(D10-B10-M10,"")</f>
        <v/>
      </c>
      <c r="O10" s="91" t="str">
        <f t="shared" ref="O10:O31" si="4">IFERROR(IF(N10&gt;0,FLOOR(N10,"0:30"),""),"")</f>
        <v/>
      </c>
    </row>
    <row r="11" spans="1:15" ht="46.5" customHeight="1" x14ac:dyDescent="0.2">
      <c r="A11" s="112" t="s">
        <v>6</v>
      </c>
      <c r="B11" s="114" t="s">
        <v>49</v>
      </c>
      <c r="C11" s="13" t="s">
        <v>5</v>
      </c>
      <c r="D11" s="116" t="s">
        <v>49</v>
      </c>
      <c r="E11" s="119" t="str">
        <f t="shared" si="0"/>
        <v/>
      </c>
      <c r="F11" s="97" t="s">
        <v>47</v>
      </c>
      <c r="G11" s="120" t="str">
        <f t="shared" si="1"/>
        <v/>
      </c>
      <c r="H11" s="98" t="s">
        <v>48</v>
      </c>
      <c r="I11" s="111" t="str">
        <f t="shared" si="2"/>
        <v/>
      </c>
      <c r="J11" s="171" t="s">
        <v>0</v>
      </c>
      <c r="K11" s="122"/>
      <c r="L11" s="124"/>
      <c r="M11" s="127"/>
      <c r="N11" s="91" t="str">
        <f t="shared" si="3"/>
        <v/>
      </c>
      <c r="O11" s="91" t="str">
        <f t="shared" si="4"/>
        <v/>
      </c>
    </row>
    <row r="12" spans="1:15" ht="46.5" customHeight="1" x14ac:dyDescent="0.2">
      <c r="A12" s="112" t="s">
        <v>6</v>
      </c>
      <c r="B12" s="114" t="s">
        <v>49</v>
      </c>
      <c r="C12" s="13" t="s">
        <v>5</v>
      </c>
      <c r="D12" s="116" t="s">
        <v>49</v>
      </c>
      <c r="E12" s="119" t="str">
        <f t="shared" si="0"/>
        <v/>
      </c>
      <c r="F12" s="97" t="s">
        <v>47</v>
      </c>
      <c r="G12" s="120" t="str">
        <f t="shared" si="1"/>
        <v/>
      </c>
      <c r="H12" s="98" t="s">
        <v>48</v>
      </c>
      <c r="I12" s="111" t="str">
        <f t="shared" si="2"/>
        <v/>
      </c>
      <c r="J12" s="171" t="s">
        <v>0</v>
      </c>
      <c r="K12" s="122"/>
      <c r="L12" s="124"/>
      <c r="M12" s="127"/>
      <c r="N12" s="91" t="str">
        <f t="shared" si="3"/>
        <v/>
      </c>
      <c r="O12" s="91" t="str">
        <f t="shared" si="4"/>
        <v/>
      </c>
    </row>
    <row r="13" spans="1:15" ht="46.5" customHeight="1" x14ac:dyDescent="0.2">
      <c r="A13" s="112" t="s">
        <v>6</v>
      </c>
      <c r="B13" s="114" t="s">
        <v>49</v>
      </c>
      <c r="C13" s="13" t="s">
        <v>5</v>
      </c>
      <c r="D13" s="116" t="s">
        <v>49</v>
      </c>
      <c r="E13" s="119" t="str">
        <f t="shared" si="0"/>
        <v/>
      </c>
      <c r="F13" s="97" t="s">
        <v>47</v>
      </c>
      <c r="G13" s="120" t="str">
        <f t="shared" si="1"/>
        <v/>
      </c>
      <c r="H13" s="98" t="s">
        <v>48</v>
      </c>
      <c r="I13" s="111" t="str">
        <f t="shared" si="2"/>
        <v/>
      </c>
      <c r="J13" s="171" t="s">
        <v>0</v>
      </c>
      <c r="K13" s="122"/>
      <c r="L13" s="124"/>
      <c r="M13" s="127"/>
      <c r="N13" s="91" t="str">
        <f t="shared" si="3"/>
        <v/>
      </c>
      <c r="O13" s="91" t="str">
        <f t="shared" si="4"/>
        <v/>
      </c>
    </row>
    <row r="14" spans="1:15" ht="46.5" customHeight="1" x14ac:dyDescent="0.2">
      <c r="A14" s="112" t="s">
        <v>6</v>
      </c>
      <c r="B14" s="114" t="s">
        <v>49</v>
      </c>
      <c r="C14" s="13" t="s">
        <v>5</v>
      </c>
      <c r="D14" s="116" t="s">
        <v>49</v>
      </c>
      <c r="E14" s="119" t="str">
        <f t="shared" si="0"/>
        <v/>
      </c>
      <c r="F14" s="97" t="s">
        <v>47</v>
      </c>
      <c r="G14" s="120" t="str">
        <f t="shared" si="1"/>
        <v/>
      </c>
      <c r="H14" s="98" t="s">
        <v>48</v>
      </c>
      <c r="I14" s="111" t="str">
        <f t="shared" si="2"/>
        <v/>
      </c>
      <c r="J14" s="171" t="s">
        <v>0</v>
      </c>
      <c r="K14" s="122"/>
      <c r="L14" s="124"/>
      <c r="M14" s="127"/>
      <c r="N14" s="91" t="str">
        <f t="shared" si="3"/>
        <v/>
      </c>
      <c r="O14" s="91" t="str">
        <f t="shared" si="4"/>
        <v/>
      </c>
    </row>
    <row r="15" spans="1:15" ht="46.5" customHeight="1" x14ac:dyDescent="0.2">
      <c r="A15" s="112" t="s">
        <v>6</v>
      </c>
      <c r="B15" s="114" t="s">
        <v>49</v>
      </c>
      <c r="C15" s="13" t="s">
        <v>5</v>
      </c>
      <c r="D15" s="116" t="s">
        <v>49</v>
      </c>
      <c r="E15" s="119" t="str">
        <f t="shared" si="0"/>
        <v/>
      </c>
      <c r="F15" s="97" t="s">
        <v>47</v>
      </c>
      <c r="G15" s="120" t="str">
        <f t="shared" si="1"/>
        <v/>
      </c>
      <c r="H15" s="98" t="s">
        <v>48</v>
      </c>
      <c r="I15" s="111" t="str">
        <f t="shared" si="2"/>
        <v/>
      </c>
      <c r="J15" s="171" t="s">
        <v>0</v>
      </c>
      <c r="K15" s="122"/>
      <c r="L15" s="124"/>
      <c r="M15" s="127"/>
      <c r="N15" s="91" t="str">
        <f t="shared" si="3"/>
        <v/>
      </c>
      <c r="O15" s="91" t="str">
        <f t="shared" si="4"/>
        <v/>
      </c>
    </row>
    <row r="16" spans="1:15" ht="46.5" customHeight="1" x14ac:dyDescent="0.2">
      <c r="A16" s="112" t="s">
        <v>6</v>
      </c>
      <c r="B16" s="114" t="s">
        <v>49</v>
      </c>
      <c r="C16" s="13" t="s">
        <v>5</v>
      </c>
      <c r="D16" s="116" t="s">
        <v>49</v>
      </c>
      <c r="E16" s="119" t="str">
        <f t="shared" si="0"/>
        <v/>
      </c>
      <c r="F16" s="97" t="s">
        <v>47</v>
      </c>
      <c r="G16" s="120" t="str">
        <f t="shared" si="1"/>
        <v/>
      </c>
      <c r="H16" s="98" t="s">
        <v>48</v>
      </c>
      <c r="I16" s="111" t="str">
        <f t="shared" si="2"/>
        <v/>
      </c>
      <c r="J16" s="171" t="s">
        <v>0</v>
      </c>
      <c r="K16" s="122"/>
      <c r="L16" s="124"/>
      <c r="M16" s="127"/>
      <c r="N16" s="91" t="str">
        <f t="shared" si="3"/>
        <v/>
      </c>
      <c r="O16" s="91" t="str">
        <f t="shared" si="4"/>
        <v/>
      </c>
    </row>
    <row r="17" spans="1:15" ht="46.5" customHeight="1" x14ac:dyDescent="0.2">
      <c r="A17" s="112" t="s">
        <v>6</v>
      </c>
      <c r="B17" s="114" t="s">
        <v>49</v>
      </c>
      <c r="C17" s="13" t="s">
        <v>5</v>
      </c>
      <c r="D17" s="116" t="s">
        <v>49</v>
      </c>
      <c r="E17" s="119" t="str">
        <f t="shared" si="0"/>
        <v/>
      </c>
      <c r="F17" s="97" t="s">
        <v>47</v>
      </c>
      <c r="G17" s="120" t="str">
        <f t="shared" si="1"/>
        <v/>
      </c>
      <c r="H17" s="98" t="s">
        <v>48</v>
      </c>
      <c r="I17" s="111" t="str">
        <f t="shared" si="2"/>
        <v/>
      </c>
      <c r="J17" s="171" t="s">
        <v>0</v>
      </c>
      <c r="K17" s="122"/>
      <c r="L17" s="124"/>
      <c r="M17" s="127"/>
      <c r="N17" s="91" t="str">
        <f t="shared" si="3"/>
        <v/>
      </c>
      <c r="O17" s="91" t="str">
        <f t="shared" si="4"/>
        <v/>
      </c>
    </row>
    <row r="18" spans="1:15" ht="46.5" customHeight="1" x14ac:dyDescent="0.2">
      <c r="A18" s="112" t="s">
        <v>6</v>
      </c>
      <c r="B18" s="114" t="s">
        <v>49</v>
      </c>
      <c r="C18" s="13" t="s">
        <v>5</v>
      </c>
      <c r="D18" s="116" t="s">
        <v>49</v>
      </c>
      <c r="E18" s="119" t="str">
        <f t="shared" si="0"/>
        <v/>
      </c>
      <c r="F18" s="97" t="s">
        <v>47</v>
      </c>
      <c r="G18" s="120" t="str">
        <f t="shared" si="1"/>
        <v/>
      </c>
      <c r="H18" s="98" t="s">
        <v>48</v>
      </c>
      <c r="I18" s="111" t="str">
        <f t="shared" si="2"/>
        <v/>
      </c>
      <c r="J18" s="171" t="s">
        <v>0</v>
      </c>
      <c r="K18" s="122"/>
      <c r="L18" s="124"/>
      <c r="M18" s="127"/>
      <c r="N18" s="91" t="str">
        <f t="shared" si="3"/>
        <v/>
      </c>
      <c r="O18" s="91" t="str">
        <f t="shared" si="4"/>
        <v/>
      </c>
    </row>
    <row r="19" spans="1:15" ht="46.5" customHeight="1" x14ac:dyDescent="0.2">
      <c r="A19" s="112" t="s">
        <v>6</v>
      </c>
      <c r="B19" s="114" t="s">
        <v>49</v>
      </c>
      <c r="C19" s="13" t="s">
        <v>5</v>
      </c>
      <c r="D19" s="116" t="s">
        <v>49</v>
      </c>
      <c r="E19" s="119" t="str">
        <f t="shared" si="0"/>
        <v/>
      </c>
      <c r="F19" s="97" t="s">
        <v>47</v>
      </c>
      <c r="G19" s="120" t="str">
        <f t="shared" si="1"/>
        <v/>
      </c>
      <c r="H19" s="98" t="s">
        <v>48</v>
      </c>
      <c r="I19" s="111" t="str">
        <f t="shared" si="2"/>
        <v/>
      </c>
      <c r="J19" s="171" t="s">
        <v>0</v>
      </c>
      <c r="K19" s="122"/>
      <c r="L19" s="124"/>
      <c r="M19" s="127"/>
      <c r="N19" s="91" t="str">
        <f t="shared" si="3"/>
        <v/>
      </c>
      <c r="O19" s="91" t="str">
        <f t="shared" si="4"/>
        <v/>
      </c>
    </row>
    <row r="20" spans="1:15" ht="46.5" customHeight="1" x14ac:dyDescent="0.2">
      <c r="A20" s="112" t="s">
        <v>6</v>
      </c>
      <c r="B20" s="114" t="s">
        <v>49</v>
      </c>
      <c r="C20" s="13" t="s">
        <v>5</v>
      </c>
      <c r="D20" s="116" t="s">
        <v>49</v>
      </c>
      <c r="E20" s="119" t="str">
        <f t="shared" si="0"/>
        <v/>
      </c>
      <c r="F20" s="97" t="s">
        <v>47</v>
      </c>
      <c r="G20" s="120" t="str">
        <f t="shared" si="1"/>
        <v/>
      </c>
      <c r="H20" s="98" t="s">
        <v>48</v>
      </c>
      <c r="I20" s="111" t="str">
        <f t="shared" si="2"/>
        <v/>
      </c>
      <c r="J20" s="171" t="s">
        <v>0</v>
      </c>
      <c r="K20" s="122"/>
      <c r="L20" s="124"/>
      <c r="M20" s="127"/>
      <c r="N20" s="91" t="str">
        <f t="shared" si="3"/>
        <v/>
      </c>
      <c r="O20" s="91" t="str">
        <f t="shared" si="4"/>
        <v/>
      </c>
    </row>
    <row r="21" spans="1:15" ht="46.5" customHeight="1" x14ac:dyDescent="0.2">
      <c r="A21" s="112" t="s">
        <v>6</v>
      </c>
      <c r="B21" s="114" t="s">
        <v>49</v>
      </c>
      <c r="C21" s="13" t="s">
        <v>5</v>
      </c>
      <c r="D21" s="116" t="s">
        <v>49</v>
      </c>
      <c r="E21" s="119" t="str">
        <f t="shared" si="0"/>
        <v/>
      </c>
      <c r="F21" s="97" t="s">
        <v>47</v>
      </c>
      <c r="G21" s="120" t="str">
        <f t="shared" si="1"/>
        <v/>
      </c>
      <c r="H21" s="98" t="s">
        <v>48</v>
      </c>
      <c r="I21" s="111" t="str">
        <f t="shared" si="2"/>
        <v/>
      </c>
      <c r="J21" s="171" t="s">
        <v>0</v>
      </c>
      <c r="K21" s="122"/>
      <c r="L21" s="124"/>
      <c r="M21" s="127"/>
      <c r="N21" s="91" t="str">
        <f t="shared" si="3"/>
        <v/>
      </c>
      <c r="O21" s="91" t="str">
        <f t="shared" si="4"/>
        <v/>
      </c>
    </row>
    <row r="22" spans="1:15" ht="46.5" customHeight="1" x14ac:dyDescent="0.2">
      <c r="A22" s="112" t="s">
        <v>6</v>
      </c>
      <c r="B22" s="114" t="s">
        <v>49</v>
      </c>
      <c r="C22" s="13" t="s">
        <v>5</v>
      </c>
      <c r="D22" s="116" t="s">
        <v>49</v>
      </c>
      <c r="E22" s="119" t="str">
        <f t="shared" si="0"/>
        <v/>
      </c>
      <c r="F22" s="97" t="s">
        <v>47</v>
      </c>
      <c r="G22" s="120" t="str">
        <f t="shared" si="1"/>
        <v/>
      </c>
      <c r="H22" s="98" t="s">
        <v>48</v>
      </c>
      <c r="I22" s="111" t="str">
        <f t="shared" si="2"/>
        <v/>
      </c>
      <c r="J22" s="171" t="s">
        <v>0</v>
      </c>
      <c r="K22" s="122"/>
      <c r="L22" s="124"/>
      <c r="M22" s="127"/>
      <c r="N22" s="91" t="str">
        <f t="shared" si="3"/>
        <v/>
      </c>
      <c r="O22" s="91" t="str">
        <f t="shared" si="4"/>
        <v/>
      </c>
    </row>
    <row r="23" spans="1:15" ht="46.5" customHeight="1" x14ac:dyDescent="0.2">
      <c r="A23" s="112" t="s">
        <v>6</v>
      </c>
      <c r="B23" s="114" t="s">
        <v>49</v>
      </c>
      <c r="C23" s="13" t="s">
        <v>5</v>
      </c>
      <c r="D23" s="116" t="s">
        <v>49</v>
      </c>
      <c r="E23" s="119" t="str">
        <f t="shared" si="0"/>
        <v/>
      </c>
      <c r="F23" s="97" t="s">
        <v>47</v>
      </c>
      <c r="G23" s="120" t="str">
        <f t="shared" si="1"/>
        <v/>
      </c>
      <c r="H23" s="98" t="s">
        <v>48</v>
      </c>
      <c r="I23" s="111" t="str">
        <f t="shared" si="2"/>
        <v/>
      </c>
      <c r="J23" s="171" t="s">
        <v>0</v>
      </c>
      <c r="K23" s="122"/>
      <c r="L23" s="124"/>
      <c r="M23" s="127"/>
      <c r="N23" s="91" t="str">
        <f t="shared" si="3"/>
        <v/>
      </c>
      <c r="O23" s="91" t="str">
        <f t="shared" si="4"/>
        <v/>
      </c>
    </row>
    <row r="24" spans="1:15" ht="46.5" customHeight="1" x14ac:dyDescent="0.2">
      <c r="A24" s="112" t="s">
        <v>6</v>
      </c>
      <c r="B24" s="114" t="s">
        <v>49</v>
      </c>
      <c r="C24" s="13" t="s">
        <v>5</v>
      </c>
      <c r="D24" s="116" t="s">
        <v>49</v>
      </c>
      <c r="E24" s="119" t="str">
        <f t="shared" si="0"/>
        <v/>
      </c>
      <c r="F24" s="97" t="s">
        <v>47</v>
      </c>
      <c r="G24" s="120" t="str">
        <f t="shared" si="1"/>
        <v/>
      </c>
      <c r="H24" s="98" t="s">
        <v>48</v>
      </c>
      <c r="I24" s="111" t="str">
        <f t="shared" si="2"/>
        <v/>
      </c>
      <c r="J24" s="171" t="s">
        <v>0</v>
      </c>
      <c r="K24" s="122"/>
      <c r="L24" s="124"/>
      <c r="M24" s="127"/>
      <c r="N24" s="91" t="str">
        <f t="shared" si="3"/>
        <v/>
      </c>
      <c r="O24" s="91" t="str">
        <f t="shared" si="4"/>
        <v/>
      </c>
    </row>
    <row r="25" spans="1:15" ht="46.5" customHeight="1" x14ac:dyDescent="0.2">
      <c r="A25" s="112" t="s">
        <v>6</v>
      </c>
      <c r="B25" s="114" t="s">
        <v>49</v>
      </c>
      <c r="C25" s="13" t="s">
        <v>5</v>
      </c>
      <c r="D25" s="116" t="s">
        <v>49</v>
      </c>
      <c r="E25" s="119" t="str">
        <f t="shared" si="0"/>
        <v/>
      </c>
      <c r="F25" s="97" t="s">
        <v>47</v>
      </c>
      <c r="G25" s="120" t="str">
        <f t="shared" si="1"/>
        <v/>
      </c>
      <c r="H25" s="98" t="s">
        <v>48</v>
      </c>
      <c r="I25" s="111" t="str">
        <f t="shared" si="2"/>
        <v/>
      </c>
      <c r="J25" s="171" t="s">
        <v>0</v>
      </c>
      <c r="K25" s="122"/>
      <c r="L25" s="124"/>
      <c r="M25" s="127"/>
      <c r="N25" s="91" t="str">
        <f t="shared" si="3"/>
        <v/>
      </c>
      <c r="O25" s="91" t="str">
        <f t="shared" si="4"/>
        <v/>
      </c>
    </row>
    <row r="26" spans="1:15" ht="46.5" customHeight="1" x14ac:dyDescent="0.2">
      <c r="A26" s="112" t="s">
        <v>6</v>
      </c>
      <c r="B26" s="114" t="s">
        <v>49</v>
      </c>
      <c r="C26" s="13" t="s">
        <v>5</v>
      </c>
      <c r="D26" s="116" t="s">
        <v>49</v>
      </c>
      <c r="E26" s="119" t="str">
        <f t="shared" si="0"/>
        <v/>
      </c>
      <c r="F26" s="97" t="s">
        <v>47</v>
      </c>
      <c r="G26" s="120" t="str">
        <f t="shared" si="1"/>
        <v/>
      </c>
      <c r="H26" s="98" t="s">
        <v>48</v>
      </c>
      <c r="I26" s="111" t="str">
        <f t="shared" si="2"/>
        <v/>
      </c>
      <c r="J26" s="171" t="s">
        <v>0</v>
      </c>
      <c r="K26" s="122"/>
      <c r="L26" s="124"/>
      <c r="M26" s="127"/>
      <c r="N26" s="91" t="str">
        <f t="shared" si="3"/>
        <v/>
      </c>
      <c r="O26" s="91" t="str">
        <f t="shared" si="4"/>
        <v/>
      </c>
    </row>
    <row r="27" spans="1:15" ht="46.5" customHeight="1" x14ac:dyDescent="0.2">
      <c r="A27" s="112" t="s">
        <v>6</v>
      </c>
      <c r="B27" s="114" t="s">
        <v>49</v>
      </c>
      <c r="C27" s="13" t="s">
        <v>5</v>
      </c>
      <c r="D27" s="116" t="s">
        <v>49</v>
      </c>
      <c r="E27" s="119" t="str">
        <f t="shared" si="0"/>
        <v/>
      </c>
      <c r="F27" s="97" t="s">
        <v>47</v>
      </c>
      <c r="G27" s="120" t="str">
        <f t="shared" si="1"/>
        <v/>
      </c>
      <c r="H27" s="98" t="s">
        <v>48</v>
      </c>
      <c r="I27" s="111" t="str">
        <f t="shared" si="2"/>
        <v/>
      </c>
      <c r="J27" s="171" t="s">
        <v>0</v>
      </c>
      <c r="K27" s="122"/>
      <c r="L27" s="124"/>
      <c r="M27" s="127"/>
      <c r="N27" s="91" t="str">
        <f t="shared" si="3"/>
        <v/>
      </c>
      <c r="O27" s="91" t="str">
        <f t="shared" si="4"/>
        <v/>
      </c>
    </row>
    <row r="28" spans="1:15" ht="46.5" customHeight="1" x14ac:dyDescent="0.2">
      <c r="A28" s="112" t="s">
        <v>6</v>
      </c>
      <c r="B28" s="114" t="s">
        <v>49</v>
      </c>
      <c r="C28" s="13" t="s">
        <v>5</v>
      </c>
      <c r="D28" s="116" t="s">
        <v>49</v>
      </c>
      <c r="E28" s="119" t="str">
        <f t="shared" si="0"/>
        <v/>
      </c>
      <c r="F28" s="97" t="s">
        <v>47</v>
      </c>
      <c r="G28" s="120" t="str">
        <f t="shared" si="1"/>
        <v/>
      </c>
      <c r="H28" s="98" t="s">
        <v>48</v>
      </c>
      <c r="I28" s="111" t="str">
        <f t="shared" si="2"/>
        <v/>
      </c>
      <c r="J28" s="171" t="s">
        <v>0</v>
      </c>
      <c r="K28" s="122"/>
      <c r="L28" s="124"/>
      <c r="M28" s="127"/>
      <c r="N28" s="91" t="str">
        <f t="shared" si="3"/>
        <v/>
      </c>
      <c r="O28" s="91" t="str">
        <f t="shared" si="4"/>
        <v/>
      </c>
    </row>
    <row r="29" spans="1:15" ht="46.5" customHeight="1" x14ac:dyDescent="0.2">
      <c r="A29" s="112" t="s">
        <v>6</v>
      </c>
      <c r="B29" s="114" t="s">
        <v>49</v>
      </c>
      <c r="C29" s="13" t="s">
        <v>5</v>
      </c>
      <c r="D29" s="116" t="s">
        <v>49</v>
      </c>
      <c r="E29" s="119" t="str">
        <f t="shared" si="0"/>
        <v/>
      </c>
      <c r="F29" s="97" t="s">
        <v>47</v>
      </c>
      <c r="G29" s="120" t="str">
        <f t="shared" si="1"/>
        <v/>
      </c>
      <c r="H29" s="98" t="s">
        <v>48</v>
      </c>
      <c r="I29" s="111" t="str">
        <f t="shared" si="2"/>
        <v/>
      </c>
      <c r="J29" s="171" t="s">
        <v>0</v>
      </c>
      <c r="K29" s="122"/>
      <c r="L29" s="124"/>
      <c r="M29" s="127"/>
      <c r="N29" s="91" t="str">
        <f t="shared" si="3"/>
        <v/>
      </c>
      <c r="O29" s="91" t="str">
        <f t="shared" si="4"/>
        <v/>
      </c>
    </row>
    <row r="30" spans="1:15" ht="46.5" customHeight="1" x14ac:dyDescent="0.2">
      <c r="A30" s="112" t="s">
        <v>6</v>
      </c>
      <c r="B30" s="114" t="s">
        <v>49</v>
      </c>
      <c r="C30" s="13" t="s">
        <v>5</v>
      </c>
      <c r="D30" s="116" t="s">
        <v>49</v>
      </c>
      <c r="E30" s="119" t="str">
        <f t="shared" si="0"/>
        <v/>
      </c>
      <c r="F30" s="97" t="s">
        <v>47</v>
      </c>
      <c r="G30" s="120" t="str">
        <f t="shared" si="1"/>
        <v/>
      </c>
      <c r="H30" s="98" t="s">
        <v>48</v>
      </c>
      <c r="I30" s="111" t="str">
        <f t="shared" si="2"/>
        <v/>
      </c>
      <c r="J30" s="171" t="s">
        <v>0</v>
      </c>
      <c r="K30" s="122"/>
      <c r="L30" s="124"/>
      <c r="M30" s="127"/>
      <c r="N30" s="91" t="str">
        <f t="shared" si="3"/>
        <v/>
      </c>
      <c r="O30" s="91" t="str">
        <f t="shared" si="4"/>
        <v/>
      </c>
    </row>
    <row r="31" spans="1:15" ht="46.5" customHeight="1" thickBot="1" x14ac:dyDescent="0.25">
      <c r="A31" s="113" t="s">
        <v>6</v>
      </c>
      <c r="B31" s="115" t="s">
        <v>49</v>
      </c>
      <c r="C31" s="15" t="s">
        <v>5</v>
      </c>
      <c r="D31" s="117" t="s">
        <v>49</v>
      </c>
      <c r="E31" s="119" t="str">
        <f>IFERROR(HOUR(O31),"")</f>
        <v/>
      </c>
      <c r="F31" s="97" t="s">
        <v>47</v>
      </c>
      <c r="G31" s="120" t="str">
        <f t="shared" si="1"/>
        <v/>
      </c>
      <c r="H31" s="98" t="s">
        <v>48</v>
      </c>
      <c r="I31" s="111" t="str">
        <f t="shared" si="2"/>
        <v/>
      </c>
      <c r="J31" s="171" t="s">
        <v>0</v>
      </c>
      <c r="K31" s="123"/>
      <c r="L31" s="125"/>
      <c r="M31" s="127"/>
      <c r="N31" s="91" t="str">
        <f t="shared" si="3"/>
        <v/>
      </c>
      <c r="O31" s="91" t="str">
        <f t="shared" si="4"/>
        <v/>
      </c>
    </row>
    <row r="32" spans="1:15" ht="46.5" customHeight="1" thickBot="1" x14ac:dyDescent="0.25">
      <c r="A32" s="101" t="s">
        <v>50</v>
      </c>
      <c r="B32" s="277"/>
      <c r="C32" s="278"/>
      <c r="D32" s="279"/>
      <c r="E32" s="304">
        <f>SUM(E9:E31)+SUM(G9:G31)/60</f>
        <v>0</v>
      </c>
      <c r="F32" s="305"/>
      <c r="G32" s="282" t="s">
        <v>1</v>
      </c>
      <c r="H32" s="283"/>
      <c r="I32" s="121">
        <f>SUM(I9:I31)</f>
        <v>0</v>
      </c>
      <c r="J32" s="16" t="s">
        <v>0</v>
      </c>
      <c r="K32" s="284"/>
      <c r="L32" s="285"/>
    </row>
    <row r="33" spans="1:11" ht="19.5" customHeight="1" thickBot="1" x14ac:dyDescent="0.25">
      <c r="A33" s="17"/>
      <c r="B33" s="18"/>
      <c r="C33" s="18"/>
      <c r="D33" s="18"/>
      <c r="E33" s="4"/>
      <c r="F33" s="4"/>
      <c r="G33" s="18"/>
      <c r="H33" s="18"/>
      <c r="I33" s="3"/>
      <c r="J33" s="8"/>
      <c r="K33" s="19"/>
    </row>
    <row r="34" spans="1:11" ht="30" customHeight="1" thickBot="1" x14ac:dyDescent="0.25">
      <c r="E34" s="267" t="s">
        <v>4</v>
      </c>
      <c r="F34" s="268"/>
      <c r="G34" s="268"/>
      <c r="H34" s="269"/>
      <c r="I34" s="20" t="s">
        <v>3</v>
      </c>
      <c r="K34" s="198"/>
    </row>
    <row r="35" spans="1:11" ht="30" customHeight="1" thickBot="1" x14ac:dyDescent="0.25">
      <c r="A35" s="21" t="s">
        <v>2</v>
      </c>
      <c r="B35" s="306" t="str">
        <f ca="1">B4</f>
        <v>従業者A</v>
      </c>
      <c r="C35" s="306"/>
      <c r="D35" s="307"/>
      <c r="E35" s="308">
        <f>SUM(E32)</f>
        <v>0</v>
      </c>
      <c r="F35" s="309"/>
      <c r="G35" s="268" t="s">
        <v>1</v>
      </c>
      <c r="H35" s="269"/>
      <c r="I35" s="126">
        <f>SUM(I32)</f>
        <v>0</v>
      </c>
      <c r="K35" s="198"/>
    </row>
  </sheetData>
  <sheetProtection sheet="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B3" sqref="B3:D3"/>
    </sheetView>
  </sheetViews>
  <sheetFormatPr defaultColWidth="11.36328125" defaultRowHeight="13" x14ac:dyDescent="0.2"/>
  <cols>
    <col min="1" max="1" width="16.7265625" style="6" customWidth="1"/>
    <col min="2" max="2" width="11.1796875" style="6" customWidth="1"/>
    <col min="3" max="3" width="3.7265625" style="199"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91</v>
      </c>
      <c r="C1" s="301" t="s">
        <v>121</v>
      </c>
      <c r="D1" s="301"/>
      <c r="E1" s="301"/>
      <c r="F1" s="301"/>
      <c r="G1" s="301"/>
      <c r="H1" s="301"/>
      <c r="I1" s="301"/>
      <c r="J1" s="301"/>
      <c r="K1" s="301"/>
    </row>
    <row r="2" spans="1:15" ht="30" customHeight="1" x14ac:dyDescent="0.2">
      <c r="C2" s="301"/>
      <c r="D2" s="301"/>
      <c r="E2" s="301"/>
      <c r="F2" s="301"/>
      <c r="G2" s="301"/>
      <c r="H2" s="301"/>
      <c r="I2" s="301"/>
      <c r="J2" s="301"/>
      <c r="K2" s="301"/>
    </row>
    <row r="3" spans="1:15" ht="30" customHeight="1" thickBot="1" x14ac:dyDescent="0.25">
      <c r="A3" s="5" t="s">
        <v>13</v>
      </c>
      <c r="B3" s="302" t="str">
        <f>従業者A!D5</f>
        <v>株式会社×××</v>
      </c>
      <c r="C3" s="302"/>
      <c r="D3" s="302"/>
      <c r="E3" s="198"/>
      <c r="F3" s="198"/>
      <c r="G3" s="198"/>
      <c r="H3" s="198"/>
      <c r="I3" s="198"/>
      <c r="J3" s="198"/>
      <c r="K3" s="198"/>
    </row>
    <row r="4" spans="1:15" ht="30" customHeight="1" thickBot="1" x14ac:dyDescent="0.25">
      <c r="A4" s="7" t="s">
        <v>2</v>
      </c>
      <c r="B4" s="302" t="str">
        <f ca="1">従業者A!D6</f>
        <v>従業者A</v>
      </c>
      <c r="C4" s="302"/>
      <c r="D4" s="302"/>
      <c r="E4" s="8"/>
      <c r="F4" s="8"/>
      <c r="G4" s="8"/>
      <c r="L4" s="20" t="s">
        <v>94</v>
      </c>
    </row>
    <row r="5" spans="1:15" ht="30" customHeight="1" thickBot="1" x14ac:dyDescent="0.25">
      <c r="A5" s="10" t="s">
        <v>12</v>
      </c>
      <c r="B5" s="303">
        <f>従業者A!I8</f>
        <v>0</v>
      </c>
      <c r="C5" s="303"/>
      <c r="D5" s="303"/>
      <c r="E5" s="8"/>
      <c r="F5" s="8"/>
      <c r="G5" s="8"/>
      <c r="L5" s="200"/>
    </row>
    <row r="6" spans="1:15" ht="30" customHeight="1" thickBot="1" x14ac:dyDescent="0.25">
      <c r="A6" s="11" t="s">
        <v>14</v>
      </c>
    </row>
    <row r="7" spans="1:15" s="199" customFormat="1" ht="24" customHeight="1" x14ac:dyDescent="0.2">
      <c r="A7" s="289" t="s">
        <v>11</v>
      </c>
      <c r="B7" s="291" t="s">
        <v>10</v>
      </c>
      <c r="C7" s="291"/>
      <c r="D7" s="291"/>
      <c r="E7" s="293" t="s">
        <v>9</v>
      </c>
      <c r="F7" s="294"/>
      <c r="G7" s="294"/>
      <c r="H7" s="295"/>
      <c r="I7" s="293" t="s">
        <v>8</v>
      </c>
      <c r="J7" s="295"/>
      <c r="K7" s="104" t="s">
        <v>7</v>
      </c>
      <c r="L7" s="272" t="s">
        <v>40</v>
      </c>
      <c r="M7" s="274" t="s">
        <v>51</v>
      </c>
      <c r="N7" s="275" t="s">
        <v>53</v>
      </c>
      <c r="O7" s="276" t="s">
        <v>54</v>
      </c>
    </row>
    <row r="8" spans="1:15" s="199" customFormat="1" ht="24" customHeight="1" x14ac:dyDescent="0.2">
      <c r="A8" s="290"/>
      <c r="B8" s="292"/>
      <c r="C8" s="292"/>
      <c r="D8" s="292"/>
      <c r="E8" s="296"/>
      <c r="F8" s="297"/>
      <c r="G8" s="297"/>
      <c r="H8" s="298"/>
      <c r="I8" s="299"/>
      <c r="J8" s="300"/>
      <c r="K8" s="105" t="s">
        <v>46</v>
      </c>
      <c r="L8" s="273"/>
      <c r="M8" s="274"/>
      <c r="N8" s="275"/>
      <c r="O8" s="275"/>
    </row>
    <row r="9" spans="1:15" ht="46.5" customHeight="1" x14ac:dyDescent="0.2">
      <c r="A9" s="112" t="s">
        <v>6</v>
      </c>
      <c r="B9" s="114" t="s">
        <v>49</v>
      </c>
      <c r="C9" s="13" t="s">
        <v>5</v>
      </c>
      <c r="D9" s="116" t="s">
        <v>49</v>
      </c>
      <c r="E9" s="118" t="str">
        <f>IFERROR(HOUR(O9),"")</f>
        <v/>
      </c>
      <c r="F9" s="97" t="s">
        <v>47</v>
      </c>
      <c r="G9" s="120" t="str">
        <f>IFERROR(MINUTE(O9),"")</f>
        <v/>
      </c>
      <c r="H9" s="98" t="s">
        <v>48</v>
      </c>
      <c r="I9" s="111" t="str">
        <f>IFERROR((E9+G9/60)*$B$5,"")</f>
        <v/>
      </c>
      <c r="J9" s="171" t="s">
        <v>0</v>
      </c>
      <c r="K9" s="122"/>
      <c r="L9" s="124"/>
      <c r="M9" s="127"/>
      <c r="N9" s="91" t="str">
        <f>IFERROR(D9-B9-M9,"")</f>
        <v/>
      </c>
      <c r="O9" s="91" t="str">
        <f>IFERROR(IF(N9&gt;0,FLOOR(N9,"0:30"),""),"")</f>
        <v/>
      </c>
    </row>
    <row r="10" spans="1:15" ht="46.5" customHeight="1" x14ac:dyDescent="0.2">
      <c r="A10" s="112" t="s">
        <v>6</v>
      </c>
      <c r="B10" s="114" t="s">
        <v>49</v>
      </c>
      <c r="C10" s="13" t="s">
        <v>5</v>
      </c>
      <c r="D10" s="116" t="s">
        <v>49</v>
      </c>
      <c r="E10" s="119" t="str">
        <f t="shared" ref="E10:E30" si="0">IFERROR(HOUR(O10),"")</f>
        <v/>
      </c>
      <c r="F10" s="97" t="s">
        <v>47</v>
      </c>
      <c r="G10" s="120" t="str">
        <f t="shared" ref="G10:G31" si="1">IFERROR(MINUTE(O10),"")</f>
        <v/>
      </c>
      <c r="H10" s="98" t="s">
        <v>48</v>
      </c>
      <c r="I10" s="111" t="str">
        <f t="shared" ref="I10:I31" si="2">IFERROR((E10+G10/60)*$B$5,"")</f>
        <v/>
      </c>
      <c r="J10" s="171" t="s">
        <v>0</v>
      </c>
      <c r="K10" s="122"/>
      <c r="L10" s="124"/>
      <c r="M10" s="127"/>
      <c r="N10" s="91" t="str">
        <f t="shared" ref="N10:N31" si="3">IFERROR(D10-B10-M10,"")</f>
        <v/>
      </c>
      <c r="O10" s="91" t="str">
        <f t="shared" ref="O10:O31" si="4">IFERROR(IF(N10&gt;0,FLOOR(N10,"0:30"),""),"")</f>
        <v/>
      </c>
    </row>
    <row r="11" spans="1:15" ht="46.5" customHeight="1" x14ac:dyDescent="0.2">
      <c r="A11" s="112" t="s">
        <v>6</v>
      </c>
      <c r="B11" s="114" t="s">
        <v>49</v>
      </c>
      <c r="C11" s="13" t="s">
        <v>5</v>
      </c>
      <c r="D11" s="116" t="s">
        <v>49</v>
      </c>
      <c r="E11" s="119" t="str">
        <f t="shared" si="0"/>
        <v/>
      </c>
      <c r="F11" s="97" t="s">
        <v>47</v>
      </c>
      <c r="G11" s="120" t="str">
        <f t="shared" si="1"/>
        <v/>
      </c>
      <c r="H11" s="98" t="s">
        <v>48</v>
      </c>
      <c r="I11" s="111" t="str">
        <f t="shared" si="2"/>
        <v/>
      </c>
      <c r="J11" s="171" t="s">
        <v>0</v>
      </c>
      <c r="K11" s="122"/>
      <c r="L11" s="124"/>
      <c r="M11" s="127"/>
      <c r="N11" s="91" t="str">
        <f t="shared" si="3"/>
        <v/>
      </c>
      <c r="O11" s="91" t="str">
        <f t="shared" si="4"/>
        <v/>
      </c>
    </row>
    <row r="12" spans="1:15" ht="46.5" customHeight="1" x14ac:dyDescent="0.2">
      <c r="A12" s="112" t="s">
        <v>6</v>
      </c>
      <c r="B12" s="114" t="s">
        <v>49</v>
      </c>
      <c r="C12" s="13" t="s">
        <v>5</v>
      </c>
      <c r="D12" s="116" t="s">
        <v>49</v>
      </c>
      <c r="E12" s="119" t="str">
        <f t="shared" si="0"/>
        <v/>
      </c>
      <c r="F12" s="97" t="s">
        <v>47</v>
      </c>
      <c r="G12" s="120" t="str">
        <f t="shared" si="1"/>
        <v/>
      </c>
      <c r="H12" s="98" t="s">
        <v>48</v>
      </c>
      <c r="I12" s="111" t="str">
        <f t="shared" si="2"/>
        <v/>
      </c>
      <c r="J12" s="171" t="s">
        <v>0</v>
      </c>
      <c r="K12" s="122"/>
      <c r="L12" s="124"/>
      <c r="M12" s="127"/>
      <c r="N12" s="91" t="str">
        <f t="shared" si="3"/>
        <v/>
      </c>
      <c r="O12" s="91" t="str">
        <f t="shared" si="4"/>
        <v/>
      </c>
    </row>
    <row r="13" spans="1:15" ht="46.5" customHeight="1" x14ac:dyDescent="0.2">
      <c r="A13" s="112" t="s">
        <v>6</v>
      </c>
      <c r="B13" s="114" t="s">
        <v>49</v>
      </c>
      <c r="C13" s="13" t="s">
        <v>5</v>
      </c>
      <c r="D13" s="116" t="s">
        <v>49</v>
      </c>
      <c r="E13" s="119" t="str">
        <f t="shared" si="0"/>
        <v/>
      </c>
      <c r="F13" s="97" t="s">
        <v>47</v>
      </c>
      <c r="G13" s="120" t="str">
        <f t="shared" si="1"/>
        <v/>
      </c>
      <c r="H13" s="98" t="s">
        <v>48</v>
      </c>
      <c r="I13" s="111" t="str">
        <f t="shared" si="2"/>
        <v/>
      </c>
      <c r="J13" s="171" t="s">
        <v>0</v>
      </c>
      <c r="K13" s="122"/>
      <c r="L13" s="124"/>
      <c r="M13" s="127"/>
      <c r="N13" s="91" t="str">
        <f t="shared" si="3"/>
        <v/>
      </c>
      <c r="O13" s="91" t="str">
        <f t="shared" si="4"/>
        <v/>
      </c>
    </row>
    <row r="14" spans="1:15" ht="46.5" customHeight="1" x14ac:dyDescent="0.2">
      <c r="A14" s="112" t="s">
        <v>6</v>
      </c>
      <c r="B14" s="114" t="s">
        <v>49</v>
      </c>
      <c r="C14" s="13" t="s">
        <v>5</v>
      </c>
      <c r="D14" s="116" t="s">
        <v>49</v>
      </c>
      <c r="E14" s="119" t="str">
        <f t="shared" si="0"/>
        <v/>
      </c>
      <c r="F14" s="97" t="s">
        <v>47</v>
      </c>
      <c r="G14" s="120" t="str">
        <f t="shared" si="1"/>
        <v/>
      </c>
      <c r="H14" s="98" t="s">
        <v>48</v>
      </c>
      <c r="I14" s="111" t="str">
        <f t="shared" si="2"/>
        <v/>
      </c>
      <c r="J14" s="171" t="s">
        <v>0</v>
      </c>
      <c r="K14" s="122"/>
      <c r="L14" s="124"/>
      <c r="M14" s="127"/>
      <c r="N14" s="91" t="str">
        <f t="shared" si="3"/>
        <v/>
      </c>
      <c r="O14" s="91" t="str">
        <f t="shared" si="4"/>
        <v/>
      </c>
    </row>
    <row r="15" spans="1:15" ht="46.5" customHeight="1" x14ac:dyDescent="0.2">
      <c r="A15" s="112" t="s">
        <v>6</v>
      </c>
      <c r="B15" s="114" t="s">
        <v>49</v>
      </c>
      <c r="C15" s="13" t="s">
        <v>5</v>
      </c>
      <c r="D15" s="116" t="s">
        <v>49</v>
      </c>
      <c r="E15" s="119" t="str">
        <f t="shared" si="0"/>
        <v/>
      </c>
      <c r="F15" s="97" t="s">
        <v>47</v>
      </c>
      <c r="G15" s="120" t="str">
        <f t="shared" si="1"/>
        <v/>
      </c>
      <c r="H15" s="98" t="s">
        <v>48</v>
      </c>
      <c r="I15" s="111" t="str">
        <f t="shared" si="2"/>
        <v/>
      </c>
      <c r="J15" s="171" t="s">
        <v>0</v>
      </c>
      <c r="K15" s="122"/>
      <c r="L15" s="124"/>
      <c r="M15" s="127"/>
      <c r="N15" s="91" t="str">
        <f t="shared" si="3"/>
        <v/>
      </c>
      <c r="O15" s="91" t="str">
        <f t="shared" si="4"/>
        <v/>
      </c>
    </row>
    <row r="16" spans="1:15" ht="46.5" customHeight="1" x14ac:dyDescent="0.2">
      <c r="A16" s="112" t="s">
        <v>6</v>
      </c>
      <c r="B16" s="114" t="s">
        <v>49</v>
      </c>
      <c r="C16" s="13" t="s">
        <v>5</v>
      </c>
      <c r="D16" s="116" t="s">
        <v>49</v>
      </c>
      <c r="E16" s="119" t="str">
        <f t="shared" si="0"/>
        <v/>
      </c>
      <c r="F16" s="97" t="s">
        <v>47</v>
      </c>
      <c r="G16" s="120" t="str">
        <f t="shared" si="1"/>
        <v/>
      </c>
      <c r="H16" s="98" t="s">
        <v>48</v>
      </c>
      <c r="I16" s="111" t="str">
        <f t="shared" si="2"/>
        <v/>
      </c>
      <c r="J16" s="171" t="s">
        <v>0</v>
      </c>
      <c r="K16" s="122"/>
      <c r="L16" s="124"/>
      <c r="M16" s="127"/>
      <c r="N16" s="91" t="str">
        <f t="shared" si="3"/>
        <v/>
      </c>
      <c r="O16" s="91" t="str">
        <f t="shared" si="4"/>
        <v/>
      </c>
    </row>
    <row r="17" spans="1:15" ht="46.5" customHeight="1" x14ac:dyDescent="0.2">
      <c r="A17" s="112" t="s">
        <v>6</v>
      </c>
      <c r="B17" s="114" t="s">
        <v>49</v>
      </c>
      <c r="C17" s="13" t="s">
        <v>5</v>
      </c>
      <c r="D17" s="116" t="s">
        <v>49</v>
      </c>
      <c r="E17" s="119" t="str">
        <f t="shared" si="0"/>
        <v/>
      </c>
      <c r="F17" s="97" t="s">
        <v>47</v>
      </c>
      <c r="G17" s="120" t="str">
        <f t="shared" si="1"/>
        <v/>
      </c>
      <c r="H17" s="98" t="s">
        <v>48</v>
      </c>
      <c r="I17" s="111" t="str">
        <f t="shared" si="2"/>
        <v/>
      </c>
      <c r="J17" s="171" t="s">
        <v>0</v>
      </c>
      <c r="K17" s="122"/>
      <c r="L17" s="124"/>
      <c r="M17" s="127"/>
      <c r="N17" s="91" t="str">
        <f t="shared" si="3"/>
        <v/>
      </c>
      <c r="O17" s="91" t="str">
        <f t="shared" si="4"/>
        <v/>
      </c>
    </row>
    <row r="18" spans="1:15" ht="46.5" customHeight="1" x14ac:dyDescent="0.2">
      <c r="A18" s="112" t="s">
        <v>6</v>
      </c>
      <c r="B18" s="114" t="s">
        <v>49</v>
      </c>
      <c r="C18" s="13" t="s">
        <v>5</v>
      </c>
      <c r="D18" s="116" t="s">
        <v>49</v>
      </c>
      <c r="E18" s="119" t="str">
        <f t="shared" si="0"/>
        <v/>
      </c>
      <c r="F18" s="97" t="s">
        <v>47</v>
      </c>
      <c r="G18" s="120" t="str">
        <f t="shared" si="1"/>
        <v/>
      </c>
      <c r="H18" s="98" t="s">
        <v>48</v>
      </c>
      <c r="I18" s="111" t="str">
        <f t="shared" si="2"/>
        <v/>
      </c>
      <c r="J18" s="171" t="s">
        <v>0</v>
      </c>
      <c r="K18" s="122"/>
      <c r="L18" s="124"/>
      <c r="M18" s="127"/>
      <c r="N18" s="91" t="str">
        <f t="shared" si="3"/>
        <v/>
      </c>
      <c r="O18" s="91" t="str">
        <f t="shared" si="4"/>
        <v/>
      </c>
    </row>
    <row r="19" spans="1:15" ht="46.5" customHeight="1" x14ac:dyDescent="0.2">
      <c r="A19" s="112" t="s">
        <v>6</v>
      </c>
      <c r="B19" s="114" t="s">
        <v>49</v>
      </c>
      <c r="C19" s="13" t="s">
        <v>5</v>
      </c>
      <c r="D19" s="116" t="s">
        <v>49</v>
      </c>
      <c r="E19" s="119" t="str">
        <f t="shared" si="0"/>
        <v/>
      </c>
      <c r="F19" s="97" t="s">
        <v>47</v>
      </c>
      <c r="G19" s="120" t="str">
        <f t="shared" si="1"/>
        <v/>
      </c>
      <c r="H19" s="98" t="s">
        <v>48</v>
      </c>
      <c r="I19" s="111" t="str">
        <f t="shared" si="2"/>
        <v/>
      </c>
      <c r="J19" s="171" t="s">
        <v>0</v>
      </c>
      <c r="K19" s="122"/>
      <c r="L19" s="124"/>
      <c r="M19" s="127"/>
      <c r="N19" s="91" t="str">
        <f t="shared" si="3"/>
        <v/>
      </c>
      <c r="O19" s="91" t="str">
        <f t="shared" si="4"/>
        <v/>
      </c>
    </row>
    <row r="20" spans="1:15" ht="46.5" customHeight="1" x14ac:dyDescent="0.2">
      <c r="A20" s="112" t="s">
        <v>6</v>
      </c>
      <c r="B20" s="114" t="s">
        <v>49</v>
      </c>
      <c r="C20" s="13" t="s">
        <v>5</v>
      </c>
      <c r="D20" s="116" t="s">
        <v>49</v>
      </c>
      <c r="E20" s="119" t="str">
        <f t="shared" si="0"/>
        <v/>
      </c>
      <c r="F20" s="97" t="s">
        <v>47</v>
      </c>
      <c r="G20" s="120" t="str">
        <f t="shared" si="1"/>
        <v/>
      </c>
      <c r="H20" s="98" t="s">
        <v>48</v>
      </c>
      <c r="I20" s="111" t="str">
        <f t="shared" si="2"/>
        <v/>
      </c>
      <c r="J20" s="171" t="s">
        <v>0</v>
      </c>
      <c r="K20" s="122"/>
      <c r="L20" s="124"/>
      <c r="M20" s="127"/>
      <c r="N20" s="91" t="str">
        <f t="shared" si="3"/>
        <v/>
      </c>
      <c r="O20" s="91" t="str">
        <f t="shared" si="4"/>
        <v/>
      </c>
    </row>
    <row r="21" spans="1:15" ht="46.5" customHeight="1" x14ac:dyDescent="0.2">
      <c r="A21" s="112" t="s">
        <v>6</v>
      </c>
      <c r="B21" s="114" t="s">
        <v>49</v>
      </c>
      <c r="C21" s="13" t="s">
        <v>5</v>
      </c>
      <c r="D21" s="116" t="s">
        <v>49</v>
      </c>
      <c r="E21" s="119" t="str">
        <f t="shared" si="0"/>
        <v/>
      </c>
      <c r="F21" s="97" t="s">
        <v>47</v>
      </c>
      <c r="G21" s="120" t="str">
        <f t="shared" si="1"/>
        <v/>
      </c>
      <c r="H21" s="98" t="s">
        <v>48</v>
      </c>
      <c r="I21" s="111" t="str">
        <f t="shared" si="2"/>
        <v/>
      </c>
      <c r="J21" s="171" t="s">
        <v>0</v>
      </c>
      <c r="K21" s="122"/>
      <c r="L21" s="124"/>
      <c r="M21" s="127"/>
      <c r="N21" s="91" t="str">
        <f t="shared" si="3"/>
        <v/>
      </c>
      <c r="O21" s="91" t="str">
        <f t="shared" si="4"/>
        <v/>
      </c>
    </row>
    <row r="22" spans="1:15" ht="46.5" customHeight="1" x14ac:dyDescent="0.2">
      <c r="A22" s="112" t="s">
        <v>6</v>
      </c>
      <c r="B22" s="114" t="s">
        <v>49</v>
      </c>
      <c r="C22" s="13" t="s">
        <v>5</v>
      </c>
      <c r="D22" s="116" t="s">
        <v>49</v>
      </c>
      <c r="E22" s="119" t="str">
        <f t="shared" si="0"/>
        <v/>
      </c>
      <c r="F22" s="97" t="s">
        <v>47</v>
      </c>
      <c r="G22" s="120" t="str">
        <f t="shared" si="1"/>
        <v/>
      </c>
      <c r="H22" s="98" t="s">
        <v>48</v>
      </c>
      <c r="I22" s="111" t="str">
        <f t="shared" si="2"/>
        <v/>
      </c>
      <c r="J22" s="171" t="s">
        <v>0</v>
      </c>
      <c r="K22" s="122"/>
      <c r="L22" s="124"/>
      <c r="M22" s="127"/>
      <c r="N22" s="91" t="str">
        <f t="shared" si="3"/>
        <v/>
      </c>
      <c r="O22" s="91" t="str">
        <f t="shared" si="4"/>
        <v/>
      </c>
    </row>
    <row r="23" spans="1:15" ht="46.5" customHeight="1" x14ac:dyDescent="0.2">
      <c r="A23" s="112" t="s">
        <v>6</v>
      </c>
      <c r="B23" s="114" t="s">
        <v>49</v>
      </c>
      <c r="C23" s="13" t="s">
        <v>5</v>
      </c>
      <c r="D23" s="116" t="s">
        <v>49</v>
      </c>
      <c r="E23" s="119" t="str">
        <f t="shared" si="0"/>
        <v/>
      </c>
      <c r="F23" s="97" t="s">
        <v>47</v>
      </c>
      <c r="G23" s="120" t="str">
        <f t="shared" si="1"/>
        <v/>
      </c>
      <c r="H23" s="98" t="s">
        <v>48</v>
      </c>
      <c r="I23" s="111" t="str">
        <f t="shared" si="2"/>
        <v/>
      </c>
      <c r="J23" s="171" t="s">
        <v>0</v>
      </c>
      <c r="K23" s="122"/>
      <c r="L23" s="124"/>
      <c r="M23" s="127"/>
      <c r="N23" s="91" t="str">
        <f t="shared" si="3"/>
        <v/>
      </c>
      <c r="O23" s="91" t="str">
        <f t="shared" si="4"/>
        <v/>
      </c>
    </row>
    <row r="24" spans="1:15" ht="46.5" customHeight="1" x14ac:dyDescent="0.2">
      <c r="A24" s="112" t="s">
        <v>6</v>
      </c>
      <c r="B24" s="114" t="s">
        <v>49</v>
      </c>
      <c r="C24" s="13" t="s">
        <v>5</v>
      </c>
      <c r="D24" s="116" t="s">
        <v>49</v>
      </c>
      <c r="E24" s="119" t="str">
        <f t="shared" si="0"/>
        <v/>
      </c>
      <c r="F24" s="97" t="s">
        <v>47</v>
      </c>
      <c r="G24" s="120" t="str">
        <f t="shared" si="1"/>
        <v/>
      </c>
      <c r="H24" s="98" t="s">
        <v>48</v>
      </c>
      <c r="I24" s="111" t="str">
        <f t="shared" si="2"/>
        <v/>
      </c>
      <c r="J24" s="171" t="s">
        <v>0</v>
      </c>
      <c r="K24" s="122"/>
      <c r="L24" s="124"/>
      <c r="M24" s="127"/>
      <c r="N24" s="91" t="str">
        <f t="shared" si="3"/>
        <v/>
      </c>
      <c r="O24" s="91" t="str">
        <f t="shared" si="4"/>
        <v/>
      </c>
    </row>
    <row r="25" spans="1:15" ht="46.5" customHeight="1" x14ac:dyDescent="0.2">
      <c r="A25" s="112" t="s">
        <v>6</v>
      </c>
      <c r="B25" s="114" t="s">
        <v>49</v>
      </c>
      <c r="C25" s="13" t="s">
        <v>5</v>
      </c>
      <c r="D25" s="116" t="s">
        <v>49</v>
      </c>
      <c r="E25" s="119" t="str">
        <f t="shared" si="0"/>
        <v/>
      </c>
      <c r="F25" s="97" t="s">
        <v>47</v>
      </c>
      <c r="G25" s="120" t="str">
        <f t="shared" si="1"/>
        <v/>
      </c>
      <c r="H25" s="98" t="s">
        <v>48</v>
      </c>
      <c r="I25" s="111" t="str">
        <f t="shared" si="2"/>
        <v/>
      </c>
      <c r="J25" s="171" t="s">
        <v>0</v>
      </c>
      <c r="K25" s="122"/>
      <c r="L25" s="124"/>
      <c r="M25" s="127"/>
      <c r="N25" s="91" t="str">
        <f t="shared" si="3"/>
        <v/>
      </c>
      <c r="O25" s="91" t="str">
        <f t="shared" si="4"/>
        <v/>
      </c>
    </row>
    <row r="26" spans="1:15" ht="46.5" customHeight="1" x14ac:dyDescent="0.2">
      <c r="A26" s="112" t="s">
        <v>6</v>
      </c>
      <c r="B26" s="114" t="s">
        <v>49</v>
      </c>
      <c r="C26" s="13" t="s">
        <v>5</v>
      </c>
      <c r="D26" s="116" t="s">
        <v>49</v>
      </c>
      <c r="E26" s="119" t="str">
        <f t="shared" si="0"/>
        <v/>
      </c>
      <c r="F26" s="97" t="s">
        <v>47</v>
      </c>
      <c r="G26" s="120" t="str">
        <f t="shared" si="1"/>
        <v/>
      </c>
      <c r="H26" s="98" t="s">
        <v>48</v>
      </c>
      <c r="I26" s="111" t="str">
        <f t="shared" si="2"/>
        <v/>
      </c>
      <c r="J26" s="171" t="s">
        <v>0</v>
      </c>
      <c r="K26" s="122"/>
      <c r="L26" s="124"/>
      <c r="M26" s="127"/>
      <c r="N26" s="91" t="str">
        <f t="shared" si="3"/>
        <v/>
      </c>
      <c r="O26" s="91" t="str">
        <f t="shared" si="4"/>
        <v/>
      </c>
    </row>
    <row r="27" spans="1:15" ht="46.5" customHeight="1" x14ac:dyDescent="0.2">
      <c r="A27" s="112" t="s">
        <v>6</v>
      </c>
      <c r="B27" s="114" t="s">
        <v>49</v>
      </c>
      <c r="C27" s="13" t="s">
        <v>5</v>
      </c>
      <c r="D27" s="116" t="s">
        <v>49</v>
      </c>
      <c r="E27" s="119" t="str">
        <f t="shared" si="0"/>
        <v/>
      </c>
      <c r="F27" s="97" t="s">
        <v>47</v>
      </c>
      <c r="G27" s="120" t="str">
        <f t="shared" si="1"/>
        <v/>
      </c>
      <c r="H27" s="98" t="s">
        <v>48</v>
      </c>
      <c r="I27" s="111" t="str">
        <f t="shared" si="2"/>
        <v/>
      </c>
      <c r="J27" s="171" t="s">
        <v>0</v>
      </c>
      <c r="K27" s="122"/>
      <c r="L27" s="124"/>
      <c r="M27" s="127"/>
      <c r="N27" s="91" t="str">
        <f t="shared" si="3"/>
        <v/>
      </c>
      <c r="O27" s="91" t="str">
        <f t="shared" si="4"/>
        <v/>
      </c>
    </row>
    <row r="28" spans="1:15" ht="46.5" customHeight="1" x14ac:dyDescent="0.2">
      <c r="A28" s="112" t="s">
        <v>6</v>
      </c>
      <c r="B28" s="114" t="s">
        <v>49</v>
      </c>
      <c r="C28" s="13" t="s">
        <v>5</v>
      </c>
      <c r="D28" s="116" t="s">
        <v>49</v>
      </c>
      <c r="E28" s="119" t="str">
        <f t="shared" si="0"/>
        <v/>
      </c>
      <c r="F28" s="97" t="s">
        <v>47</v>
      </c>
      <c r="G28" s="120" t="str">
        <f t="shared" si="1"/>
        <v/>
      </c>
      <c r="H28" s="98" t="s">
        <v>48</v>
      </c>
      <c r="I28" s="111" t="str">
        <f t="shared" si="2"/>
        <v/>
      </c>
      <c r="J28" s="171" t="s">
        <v>0</v>
      </c>
      <c r="K28" s="122"/>
      <c r="L28" s="124"/>
      <c r="M28" s="127"/>
      <c r="N28" s="91" t="str">
        <f t="shared" si="3"/>
        <v/>
      </c>
      <c r="O28" s="91" t="str">
        <f t="shared" si="4"/>
        <v/>
      </c>
    </row>
    <row r="29" spans="1:15" ht="46.5" customHeight="1" x14ac:dyDescent="0.2">
      <c r="A29" s="112" t="s">
        <v>6</v>
      </c>
      <c r="B29" s="114" t="s">
        <v>49</v>
      </c>
      <c r="C29" s="13" t="s">
        <v>5</v>
      </c>
      <c r="D29" s="116" t="s">
        <v>49</v>
      </c>
      <c r="E29" s="119" t="str">
        <f t="shared" si="0"/>
        <v/>
      </c>
      <c r="F29" s="97" t="s">
        <v>47</v>
      </c>
      <c r="G29" s="120" t="str">
        <f t="shared" si="1"/>
        <v/>
      </c>
      <c r="H29" s="98" t="s">
        <v>48</v>
      </c>
      <c r="I29" s="111" t="str">
        <f t="shared" si="2"/>
        <v/>
      </c>
      <c r="J29" s="171" t="s">
        <v>0</v>
      </c>
      <c r="K29" s="122"/>
      <c r="L29" s="124"/>
      <c r="M29" s="127"/>
      <c r="N29" s="91" t="str">
        <f t="shared" si="3"/>
        <v/>
      </c>
      <c r="O29" s="91" t="str">
        <f t="shared" si="4"/>
        <v/>
      </c>
    </row>
    <row r="30" spans="1:15" ht="46.5" customHeight="1" x14ac:dyDescent="0.2">
      <c r="A30" s="112" t="s">
        <v>6</v>
      </c>
      <c r="B30" s="114" t="s">
        <v>49</v>
      </c>
      <c r="C30" s="13" t="s">
        <v>5</v>
      </c>
      <c r="D30" s="116" t="s">
        <v>49</v>
      </c>
      <c r="E30" s="119" t="str">
        <f t="shared" si="0"/>
        <v/>
      </c>
      <c r="F30" s="97" t="s">
        <v>47</v>
      </c>
      <c r="G30" s="120" t="str">
        <f t="shared" si="1"/>
        <v/>
      </c>
      <c r="H30" s="98" t="s">
        <v>48</v>
      </c>
      <c r="I30" s="111" t="str">
        <f t="shared" si="2"/>
        <v/>
      </c>
      <c r="J30" s="171" t="s">
        <v>0</v>
      </c>
      <c r="K30" s="122"/>
      <c r="L30" s="124"/>
      <c r="M30" s="127"/>
      <c r="N30" s="91" t="str">
        <f t="shared" si="3"/>
        <v/>
      </c>
      <c r="O30" s="91" t="str">
        <f t="shared" si="4"/>
        <v/>
      </c>
    </row>
    <row r="31" spans="1:15" ht="46.5" customHeight="1" thickBot="1" x14ac:dyDescent="0.25">
      <c r="A31" s="113" t="s">
        <v>6</v>
      </c>
      <c r="B31" s="115" t="s">
        <v>49</v>
      </c>
      <c r="C31" s="15" t="s">
        <v>5</v>
      </c>
      <c r="D31" s="117" t="s">
        <v>49</v>
      </c>
      <c r="E31" s="119" t="str">
        <f>IFERROR(HOUR(O31),"")</f>
        <v/>
      </c>
      <c r="F31" s="97" t="s">
        <v>47</v>
      </c>
      <c r="G31" s="120" t="str">
        <f t="shared" si="1"/>
        <v/>
      </c>
      <c r="H31" s="98" t="s">
        <v>48</v>
      </c>
      <c r="I31" s="111" t="str">
        <f t="shared" si="2"/>
        <v/>
      </c>
      <c r="J31" s="171" t="s">
        <v>0</v>
      </c>
      <c r="K31" s="123"/>
      <c r="L31" s="125"/>
      <c r="M31" s="127"/>
      <c r="N31" s="91" t="str">
        <f t="shared" si="3"/>
        <v/>
      </c>
      <c r="O31" s="91" t="str">
        <f t="shared" si="4"/>
        <v/>
      </c>
    </row>
    <row r="32" spans="1:15" ht="46.5" customHeight="1" thickBot="1" x14ac:dyDescent="0.25">
      <c r="A32" s="101" t="s">
        <v>50</v>
      </c>
      <c r="B32" s="277"/>
      <c r="C32" s="278"/>
      <c r="D32" s="279"/>
      <c r="E32" s="304">
        <f>SUM(E9:E31)+SUM(G9:G31)/60</f>
        <v>0</v>
      </c>
      <c r="F32" s="305"/>
      <c r="G32" s="282" t="s">
        <v>1</v>
      </c>
      <c r="H32" s="283"/>
      <c r="I32" s="121">
        <f>SUM(I9:I31)</f>
        <v>0</v>
      </c>
      <c r="J32" s="16" t="s">
        <v>0</v>
      </c>
      <c r="K32" s="284"/>
      <c r="L32" s="285"/>
    </row>
    <row r="33" spans="1:11" ht="19.5" customHeight="1" thickBot="1" x14ac:dyDescent="0.25">
      <c r="A33" s="17"/>
      <c r="B33" s="18"/>
      <c r="C33" s="18"/>
      <c r="D33" s="18"/>
      <c r="E33" s="4"/>
      <c r="F33" s="4"/>
      <c r="G33" s="18"/>
      <c r="H33" s="18"/>
      <c r="I33" s="3"/>
      <c r="J33" s="8"/>
      <c r="K33" s="19"/>
    </row>
    <row r="34" spans="1:11" ht="30" customHeight="1" thickBot="1" x14ac:dyDescent="0.25">
      <c r="E34" s="267" t="s">
        <v>4</v>
      </c>
      <c r="F34" s="268"/>
      <c r="G34" s="268"/>
      <c r="H34" s="269"/>
      <c r="I34" s="20" t="s">
        <v>3</v>
      </c>
      <c r="K34" s="198"/>
    </row>
    <row r="35" spans="1:11" ht="30" customHeight="1" thickBot="1" x14ac:dyDescent="0.25">
      <c r="A35" s="21" t="s">
        <v>2</v>
      </c>
      <c r="B35" s="306" t="str">
        <f ca="1">B4</f>
        <v>従業者A</v>
      </c>
      <c r="C35" s="306"/>
      <c r="D35" s="307"/>
      <c r="E35" s="308">
        <f>SUM(E32)</f>
        <v>0</v>
      </c>
      <c r="F35" s="309"/>
      <c r="G35" s="268" t="s">
        <v>1</v>
      </c>
      <c r="H35" s="269"/>
      <c r="I35" s="126">
        <f>SUM(I32)</f>
        <v>0</v>
      </c>
      <c r="K35" s="198"/>
    </row>
  </sheetData>
  <sheetProtection sheet="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B3" sqref="B3:D3"/>
    </sheetView>
  </sheetViews>
  <sheetFormatPr defaultColWidth="11.36328125" defaultRowHeight="13" x14ac:dyDescent="0.2"/>
  <cols>
    <col min="1" max="1" width="16.7265625" style="6" customWidth="1"/>
    <col min="2" max="2" width="11.1796875" style="6" customWidth="1"/>
    <col min="3" max="3" width="3.7265625" style="199"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91</v>
      </c>
      <c r="C1" s="301" t="s">
        <v>122</v>
      </c>
      <c r="D1" s="301"/>
      <c r="E1" s="301"/>
      <c r="F1" s="301"/>
      <c r="G1" s="301"/>
      <c r="H1" s="301"/>
      <c r="I1" s="301"/>
      <c r="J1" s="301"/>
      <c r="K1" s="301"/>
    </row>
    <row r="2" spans="1:15" ht="30" customHeight="1" x14ac:dyDescent="0.2">
      <c r="C2" s="301"/>
      <c r="D2" s="301"/>
      <c r="E2" s="301"/>
      <c r="F2" s="301"/>
      <c r="G2" s="301"/>
      <c r="H2" s="301"/>
      <c r="I2" s="301"/>
      <c r="J2" s="301"/>
      <c r="K2" s="301"/>
    </row>
    <row r="3" spans="1:15" ht="30" customHeight="1" thickBot="1" x14ac:dyDescent="0.25">
      <c r="A3" s="5" t="s">
        <v>13</v>
      </c>
      <c r="B3" s="302" t="str">
        <f>従業者A!D5</f>
        <v>株式会社×××</v>
      </c>
      <c r="C3" s="302"/>
      <c r="D3" s="302"/>
      <c r="E3" s="198"/>
      <c r="F3" s="198"/>
      <c r="G3" s="198"/>
      <c r="H3" s="198"/>
      <c r="I3" s="198"/>
      <c r="J3" s="198"/>
      <c r="K3" s="198"/>
    </row>
    <row r="4" spans="1:15" ht="30" customHeight="1" thickBot="1" x14ac:dyDescent="0.25">
      <c r="A4" s="7" t="s">
        <v>2</v>
      </c>
      <c r="B4" s="302" t="str">
        <f ca="1">従業者A!D6</f>
        <v>従業者A</v>
      </c>
      <c r="C4" s="302"/>
      <c r="D4" s="302"/>
      <c r="E4" s="8"/>
      <c r="F4" s="8"/>
      <c r="G4" s="8"/>
      <c r="L4" s="20" t="s">
        <v>94</v>
      </c>
    </row>
    <row r="5" spans="1:15" ht="30" customHeight="1" thickBot="1" x14ac:dyDescent="0.25">
      <c r="A5" s="10" t="s">
        <v>12</v>
      </c>
      <c r="B5" s="303">
        <f>従業者A!I8</f>
        <v>0</v>
      </c>
      <c r="C5" s="303"/>
      <c r="D5" s="303"/>
      <c r="E5" s="8"/>
      <c r="F5" s="8"/>
      <c r="G5" s="8"/>
      <c r="L5" s="200"/>
    </row>
    <row r="6" spans="1:15" ht="30" customHeight="1" thickBot="1" x14ac:dyDescent="0.25">
      <c r="A6" s="11" t="s">
        <v>14</v>
      </c>
    </row>
    <row r="7" spans="1:15" s="199" customFormat="1" ht="24" customHeight="1" x14ac:dyDescent="0.2">
      <c r="A7" s="289" t="s">
        <v>11</v>
      </c>
      <c r="B7" s="291" t="s">
        <v>10</v>
      </c>
      <c r="C7" s="291"/>
      <c r="D7" s="291"/>
      <c r="E7" s="293" t="s">
        <v>9</v>
      </c>
      <c r="F7" s="294"/>
      <c r="G7" s="294"/>
      <c r="H7" s="295"/>
      <c r="I7" s="293" t="s">
        <v>8</v>
      </c>
      <c r="J7" s="295"/>
      <c r="K7" s="104" t="s">
        <v>7</v>
      </c>
      <c r="L7" s="272" t="s">
        <v>40</v>
      </c>
      <c r="M7" s="274" t="s">
        <v>51</v>
      </c>
      <c r="N7" s="275" t="s">
        <v>53</v>
      </c>
      <c r="O7" s="276" t="s">
        <v>54</v>
      </c>
    </row>
    <row r="8" spans="1:15" s="199" customFormat="1" ht="24" customHeight="1" x14ac:dyDescent="0.2">
      <c r="A8" s="290"/>
      <c r="B8" s="292"/>
      <c r="C8" s="292"/>
      <c r="D8" s="292"/>
      <c r="E8" s="296"/>
      <c r="F8" s="297"/>
      <c r="G8" s="297"/>
      <c r="H8" s="298"/>
      <c r="I8" s="299"/>
      <c r="J8" s="300"/>
      <c r="K8" s="105" t="s">
        <v>46</v>
      </c>
      <c r="L8" s="273"/>
      <c r="M8" s="274"/>
      <c r="N8" s="275"/>
      <c r="O8" s="275"/>
    </row>
    <row r="9" spans="1:15" ht="46.5" customHeight="1" x14ac:dyDescent="0.2">
      <c r="A9" s="112" t="s">
        <v>6</v>
      </c>
      <c r="B9" s="114" t="s">
        <v>49</v>
      </c>
      <c r="C9" s="13" t="s">
        <v>5</v>
      </c>
      <c r="D9" s="116" t="s">
        <v>49</v>
      </c>
      <c r="E9" s="118" t="str">
        <f>IFERROR(HOUR(O9),"")</f>
        <v/>
      </c>
      <c r="F9" s="97" t="s">
        <v>47</v>
      </c>
      <c r="G9" s="120" t="str">
        <f>IFERROR(MINUTE(O9),"")</f>
        <v/>
      </c>
      <c r="H9" s="98" t="s">
        <v>48</v>
      </c>
      <c r="I9" s="111" t="str">
        <f>IFERROR((E9+G9/60)*$B$5,"")</f>
        <v/>
      </c>
      <c r="J9" s="171" t="s">
        <v>0</v>
      </c>
      <c r="K9" s="122"/>
      <c r="L9" s="124"/>
      <c r="M9" s="127"/>
      <c r="N9" s="91" t="str">
        <f>IFERROR(D9-B9-M9,"")</f>
        <v/>
      </c>
      <c r="O9" s="91" t="str">
        <f>IFERROR(IF(N9&gt;0,FLOOR(N9,"0:30"),""),"")</f>
        <v/>
      </c>
    </row>
    <row r="10" spans="1:15" ht="46.5" customHeight="1" x14ac:dyDescent="0.2">
      <c r="A10" s="112" t="s">
        <v>6</v>
      </c>
      <c r="B10" s="114" t="s">
        <v>49</v>
      </c>
      <c r="C10" s="13" t="s">
        <v>5</v>
      </c>
      <c r="D10" s="116" t="s">
        <v>49</v>
      </c>
      <c r="E10" s="119" t="str">
        <f t="shared" ref="E10:E30" si="0">IFERROR(HOUR(O10),"")</f>
        <v/>
      </c>
      <c r="F10" s="97" t="s">
        <v>47</v>
      </c>
      <c r="G10" s="120" t="str">
        <f t="shared" ref="G10:G31" si="1">IFERROR(MINUTE(O10),"")</f>
        <v/>
      </c>
      <c r="H10" s="98" t="s">
        <v>48</v>
      </c>
      <c r="I10" s="111" t="str">
        <f t="shared" ref="I10:I31" si="2">IFERROR((E10+G10/60)*$B$5,"")</f>
        <v/>
      </c>
      <c r="J10" s="171" t="s">
        <v>0</v>
      </c>
      <c r="K10" s="122"/>
      <c r="L10" s="124"/>
      <c r="M10" s="127"/>
      <c r="N10" s="91" t="str">
        <f t="shared" ref="N10:N31" si="3">IFERROR(D10-B10-M10,"")</f>
        <v/>
      </c>
      <c r="O10" s="91" t="str">
        <f t="shared" ref="O10:O31" si="4">IFERROR(IF(N10&gt;0,FLOOR(N10,"0:30"),""),"")</f>
        <v/>
      </c>
    </row>
    <row r="11" spans="1:15" ht="46.5" customHeight="1" x14ac:dyDescent="0.2">
      <c r="A11" s="112" t="s">
        <v>6</v>
      </c>
      <c r="B11" s="114" t="s">
        <v>49</v>
      </c>
      <c r="C11" s="13" t="s">
        <v>5</v>
      </c>
      <c r="D11" s="116" t="s">
        <v>49</v>
      </c>
      <c r="E11" s="119" t="str">
        <f t="shared" si="0"/>
        <v/>
      </c>
      <c r="F11" s="97" t="s">
        <v>47</v>
      </c>
      <c r="G11" s="120" t="str">
        <f t="shared" si="1"/>
        <v/>
      </c>
      <c r="H11" s="98" t="s">
        <v>48</v>
      </c>
      <c r="I11" s="111" t="str">
        <f t="shared" si="2"/>
        <v/>
      </c>
      <c r="J11" s="171" t="s">
        <v>0</v>
      </c>
      <c r="K11" s="122"/>
      <c r="L11" s="124"/>
      <c r="M11" s="127"/>
      <c r="N11" s="91" t="str">
        <f t="shared" si="3"/>
        <v/>
      </c>
      <c r="O11" s="91" t="str">
        <f t="shared" si="4"/>
        <v/>
      </c>
    </row>
    <row r="12" spans="1:15" ht="46.5" customHeight="1" x14ac:dyDescent="0.2">
      <c r="A12" s="112" t="s">
        <v>6</v>
      </c>
      <c r="B12" s="114" t="s">
        <v>49</v>
      </c>
      <c r="C12" s="13" t="s">
        <v>5</v>
      </c>
      <c r="D12" s="116" t="s">
        <v>49</v>
      </c>
      <c r="E12" s="119" t="str">
        <f t="shared" si="0"/>
        <v/>
      </c>
      <c r="F12" s="97" t="s">
        <v>47</v>
      </c>
      <c r="G12" s="120" t="str">
        <f t="shared" si="1"/>
        <v/>
      </c>
      <c r="H12" s="98" t="s">
        <v>48</v>
      </c>
      <c r="I12" s="111" t="str">
        <f t="shared" si="2"/>
        <v/>
      </c>
      <c r="J12" s="171" t="s">
        <v>0</v>
      </c>
      <c r="K12" s="122"/>
      <c r="L12" s="124"/>
      <c r="M12" s="127"/>
      <c r="N12" s="91" t="str">
        <f t="shared" si="3"/>
        <v/>
      </c>
      <c r="O12" s="91" t="str">
        <f t="shared" si="4"/>
        <v/>
      </c>
    </row>
    <row r="13" spans="1:15" ht="46.5" customHeight="1" x14ac:dyDescent="0.2">
      <c r="A13" s="112" t="s">
        <v>6</v>
      </c>
      <c r="B13" s="114" t="s">
        <v>49</v>
      </c>
      <c r="C13" s="13" t="s">
        <v>5</v>
      </c>
      <c r="D13" s="116" t="s">
        <v>49</v>
      </c>
      <c r="E13" s="119" t="str">
        <f t="shared" si="0"/>
        <v/>
      </c>
      <c r="F13" s="97" t="s">
        <v>47</v>
      </c>
      <c r="G13" s="120" t="str">
        <f t="shared" si="1"/>
        <v/>
      </c>
      <c r="H13" s="98" t="s">
        <v>48</v>
      </c>
      <c r="I13" s="111" t="str">
        <f t="shared" si="2"/>
        <v/>
      </c>
      <c r="J13" s="171" t="s">
        <v>0</v>
      </c>
      <c r="K13" s="122"/>
      <c r="L13" s="124"/>
      <c r="M13" s="127"/>
      <c r="N13" s="91" t="str">
        <f t="shared" si="3"/>
        <v/>
      </c>
      <c r="O13" s="91" t="str">
        <f t="shared" si="4"/>
        <v/>
      </c>
    </row>
    <row r="14" spans="1:15" ht="46.5" customHeight="1" x14ac:dyDescent="0.2">
      <c r="A14" s="112" t="s">
        <v>6</v>
      </c>
      <c r="B14" s="114" t="s">
        <v>49</v>
      </c>
      <c r="C14" s="13" t="s">
        <v>5</v>
      </c>
      <c r="D14" s="116" t="s">
        <v>49</v>
      </c>
      <c r="E14" s="119" t="str">
        <f t="shared" si="0"/>
        <v/>
      </c>
      <c r="F14" s="97" t="s">
        <v>47</v>
      </c>
      <c r="G14" s="120" t="str">
        <f t="shared" si="1"/>
        <v/>
      </c>
      <c r="H14" s="98" t="s">
        <v>48</v>
      </c>
      <c r="I14" s="111" t="str">
        <f t="shared" si="2"/>
        <v/>
      </c>
      <c r="J14" s="171" t="s">
        <v>0</v>
      </c>
      <c r="K14" s="122"/>
      <c r="L14" s="124"/>
      <c r="M14" s="127"/>
      <c r="N14" s="91" t="str">
        <f t="shared" si="3"/>
        <v/>
      </c>
      <c r="O14" s="91" t="str">
        <f t="shared" si="4"/>
        <v/>
      </c>
    </row>
    <row r="15" spans="1:15" ht="46.5" customHeight="1" x14ac:dyDescent="0.2">
      <c r="A15" s="112" t="s">
        <v>6</v>
      </c>
      <c r="B15" s="114" t="s">
        <v>49</v>
      </c>
      <c r="C15" s="13" t="s">
        <v>5</v>
      </c>
      <c r="D15" s="116" t="s">
        <v>49</v>
      </c>
      <c r="E15" s="119" t="str">
        <f t="shared" si="0"/>
        <v/>
      </c>
      <c r="F15" s="97" t="s">
        <v>47</v>
      </c>
      <c r="G15" s="120" t="str">
        <f t="shared" si="1"/>
        <v/>
      </c>
      <c r="H15" s="98" t="s">
        <v>48</v>
      </c>
      <c r="I15" s="111" t="str">
        <f t="shared" si="2"/>
        <v/>
      </c>
      <c r="J15" s="171" t="s">
        <v>0</v>
      </c>
      <c r="K15" s="122"/>
      <c r="L15" s="124"/>
      <c r="M15" s="127"/>
      <c r="N15" s="91" t="str">
        <f t="shared" si="3"/>
        <v/>
      </c>
      <c r="O15" s="91" t="str">
        <f t="shared" si="4"/>
        <v/>
      </c>
    </row>
    <row r="16" spans="1:15" ht="46.5" customHeight="1" x14ac:dyDescent="0.2">
      <c r="A16" s="112" t="s">
        <v>6</v>
      </c>
      <c r="B16" s="114" t="s">
        <v>49</v>
      </c>
      <c r="C16" s="13" t="s">
        <v>5</v>
      </c>
      <c r="D16" s="116" t="s">
        <v>49</v>
      </c>
      <c r="E16" s="119" t="str">
        <f t="shared" si="0"/>
        <v/>
      </c>
      <c r="F16" s="97" t="s">
        <v>47</v>
      </c>
      <c r="G16" s="120" t="str">
        <f t="shared" si="1"/>
        <v/>
      </c>
      <c r="H16" s="98" t="s">
        <v>48</v>
      </c>
      <c r="I16" s="111" t="str">
        <f t="shared" si="2"/>
        <v/>
      </c>
      <c r="J16" s="171" t="s">
        <v>0</v>
      </c>
      <c r="K16" s="122"/>
      <c r="L16" s="124"/>
      <c r="M16" s="127"/>
      <c r="N16" s="91" t="str">
        <f t="shared" si="3"/>
        <v/>
      </c>
      <c r="O16" s="91" t="str">
        <f t="shared" si="4"/>
        <v/>
      </c>
    </row>
    <row r="17" spans="1:15" ht="46.5" customHeight="1" x14ac:dyDescent="0.2">
      <c r="A17" s="112" t="s">
        <v>6</v>
      </c>
      <c r="B17" s="114" t="s">
        <v>49</v>
      </c>
      <c r="C17" s="13" t="s">
        <v>5</v>
      </c>
      <c r="D17" s="116" t="s">
        <v>49</v>
      </c>
      <c r="E17" s="119" t="str">
        <f t="shared" si="0"/>
        <v/>
      </c>
      <c r="F17" s="97" t="s">
        <v>47</v>
      </c>
      <c r="G17" s="120" t="str">
        <f t="shared" si="1"/>
        <v/>
      </c>
      <c r="H17" s="98" t="s">
        <v>48</v>
      </c>
      <c r="I17" s="111" t="str">
        <f t="shared" si="2"/>
        <v/>
      </c>
      <c r="J17" s="171" t="s">
        <v>0</v>
      </c>
      <c r="K17" s="122"/>
      <c r="L17" s="124"/>
      <c r="M17" s="127"/>
      <c r="N17" s="91" t="str">
        <f t="shared" si="3"/>
        <v/>
      </c>
      <c r="O17" s="91" t="str">
        <f t="shared" si="4"/>
        <v/>
      </c>
    </row>
    <row r="18" spans="1:15" ht="46.5" customHeight="1" x14ac:dyDescent="0.2">
      <c r="A18" s="112" t="s">
        <v>6</v>
      </c>
      <c r="B18" s="114" t="s">
        <v>49</v>
      </c>
      <c r="C18" s="13" t="s">
        <v>5</v>
      </c>
      <c r="D18" s="116" t="s">
        <v>49</v>
      </c>
      <c r="E18" s="119" t="str">
        <f t="shared" si="0"/>
        <v/>
      </c>
      <c r="F18" s="97" t="s">
        <v>47</v>
      </c>
      <c r="G18" s="120" t="str">
        <f t="shared" si="1"/>
        <v/>
      </c>
      <c r="H18" s="98" t="s">
        <v>48</v>
      </c>
      <c r="I18" s="111" t="str">
        <f t="shared" si="2"/>
        <v/>
      </c>
      <c r="J18" s="171" t="s">
        <v>0</v>
      </c>
      <c r="K18" s="122"/>
      <c r="L18" s="124"/>
      <c r="M18" s="127"/>
      <c r="N18" s="91" t="str">
        <f t="shared" si="3"/>
        <v/>
      </c>
      <c r="O18" s="91" t="str">
        <f t="shared" si="4"/>
        <v/>
      </c>
    </row>
    <row r="19" spans="1:15" ht="46.5" customHeight="1" x14ac:dyDescent="0.2">
      <c r="A19" s="112" t="s">
        <v>6</v>
      </c>
      <c r="B19" s="114" t="s">
        <v>49</v>
      </c>
      <c r="C19" s="13" t="s">
        <v>5</v>
      </c>
      <c r="D19" s="116" t="s">
        <v>49</v>
      </c>
      <c r="E19" s="119" t="str">
        <f t="shared" si="0"/>
        <v/>
      </c>
      <c r="F19" s="97" t="s">
        <v>47</v>
      </c>
      <c r="G19" s="120" t="str">
        <f t="shared" si="1"/>
        <v/>
      </c>
      <c r="H19" s="98" t="s">
        <v>48</v>
      </c>
      <c r="I19" s="111" t="str">
        <f t="shared" si="2"/>
        <v/>
      </c>
      <c r="J19" s="171" t="s">
        <v>0</v>
      </c>
      <c r="K19" s="122"/>
      <c r="L19" s="124"/>
      <c r="M19" s="127"/>
      <c r="N19" s="91" t="str">
        <f t="shared" si="3"/>
        <v/>
      </c>
      <c r="O19" s="91" t="str">
        <f t="shared" si="4"/>
        <v/>
      </c>
    </row>
    <row r="20" spans="1:15" ht="46.5" customHeight="1" x14ac:dyDescent="0.2">
      <c r="A20" s="112" t="s">
        <v>6</v>
      </c>
      <c r="B20" s="114" t="s">
        <v>49</v>
      </c>
      <c r="C20" s="13" t="s">
        <v>5</v>
      </c>
      <c r="D20" s="116" t="s">
        <v>49</v>
      </c>
      <c r="E20" s="119" t="str">
        <f t="shared" si="0"/>
        <v/>
      </c>
      <c r="F20" s="97" t="s">
        <v>47</v>
      </c>
      <c r="G20" s="120" t="str">
        <f t="shared" si="1"/>
        <v/>
      </c>
      <c r="H20" s="98" t="s">
        <v>48</v>
      </c>
      <c r="I20" s="111" t="str">
        <f t="shared" si="2"/>
        <v/>
      </c>
      <c r="J20" s="171" t="s">
        <v>0</v>
      </c>
      <c r="K20" s="122"/>
      <c r="L20" s="124"/>
      <c r="M20" s="127"/>
      <c r="N20" s="91" t="str">
        <f t="shared" si="3"/>
        <v/>
      </c>
      <c r="O20" s="91" t="str">
        <f t="shared" si="4"/>
        <v/>
      </c>
    </row>
    <row r="21" spans="1:15" ht="46.5" customHeight="1" x14ac:dyDescent="0.2">
      <c r="A21" s="112" t="s">
        <v>6</v>
      </c>
      <c r="B21" s="114" t="s">
        <v>49</v>
      </c>
      <c r="C21" s="13" t="s">
        <v>5</v>
      </c>
      <c r="D21" s="116" t="s">
        <v>49</v>
      </c>
      <c r="E21" s="119" t="str">
        <f t="shared" si="0"/>
        <v/>
      </c>
      <c r="F21" s="97" t="s">
        <v>47</v>
      </c>
      <c r="G21" s="120" t="str">
        <f t="shared" si="1"/>
        <v/>
      </c>
      <c r="H21" s="98" t="s">
        <v>48</v>
      </c>
      <c r="I21" s="111" t="str">
        <f t="shared" si="2"/>
        <v/>
      </c>
      <c r="J21" s="171" t="s">
        <v>0</v>
      </c>
      <c r="K21" s="122"/>
      <c r="L21" s="124"/>
      <c r="M21" s="127"/>
      <c r="N21" s="91" t="str">
        <f t="shared" si="3"/>
        <v/>
      </c>
      <c r="O21" s="91" t="str">
        <f t="shared" si="4"/>
        <v/>
      </c>
    </row>
    <row r="22" spans="1:15" ht="46.5" customHeight="1" x14ac:dyDescent="0.2">
      <c r="A22" s="112" t="s">
        <v>6</v>
      </c>
      <c r="B22" s="114" t="s">
        <v>49</v>
      </c>
      <c r="C22" s="13" t="s">
        <v>5</v>
      </c>
      <c r="D22" s="116" t="s">
        <v>49</v>
      </c>
      <c r="E22" s="119" t="str">
        <f t="shared" si="0"/>
        <v/>
      </c>
      <c r="F22" s="97" t="s">
        <v>47</v>
      </c>
      <c r="G22" s="120" t="str">
        <f t="shared" si="1"/>
        <v/>
      </c>
      <c r="H22" s="98" t="s">
        <v>48</v>
      </c>
      <c r="I22" s="111" t="str">
        <f t="shared" si="2"/>
        <v/>
      </c>
      <c r="J22" s="171" t="s">
        <v>0</v>
      </c>
      <c r="K22" s="122"/>
      <c r="L22" s="124"/>
      <c r="M22" s="127"/>
      <c r="N22" s="91" t="str">
        <f t="shared" si="3"/>
        <v/>
      </c>
      <c r="O22" s="91" t="str">
        <f t="shared" si="4"/>
        <v/>
      </c>
    </row>
    <row r="23" spans="1:15" ht="46.5" customHeight="1" x14ac:dyDescent="0.2">
      <c r="A23" s="112" t="s">
        <v>6</v>
      </c>
      <c r="B23" s="114" t="s">
        <v>49</v>
      </c>
      <c r="C23" s="13" t="s">
        <v>5</v>
      </c>
      <c r="D23" s="116" t="s">
        <v>49</v>
      </c>
      <c r="E23" s="119" t="str">
        <f t="shared" si="0"/>
        <v/>
      </c>
      <c r="F23" s="97" t="s">
        <v>47</v>
      </c>
      <c r="G23" s="120" t="str">
        <f t="shared" si="1"/>
        <v/>
      </c>
      <c r="H23" s="98" t="s">
        <v>48</v>
      </c>
      <c r="I23" s="111" t="str">
        <f t="shared" si="2"/>
        <v/>
      </c>
      <c r="J23" s="171" t="s">
        <v>0</v>
      </c>
      <c r="K23" s="122"/>
      <c r="L23" s="124"/>
      <c r="M23" s="127"/>
      <c r="N23" s="91" t="str">
        <f t="shared" si="3"/>
        <v/>
      </c>
      <c r="O23" s="91" t="str">
        <f t="shared" si="4"/>
        <v/>
      </c>
    </row>
    <row r="24" spans="1:15" ht="46.5" customHeight="1" x14ac:dyDescent="0.2">
      <c r="A24" s="112" t="s">
        <v>6</v>
      </c>
      <c r="B24" s="114" t="s">
        <v>49</v>
      </c>
      <c r="C24" s="13" t="s">
        <v>5</v>
      </c>
      <c r="D24" s="116" t="s">
        <v>49</v>
      </c>
      <c r="E24" s="119" t="str">
        <f t="shared" si="0"/>
        <v/>
      </c>
      <c r="F24" s="97" t="s">
        <v>47</v>
      </c>
      <c r="G24" s="120" t="str">
        <f t="shared" si="1"/>
        <v/>
      </c>
      <c r="H24" s="98" t="s">
        <v>48</v>
      </c>
      <c r="I24" s="111" t="str">
        <f t="shared" si="2"/>
        <v/>
      </c>
      <c r="J24" s="171" t="s">
        <v>0</v>
      </c>
      <c r="K24" s="122"/>
      <c r="L24" s="124"/>
      <c r="M24" s="127"/>
      <c r="N24" s="91" t="str">
        <f t="shared" si="3"/>
        <v/>
      </c>
      <c r="O24" s="91" t="str">
        <f t="shared" si="4"/>
        <v/>
      </c>
    </row>
    <row r="25" spans="1:15" ht="46.5" customHeight="1" x14ac:dyDescent="0.2">
      <c r="A25" s="112" t="s">
        <v>6</v>
      </c>
      <c r="B25" s="114" t="s">
        <v>49</v>
      </c>
      <c r="C25" s="13" t="s">
        <v>5</v>
      </c>
      <c r="D25" s="116" t="s">
        <v>49</v>
      </c>
      <c r="E25" s="119" t="str">
        <f t="shared" si="0"/>
        <v/>
      </c>
      <c r="F25" s="97" t="s">
        <v>47</v>
      </c>
      <c r="G25" s="120" t="str">
        <f t="shared" si="1"/>
        <v/>
      </c>
      <c r="H25" s="98" t="s">
        <v>48</v>
      </c>
      <c r="I25" s="111" t="str">
        <f t="shared" si="2"/>
        <v/>
      </c>
      <c r="J25" s="171" t="s">
        <v>0</v>
      </c>
      <c r="K25" s="122"/>
      <c r="L25" s="124"/>
      <c r="M25" s="127"/>
      <c r="N25" s="91" t="str">
        <f t="shared" si="3"/>
        <v/>
      </c>
      <c r="O25" s="91" t="str">
        <f t="shared" si="4"/>
        <v/>
      </c>
    </row>
    <row r="26" spans="1:15" ht="46.5" customHeight="1" x14ac:dyDescent="0.2">
      <c r="A26" s="112" t="s">
        <v>6</v>
      </c>
      <c r="B26" s="114" t="s">
        <v>49</v>
      </c>
      <c r="C26" s="13" t="s">
        <v>5</v>
      </c>
      <c r="D26" s="116" t="s">
        <v>49</v>
      </c>
      <c r="E26" s="119" t="str">
        <f t="shared" si="0"/>
        <v/>
      </c>
      <c r="F26" s="97" t="s">
        <v>47</v>
      </c>
      <c r="G26" s="120" t="str">
        <f t="shared" si="1"/>
        <v/>
      </c>
      <c r="H26" s="98" t="s">
        <v>48</v>
      </c>
      <c r="I26" s="111" t="str">
        <f t="shared" si="2"/>
        <v/>
      </c>
      <c r="J26" s="171" t="s">
        <v>0</v>
      </c>
      <c r="K26" s="122"/>
      <c r="L26" s="124"/>
      <c r="M26" s="127"/>
      <c r="N26" s="91" t="str">
        <f t="shared" si="3"/>
        <v/>
      </c>
      <c r="O26" s="91" t="str">
        <f t="shared" si="4"/>
        <v/>
      </c>
    </row>
    <row r="27" spans="1:15" ht="46.5" customHeight="1" x14ac:dyDescent="0.2">
      <c r="A27" s="112" t="s">
        <v>6</v>
      </c>
      <c r="B27" s="114" t="s">
        <v>49</v>
      </c>
      <c r="C27" s="13" t="s">
        <v>5</v>
      </c>
      <c r="D27" s="116" t="s">
        <v>49</v>
      </c>
      <c r="E27" s="119" t="str">
        <f t="shared" si="0"/>
        <v/>
      </c>
      <c r="F27" s="97" t="s">
        <v>47</v>
      </c>
      <c r="G27" s="120" t="str">
        <f t="shared" si="1"/>
        <v/>
      </c>
      <c r="H27" s="98" t="s">
        <v>48</v>
      </c>
      <c r="I27" s="111" t="str">
        <f t="shared" si="2"/>
        <v/>
      </c>
      <c r="J27" s="171" t="s">
        <v>0</v>
      </c>
      <c r="K27" s="122"/>
      <c r="L27" s="124"/>
      <c r="M27" s="127"/>
      <c r="N27" s="91" t="str">
        <f t="shared" si="3"/>
        <v/>
      </c>
      <c r="O27" s="91" t="str">
        <f t="shared" si="4"/>
        <v/>
      </c>
    </row>
    <row r="28" spans="1:15" ht="46.5" customHeight="1" x14ac:dyDescent="0.2">
      <c r="A28" s="112" t="s">
        <v>6</v>
      </c>
      <c r="B28" s="114" t="s">
        <v>49</v>
      </c>
      <c r="C28" s="13" t="s">
        <v>5</v>
      </c>
      <c r="D28" s="116" t="s">
        <v>49</v>
      </c>
      <c r="E28" s="119" t="str">
        <f t="shared" si="0"/>
        <v/>
      </c>
      <c r="F28" s="97" t="s">
        <v>47</v>
      </c>
      <c r="G28" s="120" t="str">
        <f t="shared" si="1"/>
        <v/>
      </c>
      <c r="H28" s="98" t="s">
        <v>48</v>
      </c>
      <c r="I28" s="111" t="str">
        <f t="shared" si="2"/>
        <v/>
      </c>
      <c r="J28" s="171" t="s">
        <v>0</v>
      </c>
      <c r="K28" s="122"/>
      <c r="L28" s="124"/>
      <c r="M28" s="127"/>
      <c r="N28" s="91" t="str">
        <f t="shared" si="3"/>
        <v/>
      </c>
      <c r="O28" s="91" t="str">
        <f t="shared" si="4"/>
        <v/>
      </c>
    </row>
    <row r="29" spans="1:15" ht="46.5" customHeight="1" x14ac:dyDescent="0.2">
      <c r="A29" s="112" t="s">
        <v>6</v>
      </c>
      <c r="B29" s="114" t="s">
        <v>49</v>
      </c>
      <c r="C29" s="13" t="s">
        <v>5</v>
      </c>
      <c r="D29" s="116" t="s">
        <v>49</v>
      </c>
      <c r="E29" s="119" t="str">
        <f t="shared" si="0"/>
        <v/>
      </c>
      <c r="F29" s="97" t="s">
        <v>47</v>
      </c>
      <c r="G29" s="120" t="str">
        <f t="shared" si="1"/>
        <v/>
      </c>
      <c r="H29" s="98" t="s">
        <v>48</v>
      </c>
      <c r="I29" s="111" t="str">
        <f t="shared" si="2"/>
        <v/>
      </c>
      <c r="J29" s="171" t="s">
        <v>0</v>
      </c>
      <c r="K29" s="122"/>
      <c r="L29" s="124"/>
      <c r="M29" s="127"/>
      <c r="N29" s="91" t="str">
        <f t="shared" si="3"/>
        <v/>
      </c>
      <c r="O29" s="91" t="str">
        <f t="shared" si="4"/>
        <v/>
      </c>
    </row>
    <row r="30" spans="1:15" ht="46.5" customHeight="1" x14ac:dyDescent="0.2">
      <c r="A30" s="112" t="s">
        <v>6</v>
      </c>
      <c r="B30" s="114" t="s">
        <v>49</v>
      </c>
      <c r="C30" s="13" t="s">
        <v>5</v>
      </c>
      <c r="D30" s="116" t="s">
        <v>49</v>
      </c>
      <c r="E30" s="119" t="str">
        <f t="shared" si="0"/>
        <v/>
      </c>
      <c r="F30" s="97" t="s">
        <v>47</v>
      </c>
      <c r="G30" s="120" t="str">
        <f t="shared" si="1"/>
        <v/>
      </c>
      <c r="H30" s="98" t="s">
        <v>48</v>
      </c>
      <c r="I30" s="111" t="str">
        <f t="shared" si="2"/>
        <v/>
      </c>
      <c r="J30" s="171" t="s">
        <v>0</v>
      </c>
      <c r="K30" s="122"/>
      <c r="L30" s="124"/>
      <c r="M30" s="127"/>
      <c r="N30" s="91" t="str">
        <f t="shared" si="3"/>
        <v/>
      </c>
      <c r="O30" s="91" t="str">
        <f t="shared" si="4"/>
        <v/>
      </c>
    </row>
    <row r="31" spans="1:15" ht="46.5" customHeight="1" thickBot="1" x14ac:dyDescent="0.25">
      <c r="A31" s="113" t="s">
        <v>6</v>
      </c>
      <c r="B31" s="115" t="s">
        <v>49</v>
      </c>
      <c r="C31" s="15" t="s">
        <v>5</v>
      </c>
      <c r="D31" s="117" t="s">
        <v>49</v>
      </c>
      <c r="E31" s="119" t="str">
        <f>IFERROR(HOUR(O31),"")</f>
        <v/>
      </c>
      <c r="F31" s="97" t="s">
        <v>47</v>
      </c>
      <c r="G31" s="120" t="str">
        <f t="shared" si="1"/>
        <v/>
      </c>
      <c r="H31" s="98" t="s">
        <v>48</v>
      </c>
      <c r="I31" s="111" t="str">
        <f t="shared" si="2"/>
        <v/>
      </c>
      <c r="J31" s="171" t="s">
        <v>0</v>
      </c>
      <c r="K31" s="123"/>
      <c r="L31" s="125"/>
      <c r="M31" s="127"/>
      <c r="N31" s="91" t="str">
        <f t="shared" si="3"/>
        <v/>
      </c>
      <c r="O31" s="91" t="str">
        <f t="shared" si="4"/>
        <v/>
      </c>
    </row>
    <row r="32" spans="1:15" ht="46.5" customHeight="1" thickBot="1" x14ac:dyDescent="0.25">
      <c r="A32" s="101" t="s">
        <v>50</v>
      </c>
      <c r="B32" s="277"/>
      <c r="C32" s="278"/>
      <c r="D32" s="279"/>
      <c r="E32" s="304">
        <f>SUM(E9:E31)+SUM(G9:G31)/60</f>
        <v>0</v>
      </c>
      <c r="F32" s="305"/>
      <c r="G32" s="282" t="s">
        <v>1</v>
      </c>
      <c r="H32" s="283"/>
      <c r="I32" s="121">
        <f>SUM(I9:I31)</f>
        <v>0</v>
      </c>
      <c r="J32" s="16" t="s">
        <v>0</v>
      </c>
      <c r="K32" s="284"/>
      <c r="L32" s="285"/>
    </row>
    <row r="33" spans="1:11" ht="19.5" customHeight="1" thickBot="1" x14ac:dyDescent="0.25">
      <c r="A33" s="17"/>
      <c r="B33" s="18"/>
      <c r="C33" s="18"/>
      <c r="D33" s="18"/>
      <c r="E33" s="4"/>
      <c r="F33" s="4"/>
      <c r="G33" s="18"/>
      <c r="H33" s="18"/>
      <c r="I33" s="3"/>
      <c r="J33" s="8"/>
      <c r="K33" s="19"/>
    </row>
    <row r="34" spans="1:11" ht="30" customHeight="1" thickBot="1" x14ac:dyDescent="0.25">
      <c r="E34" s="267" t="s">
        <v>4</v>
      </c>
      <c r="F34" s="268"/>
      <c r="G34" s="268"/>
      <c r="H34" s="269"/>
      <c r="I34" s="20" t="s">
        <v>3</v>
      </c>
      <c r="K34" s="198"/>
    </row>
    <row r="35" spans="1:11" ht="30" customHeight="1" thickBot="1" x14ac:dyDescent="0.25">
      <c r="A35" s="21" t="s">
        <v>2</v>
      </c>
      <c r="B35" s="306" t="str">
        <f ca="1">B4</f>
        <v>従業者A</v>
      </c>
      <c r="C35" s="306"/>
      <c r="D35" s="307"/>
      <c r="E35" s="308">
        <f>SUM(E32)</f>
        <v>0</v>
      </c>
      <c r="F35" s="309"/>
      <c r="G35" s="268" t="s">
        <v>1</v>
      </c>
      <c r="H35" s="269"/>
      <c r="I35" s="126">
        <f>SUM(I32)</f>
        <v>0</v>
      </c>
      <c r="K35" s="198"/>
    </row>
  </sheetData>
  <sheetProtection sheet="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B3" sqref="B3:D3"/>
    </sheetView>
  </sheetViews>
  <sheetFormatPr defaultColWidth="11.36328125" defaultRowHeight="13" x14ac:dyDescent="0.2"/>
  <cols>
    <col min="1" max="1" width="16.7265625" style="6" customWidth="1"/>
    <col min="2" max="2" width="11.1796875" style="6" customWidth="1"/>
    <col min="3" max="3" width="3.7265625" style="199"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91</v>
      </c>
      <c r="C1" s="301" t="s">
        <v>123</v>
      </c>
      <c r="D1" s="301"/>
      <c r="E1" s="301"/>
      <c r="F1" s="301"/>
      <c r="G1" s="301"/>
      <c r="H1" s="301"/>
      <c r="I1" s="301"/>
      <c r="J1" s="301"/>
      <c r="K1" s="301"/>
    </row>
    <row r="2" spans="1:15" ht="30" customHeight="1" x14ac:dyDescent="0.2">
      <c r="C2" s="301"/>
      <c r="D2" s="301"/>
      <c r="E2" s="301"/>
      <c r="F2" s="301"/>
      <c r="G2" s="301"/>
      <c r="H2" s="301"/>
      <c r="I2" s="301"/>
      <c r="J2" s="301"/>
      <c r="K2" s="301"/>
    </row>
    <row r="3" spans="1:15" ht="30" customHeight="1" thickBot="1" x14ac:dyDescent="0.25">
      <c r="A3" s="5" t="s">
        <v>13</v>
      </c>
      <c r="B3" s="302" t="str">
        <f>従業者A!D5</f>
        <v>株式会社×××</v>
      </c>
      <c r="C3" s="302"/>
      <c r="D3" s="302"/>
      <c r="E3" s="198"/>
      <c r="F3" s="198"/>
      <c r="G3" s="198"/>
      <c r="H3" s="198"/>
      <c r="I3" s="198"/>
      <c r="J3" s="198"/>
      <c r="K3" s="198"/>
    </row>
    <row r="4" spans="1:15" ht="30" customHeight="1" thickBot="1" x14ac:dyDescent="0.25">
      <c r="A4" s="7" t="s">
        <v>2</v>
      </c>
      <c r="B4" s="302" t="str">
        <f ca="1">従業者A!D6</f>
        <v>従業者A</v>
      </c>
      <c r="C4" s="302"/>
      <c r="D4" s="302"/>
      <c r="E4" s="8"/>
      <c r="F4" s="8"/>
      <c r="G4" s="8"/>
      <c r="L4" s="20" t="s">
        <v>94</v>
      </c>
    </row>
    <row r="5" spans="1:15" ht="30" customHeight="1" thickBot="1" x14ac:dyDescent="0.25">
      <c r="A5" s="10" t="s">
        <v>12</v>
      </c>
      <c r="B5" s="303">
        <f>従業者A!I8</f>
        <v>0</v>
      </c>
      <c r="C5" s="303"/>
      <c r="D5" s="303"/>
      <c r="E5" s="8"/>
      <c r="F5" s="8"/>
      <c r="G5" s="8"/>
      <c r="L5" s="200"/>
    </row>
    <row r="6" spans="1:15" ht="30" customHeight="1" thickBot="1" x14ac:dyDescent="0.25">
      <c r="A6" s="11" t="s">
        <v>14</v>
      </c>
    </row>
    <row r="7" spans="1:15" s="199" customFormat="1" ht="24" customHeight="1" x14ac:dyDescent="0.2">
      <c r="A7" s="289" t="s">
        <v>11</v>
      </c>
      <c r="B7" s="291" t="s">
        <v>10</v>
      </c>
      <c r="C7" s="291"/>
      <c r="D7" s="291"/>
      <c r="E7" s="293" t="s">
        <v>9</v>
      </c>
      <c r="F7" s="294"/>
      <c r="G7" s="294"/>
      <c r="H7" s="295"/>
      <c r="I7" s="293" t="s">
        <v>8</v>
      </c>
      <c r="J7" s="295"/>
      <c r="K7" s="104" t="s">
        <v>7</v>
      </c>
      <c r="L7" s="272" t="s">
        <v>40</v>
      </c>
      <c r="M7" s="274" t="s">
        <v>51</v>
      </c>
      <c r="N7" s="275" t="s">
        <v>53</v>
      </c>
      <c r="O7" s="276" t="s">
        <v>54</v>
      </c>
    </row>
    <row r="8" spans="1:15" s="199" customFormat="1" ht="24" customHeight="1" x14ac:dyDescent="0.2">
      <c r="A8" s="290"/>
      <c r="B8" s="292"/>
      <c r="C8" s="292"/>
      <c r="D8" s="292"/>
      <c r="E8" s="296"/>
      <c r="F8" s="297"/>
      <c r="G8" s="297"/>
      <c r="H8" s="298"/>
      <c r="I8" s="299"/>
      <c r="J8" s="300"/>
      <c r="K8" s="105" t="s">
        <v>46</v>
      </c>
      <c r="L8" s="273"/>
      <c r="M8" s="274"/>
      <c r="N8" s="275"/>
      <c r="O8" s="275"/>
    </row>
    <row r="9" spans="1:15" ht="46.5" customHeight="1" x14ac:dyDescent="0.2">
      <c r="A9" s="112" t="s">
        <v>6</v>
      </c>
      <c r="B9" s="114" t="s">
        <v>49</v>
      </c>
      <c r="C9" s="13" t="s">
        <v>5</v>
      </c>
      <c r="D9" s="116" t="s">
        <v>49</v>
      </c>
      <c r="E9" s="118" t="str">
        <f>IFERROR(HOUR(O9),"")</f>
        <v/>
      </c>
      <c r="F9" s="97" t="s">
        <v>47</v>
      </c>
      <c r="G9" s="120" t="str">
        <f>IFERROR(MINUTE(O9),"")</f>
        <v/>
      </c>
      <c r="H9" s="98" t="s">
        <v>48</v>
      </c>
      <c r="I9" s="111" t="str">
        <f>IFERROR((E9+G9/60)*$B$5,"")</f>
        <v/>
      </c>
      <c r="J9" s="171" t="s">
        <v>0</v>
      </c>
      <c r="K9" s="122"/>
      <c r="L9" s="124"/>
      <c r="M9" s="127"/>
      <c r="N9" s="91" t="str">
        <f>IFERROR(D9-B9-M9,"")</f>
        <v/>
      </c>
      <c r="O9" s="91" t="str">
        <f>IFERROR(IF(N9&gt;0,FLOOR(N9,"0:30"),""),"")</f>
        <v/>
      </c>
    </row>
    <row r="10" spans="1:15" ht="46.5" customHeight="1" x14ac:dyDescent="0.2">
      <c r="A10" s="112" t="s">
        <v>6</v>
      </c>
      <c r="B10" s="114" t="s">
        <v>49</v>
      </c>
      <c r="C10" s="13" t="s">
        <v>5</v>
      </c>
      <c r="D10" s="116" t="s">
        <v>49</v>
      </c>
      <c r="E10" s="119" t="str">
        <f t="shared" ref="E10:E30" si="0">IFERROR(HOUR(O10),"")</f>
        <v/>
      </c>
      <c r="F10" s="97" t="s">
        <v>47</v>
      </c>
      <c r="G10" s="120" t="str">
        <f t="shared" ref="G10:G31" si="1">IFERROR(MINUTE(O10),"")</f>
        <v/>
      </c>
      <c r="H10" s="98" t="s">
        <v>48</v>
      </c>
      <c r="I10" s="111" t="str">
        <f t="shared" ref="I10:I31" si="2">IFERROR((E10+G10/60)*$B$5,"")</f>
        <v/>
      </c>
      <c r="J10" s="171" t="s">
        <v>0</v>
      </c>
      <c r="K10" s="122"/>
      <c r="L10" s="124"/>
      <c r="M10" s="127"/>
      <c r="N10" s="91" t="str">
        <f t="shared" ref="N10:N31" si="3">IFERROR(D10-B10-M10,"")</f>
        <v/>
      </c>
      <c r="O10" s="91" t="str">
        <f t="shared" ref="O10:O31" si="4">IFERROR(IF(N10&gt;0,FLOOR(N10,"0:30"),""),"")</f>
        <v/>
      </c>
    </row>
    <row r="11" spans="1:15" ht="46.5" customHeight="1" x14ac:dyDescent="0.2">
      <c r="A11" s="112" t="s">
        <v>6</v>
      </c>
      <c r="B11" s="114" t="s">
        <v>49</v>
      </c>
      <c r="C11" s="13" t="s">
        <v>5</v>
      </c>
      <c r="D11" s="116" t="s">
        <v>49</v>
      </c>
      <c r="E11" s="119" t="str">
        <f t="shared" si="0"/>
        <v/>
      </c>
      <c r="F11" s="97" t="s">
        <v>47</v>
      </c>
      <c r="G11" s="120" t="str">
        <f t="shared" si="1"/>
        <v/>
      </c>
      <c r="H11" s="98" t="s">
        <v>48</v>
      </c>
      <c r="I11" s="111" t="str">
        <f t="shared" si="2"/>
        <v/>
      </c>
      <c r="J11" s="171" t="s">
        <v>0</v>
      </c>
      <c r="K11" s="122"/>
      <c r="L11" s="124"/>
      <c r="M11" s="127"/>
      <c r="N11" s="91" t="str">
        <f t="shared" si="3"/>
        <v/>
      </c>
      <c r="O11" s="91" t="str">
        <f t="shared" si="4"/>
        <v/>
      </c>
    </row>
    <row r="12" spans="1:15" ht="46.5" customHeight="1" x14ac:dyDescent="0.2">
      <c r="A12" s="112" t="s">
        <v>6</v>
      </c>
      <c r="B12" s="114" t="s">
        <v>49</v>
      </c>
      <c r="C12" s="13" t="s">
        <v>5</v>
      </c>
      <c r="D12" s="116" t="s">
        <v>49</v>
      </c>
      <c r="E12" s="119" t="str">
        <f t="shared" si="0"/>
        <v/>
      </c>
      <c r="F12" s="97" t="s">
        <v>47</v>
      </c>
      <c r="G12" s="120" t="str">
        <f t="shared" si="1"/>
        <v/>
      </c>
      <c r="H12" s="98" t="s">
        <v>48</v>
      </c>
      <c r="I12" s="111" t="str">
        <f t="shared" si="2"/>
        <v/>
      </c>
      <c r="J12" s="171" t="s">
        <v>0</v>
      </c>
      <c r="K12" s="122"/>
      <c r="L12" s="124"/>
      <c r="M12" s="127"/>
      <c r="N12" s="91" t="str">
        <f t="shared" si="3"/>
        <v/>
      </c>
      <c r="O12" s="91" t="str">
        <f t="shared" si="4"/>
        <v/>
      </c>
    </row>
    <row r="13" spans="1:15" ht="46.5" customHeight="1" x14ac:dyDescent="0.2">
      <c r="A13" s="112" t="s">
        <v>6</v>
      </c>
      <c r="B13" s="114" t="s">
        <v>49</v>
      </c>
      <c r="C13" s="13" t="s">
        <v>5</v>
      </c>
      <c r="D13" s="116" t="s">
        <v>49</v>
      </c>
      <c r="E13" s="119" t="str">
        <f t="shared" si="0"/>
        <v/>
      </c>
      <c r="F13" s="97" t="s">
        <v>47</v>
      </c>
      <c r="G13" s="120" t="str">
        <f t="shared" si="1"/>
        <v/>
      </c>
      <c r="H13" s="98" t="s">
        <v>48</v>
      </c>
      <c r="I13" s="111" t="str">
        <f t="shared" si="2"/>
        <v/>
      </c>
      <c r="J13" s="171" t="s">
        <v>0</v>
      </c>
      <c r="K13" s="122"/>
      <c r="L13" s="124"/>
      <c r="M13" s="127"/>
      <c r="N13" s="91" t="str">
        <f t="shared" si="3"/>
        <v/>
      </c>
      <c r="O13" s="91" t="str">
        <f t="shared" si="4"/>
        <v/>
      </c>
    </row>
    <row r="14" spans="1:15" ht="46.5" customHeight="1" x14ac:dyDescent="0.2">
      <c r="A14" s="112" t="s">
        <v>6</v>
      </c>
      <c r="B14" s="114" t="s">
        <v>49</v>
      </c>
      <c r="C14" s="13" t="s">
        <v>5</v>
      </c>
      <c r="D14" s="116" t="s">
        <v>49</v>
      </c>
      <c r="E14" s="119" t="str">
        <f t="shared" si="0"/>
        <v/>
      </c>
      <c r="F14" s="97" t="s">
        <v>47</v>
      </c>
      <c r="G14" s="120" t="str">
        <f t="shared" si="1"/>
        <v/>
      </c>
      <c r="H14" s="98" t="s">
        <v>48</v>
      </c>
      <c r="I14" s="111" t="str">
        <f t="shared" si="2"/>
        <v/>
      </c>
      <c r="J14" s="171" t="s">
        <v>0</v>
      </c>
      <c r="K14" s="122"/>
      <c r="L14" s="124"/>
      <c r="M14" s="127"/>
      <c r="N14" s="91" t="str">
        <f t="shared" si="3"/>
        <v/>
      </c>
      <c r="O14" s="91" t="str">
        <f t="shared" si="4"/>
        <v/>
      </c>
    </row>
    <row r="15" spans="1:15" ht="46.5" customHeight="1" x14ac:dyDescent="0.2">
      <c r="A15" s="112" t="s">
        <v>6</v>
      </c>
      <c r="B15" s="114" t="s">
        <v>49</v>
      </c>
      <c r="C15" s="13" t="s">
        <v>5</v>
      </c>
      <c r="D15" s="116" t="s">
        <v>49</v>
      </c>
      <c r="E15" s="119" t="str">
        <f t="shared" si="0"/>
        <v/>
      </c>
      <c r="F15" s="97" t="s">
        <v>47</v>
      </c>
      <c r="G15" s="120" t="str">
        <f t="shared" si="1"/>
        <v/>
      </c>
      <c r="H15" s="98" t="s">
        <v>48</v>
      </c>
      <c r="I15" s="111" t="str">
        <f t="shared" si="2"/>
        <v/>
      </c>
      <c r="J15" s="171" t="s">
        <v>0</v>
      </c>
      <c r="K15" s="122"/>
      <c r="L15" s="124"/>
      <c r="M15" s="127"/>
      <c r="N15" s="91" t="str">
        <f t="shared" si="3"/>
        <v/>
      </c>
      <c r="O15" s="91" t="str">
        <f t="shared" si="4"/>
        <v/>
      </c>
    </row>
    <row r="16" spans="1:15" ht="46.5" customHeight="1" x14ac:dyDescent="0.2">
      <c r="A16" s="112" t="s">
        <v>6</v>
      </c>
      <c r="B16" s="114" t="s">
        <v>49</v>
      </c>
      <c r="C16" s="13" t="s">
        <v>5</v>
      </c>
      <c r="D16" s="116" t="s">
        <v>49</v>
      </c>
      <c r="E16" s="119" t="str">
        <f t="shared" si="0"/>
        <v/>
      </c>
      <c r="F16" s="97" t="s">
        <v>47</v>
      </c>
      <c r="G16" s="120" t="str">
        <f t="shared" si="1"/>
        <v/>
      </c>
      <c r="H16" s="98" t="s">
        <v>48</v>
      </c>
      <c r="I16" s="111" t="str">
        <f t="shared" si="2"/>
        <v/>
      </c>
      <c r="J16" s="171" t="s">
        <v>0</v>
      </c>
      <c r="K16" s="122"/>
      <c r="L16" s="124"/>
      <c r="M16" s="127"/>
      <c r="N16" s="91" t="str">
        <f t="shared" si="3"/>
        <v/>
      </c>
      <c r="O16" s="91" t="str">
        <f t="shared" si="4"/>
        <v/>
      </c>
    </row>
    <row r="17" spans="1:15" ht="46.5" customHeight="1" x14ac:dyDescent="0.2">
      <c r="A17" s="112" t="s">
        <v>6</v>
      </c>
      <c r="B17" s="114" t="s">
        <v>49</v>
      </c>
      <c r="C17" s="13" t="s">
        <v>5</v>
      </c>
      <c r="D17" s="116" t="s">
        <v>49</v>
      </c>
      <c r="E17" s="119" t="str">
        <f t="shared" si="0"/>
        <v/>
      </c>
      <c r="F17" s="97" t="s">
        <v>47</v>
      </c>
      <c r="G17" s="120" t="str">
        <f t="shared" si="1"/>
        <v/>
      </c>
      <c r="H17" s="98" t="s">
        <v>48</v>
      </c>
      <c r="I17" s="111" t="str">
        <f t="shared" si="2"/>
        <v/>
      </c>
      <c r="J17" s="171" t="s">
        <v>0</v>
      </c>
      <c r="K17" s="122"/>
      <c r="L17" s="124"/>
      <c r="M17" s="127"/>
      <c r="N17" s="91" t="str">
        <f t="shared" si="3"/>
        <v/>
      </c>
      <c r="O17" s="91" t="str">
        <f t="shared" si="4"/>
        <v/>
      </c>
    </row>
    <row r="18" spans="1:15" ht="46.5" customHeight="1" x14ac:dyDescent="0.2">
      <c r="A18" s="112" t="s">
        <v>6</v>
      </c>
      <c r="B18" s="114" t="s">
        <v>49</v>
      </c>
      <c r="C18" s="13" t="s">
        <v>5</v>
      </c>
      <c r="D18" s="116" t="s">
        <v>49</v>
      </c>
      <c r="E18" s="119" t="str">
        <f t="shared" si="0"/>
        <v/>
      </c>
      <c r="F18" s="97" t="s">
        <v>47</v>
      </c>
      <c r="G18" s="120" t="str">
        <f t="shared" si="1"/>
        <v/>
      </c>
      <c r="H18" s="98" t="s">
        <v>48</v>
      </c>
      <c r="I18" s="111" t="str">
        <f t="shared" si="2"/>
        <v/>
      </c>
      <c r="J18" s="171" t="s">
        <v>0</v>
      </c>
      <c r="K18" s="122"/>
      <c r="L18" s="124"/>
      <c r="M18" s="127"/>
      <c r="N18" s="91" t="str">
        <f t="shared" si="3"/>
        <v/>
      </c>
      <c r="O18" s="91" t="str">
        <f t="shared" si="4"/>
        <v/>
      </c>
    </row>
    <row r="19" spans="1:15" ht="46.5" customHeight="1" x14ac:dyDescent="0.2">
      <c r="A19" s="112" t="s">
        <v>6</v>
      </c>
      <c r="B19" s="114" t="s">
        <v>49</v>
      </c>
      <c r="C19" s="13" t="s">
        <v>5</v>
      </c>
      <c r="D19" s="116" t="s">
        <v>49</v>
      </c>
      <c r="E19" s="119" t="str">
        <f t="shared" si="0"/>
        <v/>
      </c>
      <c r="F19" s="97" t="s">
        <v>47</v>
      </c>
      <c r="G19" s="120" t="str">
        <f t="shared" si="1"/>
        <v/>
      </c>
      <c r="H19" s="98" t="s">
        <v>48</v>
      </c>
      <c r="I19" s="111" t="str">
        <f t="shared" si="2"/>
        <v/>
      </c>
      <c r="J19" s="171" t="s">
        <v>0</v>
      </c>
      <c r="K19" s="122"/>
      <c r="L19" s="124"/>
      <c r="M19" s="127"/>
      <c r="N19" s="91" t="str">
        <f t="shared" si="3"/>
        <v/>
      </c>
      <c r="O19" s="91" t="str">
        <f t="shared" si="4"/>
        <v/>
      </c>
    </row>
    <row r="20" spans="1:15" ht="46.5" customHeight="1" x14ac:dyDescent="0.2">
      <c r="A20" s="112" t="s">
        <v>6</v>
      </c>
      <c r="B20" s="114" t="s">
        <v>49</v>
      </c>
      <c r="C20" s="13" t="s">
        <v>5</v>
      </c>
      <c r="D20" s="116" t="s">
        <v>49</v>
      </c>
      <c r="E20" s="119" t="str">
        <f t="shared" si="0"/>
        <v/>
      </c>
      <c r="F20" s="97" t="s">
        <v>47</v>
      </c>
      <c r="G20" s="120" t="str">
        <f t="shared" si="1"/>
        <v/>
      </c>
      <c r="H20" s="98" t="s">
        <v>48</v>
      </c>
      <c r="I20" s="111" t="str">
        <f t="shared" si="2"/>
        <v/>
      </c>
      <c r="J20" s="171" t="s">
        <v>0</v>
      </c>
      <c r="K20" s="122"/>
      <c r="L20" s="124"/>
      <c r="M20" s="127"/>
      <c r="N20" s="91" t="str">
        <f t="shared" si="3"/>
        <v/>
      </c>
      <c r="O20" s="91" t="str">
        <f t="shared" si="4"/>
        <v/>
      </c>
    </row>
    <row r="21" spans="1:15" ht="46.5" customHeight="1" x14ac:dyDescent="0.2">
      <c r="A21" s="112" t="s">
        <v>6</v>
      </c>
      <c r="B21" s="114" t="s">
        <v>49</v>
      </c>
      <c r="C21" s="13" t="s">
        <v>5</v>
      </c>
      <c r="D21" s="116" t="s">
        <v>49</v>
      </c>
      <c r="E21" s="119" t="str">
        <f t="shared" si="0"/>
        <v/>
      </c>
      <c r="F21" s="97" t="s">
        <v>47</v>
      </c>
      <c r="G21" s="120" t="str">
        <f t="shared" si="1"/>
        <v/>
      </c>
      <c r="H21" s="98" t="s">
        <v>48</v>
      </c>
      <c r="I21" s="111" t="str">
        <f t="shared" si="2"/>
        <v/>
      </c>
      <c r="J21" s="171" t="s">
        <v>0</v>
      </c>
      <c r="K21" s="122"/>
      <c r="L21" s="124"/>
      <c r="M21" s="127"/>
      <c r="N21" s="91" t="str">
        <f t="shared" si="3"/>
        <v/>
      </c>
      <c r="O21" s="91" t="str">
        <f t="shared" si="4"/>
        <v/>
      </c>
    </row>
    <row r="22" spans="1:15" ht="46.5" customHeight="1" x14ac:dyDescent="0.2">
      <c r="A22" s="112" t="s">
        <v>6</v>
      </c>
      <c r="B22" s="114" t="s">
        <v>49</v>
      </c>
      <c r="C22" s="13" t="s">
        <v>5</v>
      </c>
      <c r="D22" s="116" t="s">
        <v>49</v>
      </c>
      <c r="E22" s="119" t="str">
        <f t="shared" si="0"/>
        <v/>
      </c>
      <c r="F22" s="97" t="s">
        <v>47</v>
      </c>
      <c r="G22" s="120" t="str">
        <f t="shared" si="1"/>
        <v/>
      </c>
      <c r="H22" s="98" t="s">
        <v>48</v>
      </c>
      <c r="I22" s="111" t="str">
        <f t="shared" si="2"/>
        <v/>
      </c>
      <c r="J22" s="171" t="s">
        <v>0</v>
      </c>
      <c r="K22" s="122"/>
      <c r="L22" s="124"/>
      <c r="M22" s="127"/>
      <c r="N22" s="91" t="str">
        <f t="shared" si="3"/>
        <v/>
      </c>
      <c r="O22" s="91" t="str">
        <f t="shared" si="4"/>
        <v/>
      </c>
    </row>
    <row r="23" spans="1:15" ht="46.5" customHeight="1" x14ac:dyDescent="0.2">
      <c r="A23" s="112" t="s">
        <v>6</v>
      </c>
      <c r="B23" s="114" t="s">
        <v>49</v>
      </c>
      <c r="C23" s="13" t="s">
        <v>5</v>
      </c>
      <c r="D23" s="116" t="s">
        <v>49</v>
      </c>
      <c r="E23" s="119" t="str">
        <f t="shared" si="0"/>
        <v/>
      </c>
      <c r="F23" s="97" t="s">
        <v>47</v>
      </c>
      <c r="G23" s="120" t="str">
        <f t="shared" si="1"/>
        <v/>
      </c>
      <c r="H23" s="98" t="s">
        <v>48</v>
      </c>
      <c r="I23" s="111" t="str">
        <f t="shared" si="2"/>
        <v/>
      </c>
      <c r="J23" s="171" t="s">
        <v>0</v>
      </c>
      <c r="K23" s="122"/>
      <c r="L23" s="124"/>
      <c r="M23" s="127"/>
      <c r="N23" s="91" t="str">
        <f t="shared" si="3"/>
        <v/>
      </c>
      <c r="O23" s="91" t="str">
        <f t="shared" si="4"/>
        <v/>
      </c>
    </row>
    <row r="24" spans="1:15" ht="46.5" customHeight="1" x14ac:dyDescent="0.2">
      <c r="A24" s="112" t="s">
        <v>6</v>
      </c>
      <c r="B24" s="114" t="s">
        <v>49</v>
      </c>
      <c r="C24" s="13" t="s">
        <v>5</v>
      </c>
      <c r="D24" s="116" t="s">
        <v>49</v>
      </c>
      <c r="E24" s="119" t="str">
        <f t="shared" si="0"/>
        <v/>
      </c>
      <c r="F24" s="97" t="s">
        <v>47</v>
      </c>
      <c r="G24" s="120" t="str">
        <f t="shared" si="1"/>
        <v/>
      </c>
      <c r="H24" s="98" t="s">
        <v>48</v>
      </c>
      <c r="I24" s="111" t="str">
        <f t="shared" si="2"/>
        <v/>
      </c>
      <c r="J24" s="171" t="s">
        <v>0</v>
      </c>
      <c r="K24" s="122"/>
      <c r="L24" s="124"/>
      <c r="M24" s="127"/>
      <c r="N24" s="91" t="str">
        <f t="shared" si="3"/>
        <v/>
      </c>
      <c r="O24" s="91" t="str">
        <f t="shared" si="4"/>
        <v/>
      </c>
    </row>
    <row r="25" spans="1:15" ht="46.5" customHeight="1" x14ac:dyDescent="0.2">
      <c r="A25" s="112" t="s">
        <v>6</v>
      </c>
      <c r="B25" s="114" t="s">
        <v>49</v>
      </c>
      <c r="C25" s="13" t="s">
        <v>5</v>
      </c>
      <c r="D25" s="116" t="s">
        <v>49</v>
      </c>
      <c r="E25" s="119" t="str">
        <f t="shared" si="0"/>
        <v/>
      </c>
      <c r="F25" s="97" t="s">
        <v>47</v>
      </c>
      <c r="G25" s="120" t="str">
        <f t="shared" si="1"/>
        <v/>
      </c>
      <c r="H25" s="98" t="s">
        <v>48</v>
      </c>
      <c r="I25" s="111" t="str">
        <f t="shared" si="2"/>
        <v/>
      </c>
      <c r="J25" s="171" t="s">
        <v>0</v>
      </c>
      <c r="K25" s="122"/>
      <c r="L25" s="124"/>
      <c r="M25" s="127"/>
      <c r="N25" s="91" t="str">
        <f t="shared" si="3"/>
        <v/>
      </c>
      <c r="O25" s="91" t="str">
        <f t="shared" si="4"/>
        <v/>
      </c>
    </row>
    <row r="26" spans="1:15" ht="46.5" customHeight="1" x14ac:dyDescent="0.2">
      <c r="A26" s="112" t="s">
        <v>6</v>
      </c>
      <c r="B26" s="114" t="s">
        <v>49</v>
      </c>
      <c r="C26" s="13" t="s">
        <v>5</v>
      </c>
      <c r="D26" s="116" t="s">
        <v>49</v>
      </c>
      <c r="E26" s="119" t="str">
        <f t="shared" si="0"/>
        <v/>
      </c>
      <c r="F26" s="97" t="s">
        <v>47</v>
      </c>
      <c r="G26" s="120" t="str">
        <f t="shared" si="1"/>
        <v/>
      </c>
      <c r="H26" s="98" t="s">
        <v>48</v>
      </c>
      <c r="I26" s="111" t="str">
        <f t="shared" si="2"/>
        <v/>
      </c>
      <c r="J26" s="171" t="s">
        <v>0</v>
      </c>
      <c r="K26" s="122"/>
      <c r="L26" s="124"/>
      <c r="M26" s="127"/>
      <c r="N26" s="91" t="str">
        <f t="shared" si="3"/>
        <v/>
      </c>
      <c r="O26" s="91" t="str">
        <f t="shared" si="4"/>
        <v/>
      </c>
    </row>
    <row r="27" spans="1:15" ht="46.5" customHeight="1" x14ac:dyDescent="0.2">
      <c r="A27" s="112" t="s">
        <v>6</v>
      </c>
      <c r="B27" s="114" t="s">
        <v>49</v>
      </c>
      <c r="C27" s="13" t="s">
        <v>5</v>
      </c>
      <c r="D27" s="116" t="s">
        <v>49</v>
      </c>
      <c r="E27" s="119" t="str">
        <f t="shared" si="0"/>
        <v/>
      </c>
      <c r="F27" s="97" t="s">
        <v>47</v>
      </c>
      <c r="G27" s="120" t="str">
        <f t="shared" si="1"/>
        <v/>
      </c>
      <c r="H27" s="98" t="s">
        <v>48</v>
      </c>
      <c r="I27" s="111" t="str">
        <f t="shared" si="2"/>
        <v/>
      </c>
      <c r="J27" s="171" t="s">
        <v>0</v>
      </c>
      <c r="K27" s="122"/>
      <c r="L27" s="124"/>
      <c r="M27" s="127"/>
      <c r="N27" s="91" t="str">
        <f t="shared" si="3"/>
        <v/>
      </c>
      <c r="O27" s="91" t="str">
        <f t="shared" si="4"/>
        <v/>
      </c>
    </row>
    <row r="28" spans="1:15" ht="46.5" customHeight="1" x14ac:dyDescent="0.2">
      <c r="A28" s="112" t="s">
        <v>6</v>
      </c>
      <c r="B28" s="114" t="s">
        <v>49</v>
      </c>
      <c r="C28" s="13" t="s">
        <v>5</v>
      </c>
      <c r="D28" s="116" t="s">
        <v>49</v>
      </c>
      <c r="E28" s="119" t="str">
        <f t="shared" si="0"/>
        <v/>
      </c>
      <c r="F28" s="97" t="s">
        <v>47</v>
      </c>
      <c r="G28" s="120" t="str">
        <f t="shared" si="1"/>
        <v/>
      </c>
      <c r="H28" s="98" t="s">
        <v>48</v>
      </c>
      <c r="I28" s="111" t="str">
        <f t="shared" si="2"/>
        <v/>
      </c>
      <c r="J28" s="171" t="s">
        <v>0</v>
      </c>
      <c r="K28" s="122"/>
      <c r="L28" s="124"/>
      <c r="M28" s="127"/>
      <c r="N28" s="91" t="str">
        <f t="shared" si="3"/>
        <v/>
      </c>
      <c r="O28" s="91" t="str">
        <f t="shared" si="4"/>
        <v/>
      </c>
    </row>
    <row r="29" spans="1:15" ht="46.5" customHeight="1" x14ac:dyDescent="0.2">
      <c r="A29" s="112" t="s">
        <v>6</v>
      </c>
      <c r="B29" s="114" t="s">
        <v>49</v>
      </c>
      <c r="C29" s="13" t="s">
        <v>5</v>
      </c>
      <c r="D29" s="116" t="s">
        <v>49</v>
      </c>
      <c r="E29" s="119" t="str">
        <f t="shared" si="0"/>
        <v/>
      </c>
      <c r="F29" s="97" t="s">
        <v>47</v>
      </c>
      <c r="G29" s="120" t="str">
        <f t="shared" si="1"/>
        <v/>
      </c>
      <c r="H29" s="98" t="s">
        <v>48</v>
      </c>
      <c r="I29" s="111" t="str">
        <f t="shared" si="2"/>
        <v/>
      </c>
      <c r="J29" s="171" t="s">
        <v>0</v>
      </c>
      <c r="K29" s="122"/>
      <c r="L29" s="124"/>
      <c r="M29" s="127"/>
      <c r="N29" s="91" t="str">
        <f t="shared" si="3"/>
        <v/>
      </c>
      <c r="O29" s="91" t="str">
        <f t="shared" si="4"/>
        <v/>
      </c>
    </row>
    <row r="30" spans="1:15" ht="46.5" customHeight="1" x14ac:dyDescent="0.2">
      <c r="A30" s="112" t="s">
        <v>6</v>
      </c>
      <c r="B30" s="114" t="s">
        <v>49</v>
      </c>
      <c r="C30" s="13" t="s">
        <v>5</v>
      </c>
      <c r="D30" s="116" t="s">
        <v>49</v>
      </c>
      <c r="E30" s="119" t="str">
        <f t="shared" si="0"/>
        <v/>
      </c>
      <c r="F30" s="97" t="s">
        <v>47</v>
      </c>
      <c r="G30" s="120" t="str">
        <f t="shared" si="1"/>
        <v/>
      </c>
      <c r="H30" s="98" t="s">
        <v>48</v>
      </c>
      <c r="I30" s="111" t="str">
        <f t="shared" si="2"/>
        <v/>
      </c>
      <c r="J30" s="171" t="s">
        <v>0</v>
      </c>
      <c r="K30" s="122"/>
      <c r="L30" s="124"/>
      <c r="M30" s="127"/>
      <c r="N30" s="91" t="str">
        <f t="shared" si="3"/>
        <v/>
      </c>
      <c r="O30" s="91" t="str">
        <f t="shared" si="4"/>
        <v/>
      </c>
    </row>
    <row r="31" spans="1:15" ht="46.5" customHeight="1" thickBot="1" x14ac:dyDescent="0.25">
      <c r="A31" s="113" t="s">
        <v>6</v>
      </c>
      <c r="B31" s="115" t="s">
        <v>49</v>
      </c>
      <c r="C31" s="15" t="s">
        <v>5</v>
      </c>
      <c r="D31" s="117" t="s">
        <v>49</v>
      </c>
      <c r="E31" s="119" t="str">
        <f>IFERROR(HOUR(O31),"")</f>
        <v/>
      </c>
      <c r="F31" s="97" t="s">
        <v>47</v>
      </c>
      <c r="G31" s="120" t="str">
        <f t="shared" si="1"/>
        <v/>
      </c>
      <c r="H31" s="98" t="s">
        <v>48</v>
      </c>
      <c r="I31" s="111" t="str">
        <f t="shared" si="2"/>
        <v/>
      </c>
      <c r="J31" s="171" t="s">
        <v>0</v>
      </c>
      <c r="K31" s="123"/>
      <c r="L31" s="125"/>
      <c r="M31" s="127"/>
      <c r="N31" s="91" t="str">
        <f t="shared" si="3"/>
        <v/>
      </c>
      <c r="O31" s="91" t="str">
        <f t="shared" si="4"/>
        <v/>
      </c>
    </row>
    <row r="32" spans="1:15" ht="46.5" customHeight="1" thickBot="1" x14ac:dyDescent="0.25">
      <c r="A32" s="101" t="s">
        <v>50</v>
      </c>
      <c r="B32" s="277"/>
      <c r="C32" s="278"/>
      <c r="D32" s="279"/>
      <c r="E32" s="304">
        <f>SUM(E9:E31)+SUM(G9:G31)/60</f>
        <v>0</v>
      </c>
      <c r="F32" s="305"/>
      <c r="G32" s="282" t="s">
        <v>1</v>
      </c>
      <c r="H32" s="283"/>
      <c r="I32" s="121">
        <f>SUM(I9:I31)</f>
        <v>0</v>
      </c>
      <c r="J32" s="16" t="s">
        <v>0</v>
      </c>
      <c r="K32" s="284"/>
      <c r="L32" s="285"/>
    </row>
    <row r="33" spans="1:11" ht="19.5" customHeight="1" thickBot="1" x14ac:dyDescent="0.25">
      <c r="A33" s="17"/>
      <c r="B33" s="18"/>
      <c r="C33" s="18"/>
      <c r="D33" s="18"/>
      <c r="E33" s="4"/>
      <c r="F33" s="4"/>
      <c r="G33" s="18"/>
      <c r="H33" s="18"/>
      <c r="I33" s="3"/>
      <c r="J33" s="8"/>
      <c r="K33" s="19"/>
    </row>
    <row r="34" spans="1:11" ht="30" customHeight="1" thickBot="1" x14ac:dyDescent="0.25">
      <c r="E34" s="267" t="s">
        <v>4</v>
      </c>
      <c r="F34" s="268"/>
      <c r="G34" s="268"/>
      <c r="H34" s="269"/>
      <c r="I34" s="20" t="s">
        <v>3</v>
      </c>
      <c r="K34" s="198"/>
    </row>
    <row r="35" spans="1:11" ht="30" customHeight="1" thickBot="1" x14ac:dyDescent="0.25">
      <c r="A35" s="21" t="s">
        <v>2</v>
      </c>
      <c r="B35" s="306" t="str">
        <f ca="1">B4</f>
        <v>従業者A</v>
      </c>
      <c r="C35" s="306"/>
      <c r="D35" s="307"/>
      <c r="E35" s="308">
        <f>SUM(E32)</f>
        <v>0</v>
      </c>
      <c r="F35" s="309"/>
      <c r="G35" s="268" t="s">
        <v>1</v>
      </c>
      <c r="H35" s="269"/>
      <c r="I35" s="126">
        <f>SUM(I32)</f>
        <v>0</v>
      </c>
      <c r="K35" s="198"/>
    </row>
  </sheetData>
  <sheetProtection sheet="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B3" sqref="B3:D3"/>
    </sheetView>
  </sheetViews>
  <sheetFormatPr defaultColWidth="11.36328125" defaultRowHeight="13" x14ac:dyDescent="0.2"/>
  <cols>
    <col min="1" max="1" width="16.7265625" style="6" customWidth="1"/>
    <col min="2" max="2" width="11.1796875" style="6" customWidth="1"/>
    <col min="3" max="3" width="3.7265625" style="199"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91</v>
      </c>
      <c r="C1" s="301" t="s">
        <v>125</v>
      </c>
      <c r="D1" s="301"/>
      <c r="E1" s="301"/>
      <c r="F1" s="301"/>
      <c r="G1" s="301"/>
      <c r="H1" s="301"/>
      <c r="I1" s="301"/>
      <c r="J1" s="301"/>
      <c r="K1" s="301"/>
    </row>
    <row r="2" spans="1:15" ht="30" customHeight="1" x14ac:dyDescent="0.2">
      <c r="C2" s="301"/>
      <c r="D2" s="301"/>
      <c r="E2" s="301"/>
      <c r="F2" s="301"/>
      <c r="G2" s="301"/>
      <c r="H2" s="301"/>
      <c r="I2" s="301"/>
      <c r="J2" s="301"/>
      <c r="K2" s="301"/>
    </row>
    <row r="3" spans="1:15" ht="30" customHeight="1" thickBot="1" x14ac:dyDescent="0.25">
      <c r="A3" s="5" t="s">
        <v>13</v>
      </c>
      <c r="B3" s="302" t="str">
        <f>従業者A!D5</f>
        <v>株式会社×××</v>
      </c>
      <c r="C3" s="302"/>
      <c r="D3" s="302"/>
      <c r="E3" s="198"/>
      <c r="F3" s="198"/>
      <c r="G3" s="198"/>
      <c r="H3" s="198"/>
      <c r="I3" s="198"/>
      <c r="J3" s="198"/>
      <c r="K3" s="198"/>
    </row>
    <row r="4" spans="1:15" ht="30" customHeight="1" thickBot="1" x14ac:dyDescent="0.25">
      <c r="A4" s="7" t="s">
        <v>2</v>
      </c>
      <c r="B4" s="302" t="str">
        <f ca="1">従業者A!D6</f>
        <v>従業者A</v>
      </c>
      <c r="C4" s="302"/>
      <c r="D4" s="302"/>
      <c r="E4" s="8"/>
      <c r="F4" s="8"/>
      <c r="G4" s="8"/>
      <c r="L4" s="20" t="s">
        <v>95</v>
      </c>
    </row>
    <row r="5" spans="1:15" ht="30" customHeight="1" thickBot="1" x14ac:dyDescent="0.25">
      <c r="A5" s="10" t="s">
        <v>12</v>
      </c>
      <c r="B5" s="303">
        <f>従業者A!I8</f>
        <v>0</v>
      </c>
      <c r="C5" s="303"/>
      <c r="D5" s="303"/>
      <c r="E5" s="8"/>
      <c r="F5" s="8"/>
      <c r="G5" s="8"/>
      <c r="L5" s="200"/>
    </row>
    <row r="6" spans="1:15" ht="30" customHeight="1" thickBot="1" x14ac:dyDescent="0.25">
      <c r="A6" s="11" t="s">
        <v>14</v>
      </c>
    </row>
    <row r="7" spans="1:15" s="199" customFormat="1" ht="24" customHeight="1" x14ac:dyDescent="0.2">
      <c r="A7" s="289" t="s">
        <v>11</v>
      </c>
      <c r="B7" s="291" t="s">
        <v>10</v>
      </c>
      <c r="C7" s="291"/>
      <c r="D7" s="291"/>
      <c r="E7" s="293" t="s">
        <v>9</v>
      </c>
      <c r="F7" s="294"/>
      <c r="G7" s="294"/>
      <c r="H7" s="295"/>
      <c r="I7" s="293" t="s">
        <v>8</v>
      </c>
      <c r="J7" s="295"/>
      <c r="K7" s="104" t="s">
        <v>7</v>
      </c>
      <c r="L7" s="272" t="s">
        <v>40</v>
      </c>
      <c r="M7" s="274" t="s">
        <v>51</v>
      </c>
      <c r="N7" s="275" t="s">
        <v>53</v>
      </c>
      <c r="O7" s="276" t="s">
        <v>54</v>
      </c>
    </row>
    <row r="8" spans="1:15" s="199" customFormat="1" ht="24" customHeight="1" x14ac:dyDescent="0.2">
      <c r="A8" s="290"/>
      <c r="B8" s="292"/>
      <c r="C8" s="292"/>
      <c r="D8" s="292"/>
      <c r="E8" s="296"/>
      <c r="F8" s="297"/>
      <c r="G8" s="297"/>
      <c r="H8" s="298"/>
      <c r="I8" s="299"/>
      <c r="J8" s="300"/>
      <c r="K8" s="105" t="s">
        <v>46</v>
      </c>
      <c r="L8" s="273"/>
      <c r="M8" s="274"/>
      <c r="N8" s="275"/>
      <c r="O8" s="275"/>
    </row>
    <row r="9" spans="1:15" ht="46.5" customHeight="1" x14ac:dyDescent="0.2">
      <c r="A9" s="112" t="s">
        <v>6</v>
      </c>
      <c r="B9" s="114" t="s">
        <v>49</v>
      </c>
      <c r="C9" s="13" t="s">
        <v>5</v>
      </c>
      <c r="D9" s="116" t="s">
        <v>49</v>
      </c>
      <c r="E9" s="118" t="str">
        <f>IFERROR(HOUR(O9),"")</f>
        <v/>
      </c>
      <c r="F9" s="97" t="s">
        <v>47</v>
      </c>
      <c r="G9" s="120" t="str">
        <f>IFERROR(MINUTE(O9),"")</f>
        <v/>
      </c>
      <c r="H9" s="98" t="s">
        <v>48</v>
      </c>
      <c r="I9" s="111" t="str">
        <f>IFERROR((E9+G9/60)*$B$5,"")</f>
        <v/>
      </c>
      <c r="J9" s="171" t="s">
        <v>0</v>
      </c>
      <c r="K9" s="122"/>
      <c r="L9" s="124"/>
      <c r="M9" s="127"/>
      <c r="N9" s="91" t="str">
        <f>IFERROR(D9-B9-M9,"")</f>
        <v/>
      </c>
      <c r="O9" s="91" t="str">
        <f>IFERROR(IF(N9&gt;0,FLOOR(N9,"0:30"),""),"")</f>
        <v/>
      </c>
    </row>
    <row r="10" spans="1:15" ht="46.5" customHeight="1" x14ac:dyDescent="0.2">
      <c r="A10" s="112" t="s">
        <v>6</v>
      </c>
      <c r="B10" s="114" t="s">
        <v>49</v>
      </c>
      <c r="C10" s="13" t="s">
        <v>5</v>
      </c>
      <c r="D10" s="116" t="s">
        <v>49</v>
      </c>
      <c r="E10" s="119" t="str">
        <f t="shared" ref="E10:E30" si="0">IFERROR(HOUR(O10),"")</f>
        <v/>
      </c>
      <c r="F10" s="97" t="s">
        <v>47</v>
      </c>
      <c r="G10" s="120" t="str">
        <f t="shared" ref="G10:G31" si="1">IFERROR(MINUTE(O10),"")</f>
        <v/>
      </c>
      <c r="H10" s="98" t="s">
        <v>48</v>
      </c>
      <c r="I10" s="111" t="str">
        <f t="shared" ref="I10:I31" si="2">IFERROR((E10+G10/60)*$B$5,"")</f>
        <v/>
      </c>
      <c r="J10" s="171" t="s">
        <v>0</v>
      </c>
      <c r="K10" s="122"/>
      <c r="L10" s="124"/>
      <c r="M10" s="127"/>
      <c r="N10" s="91" t="str">
        <f t="shared" ref="N10:N31" si="3">IFERROR(D10-B10-M10,"")</f>
        <v/>
      </c>
      <c r="O10" s="91" t="str">
        <f t="shared" ref="O10:O31" si="4">IFERROR(IF(N10&gt;0,FLOOR(N10,"0:30"),""),"")</f>
        <v/>
      </c>
    </row>
    <row r="11" spans="1:15" ht="46.5" customHeight="1" x14ac:dyDescent="0.2">
      <c r="A11" s="112" t="s">
        <v>6</v>
      </c>
      <c r="B11" s="114" t="s">
        <v>49</v>
      </c>
      <c r="C11" s="13" t="s">
        <v>5</v>
      </c>
      <c r="D11" s="116" t="s">
        <v>49</v>
      </c>
      <c r="E11" s="119" t="str">
        <f t="shared" si="0"/>
        <v/>
      </c>
      <c r="F11" s="97" t="s">
        <v>47</v>
      </c>
      <c r="G11" s="120" t="str">
        <f t="shared" si="1"/>
        <v/>
      </c>
      <c r="H11" s="98" t="s">
        <v>48</v>
      </c>
      <c r="I11" s="111" t="str">
        <f t="shared" si="2"/>
        <v/>
      </c>
      <c r="J11" s="171" t="s">
        <v>0</v>
      </c>
      <c r="K11" s="122"/>
      <c r="L11" s="124"/>
      <c r="M11" s="127"/>
      <c r="N11" s="91" t="str">
        <f t="shared" si="3"/>
        <v/>
      </c>
      <c r="O11" s="91" t="str">
        <f t="shared" si="4"/>
        <v/>
      </c>
    </row>
    <row r="12" spans="1:15" ht="46.5" customHeight="1" x14ac:dyDescent="0.2">
      <c r="A12" s="112" t="s">
        <v>6</v>
      </c>
      <c r="B12" s="114" t="s">
        <v>49</v>
      </c>
      <c r="C12" s="13" t="s">
        <v>5</v>
      </c>
      <c r="D12" s="116" t="s">
        <v>49</v>
      </c>
      <c r="E12" s="119" t="str">
        <f t="shared" si="0"/>
        <v/>
      </c>
      <c r="F12" s="97" t="s">
        <v>47</v>
      </c>
      <c r="G12" s="120" t="str">
        <f t="shared" si="1"/>
        <v/>
      </c>
      <c r="H12" s="98" t="s">
        <v>48</v>
      </c>
      <c r="I12" s="111" t="str">
        <f t="shared" si="2"/>
        <v/>
      </c>
      <c r="J12" s="171" t="s">
        <v>0</v>
      </c>
      <c r="K12" s="122"/>
      <c r="L12" s="124"/>
      <c r="M12" s="127"/>
      <c r="N12" s="91" t="str">
        <f t="shared" si="3"/>
        <v/>
      </c>
      <c r="O12" s="91" t="str">
        <f t="shared" si="4"/>
        <v/>
      </c>
    </row>
    <row r="13" spans="1:15" ht="46.5" customHeight="1" x14ac:dyDescent="0.2">
      <c r="A13" s="112" t="s">
        <v>6</v>
      </c>
      <c r="B13" s="114" t="s">
        <v>49</v>
      </c>
      <c r="C13" s="13" t="s">
        <v>5</v>
      </c>
      <c r="D13" s="116" t="s">
        <v>49</v>
      </c>
      <c r="E13" s="119" t="str">
        <f t="shared" si="0"/>
        <v/>
      </c>
      <c r="F13" s="97" t="s">
        <v>47</v>
      </c>
      <c r="G13" s="120" t="str">
        <f t="shared" si="1"/>
        <v/>
      </c>
      <c r="H13" s="98" t="s">
        <v>48</v>
      </c>
      <c r="I13" s="111" t="str">
        <f t="shared" si="2"/>
        <v/>
      </c>
      <c r="J13" s="171" t="s">
        <v>0</v>
      </c>
      <c r="K13" s="122"/>
      <c r="L13" s="124"/>
      <c r="M13" s="127"/>
      <c r="N13" s="91" t="str">
        <f t="shared" si="3"/>
        <v/>
      </c>
      <c r="O13" s="91" t="str">
        <f t="shared" si="4"/>
        <v/>
      </c>
    </row>
    <row r="14" spans="1:15" ht="46.5" customHeight="1" x14ac:dyDescent="0.2">
      <c r="A14" s="112" t="s">
        <v>6</v>
      </c>
      <c r="B14" s="114" t="s">
        <v>49</v>
      </c>
      <c r="C14" s="13" t="s">
        <v>5</v>
      </c>
      <c r="D14" s="116" t="s">
        <v>49</v>
      </c>
      <c r="E14" s="119" t="str">
        <f t="shared" si="0"/>
        <v/>
      </c>
      <c r="F14" s="97" t="s">
        <v>47</v>
      </c>
      <c r="G14" s="120" t="str">
        <f t="shared" si="1"/>
        <v/>
      </c>
      <c r="H14" s="98" t="s">
        <v>48</v>
      </c>
      <c r="I14" s="111" t="str">
        <f t="shared" si="2"/>
        <v/>
      </c>
      <c r="J14" s="171" t="s">
        <v>0</v>
      </c>
      <c r="K14" s="122"/>
      <c r="L14" s="124"/>
      <c r="M14" s="127"/>
      <c r="N14" s="91" t="str">
        <f t="shared" si="3"/>
        <v/>
      </c>
      <c r="O14" s="91" t="str">
        <f t="shared" si="4"/>
        <v/>
      </c>
    </row>
    <row r="15" spans="1:15" ht="46.5" customHeight="1" x14ac:dyDescent="0.2">
      <c r="A15" s="112" t="s">
        <v>6</v>
      </c>
      <c r="B15" s="114" t="s">
        <v>49</v>
      </c>
      <c r="C15" s="13" t="s">
        <v>5</v>
      </c>
      <c r="D15" s="116" t="s">
        <v>49</v>
      </c>
      <c r="E15" s="119" t="str">
        <f t="shared" si="0"/>
        <v/>
      </c>
      <c r="F15" s="97" t="s">
        <v>47</v>
      </c>
      <c r="G15" s="120" t="str">
        <f t="shared" si="1"/>
        <v/>
      </c>
      <c r="H15" s="98" t="s">
        <v>48</v>
      </c>
      <c r="I15" s="111" t="str">
        <f t="shared" si="2"/>
        <v/>
      </c>
      <c r="J15" s="171" t="s">
        <v>0</v>
      </c>
      <c r="K15" s="122"/>
      <c r="L15" s="124"/>
      <c r="M15" s="127"/>
      <c r="N15" s="91" t="str">
        <f t="shared" si="3"/>
        <v/>
      </c>
      <c r="O15" s="91" t="str">
        <f t="shared" si="4"/>
        <v/>
      </c>
    </row>
    <row r="16" spans="1:15" ht="46.5" customHeight="1" x14ac:dyDescent="0.2">
      <c r="A16" s="112" t="s">
        <v>6</v>
      </c>
      <c r="B16" s="114" t="s">
        <v>49</v>
      </c>
      <c r="C16" s="13" t="s">
        <v>5</v>
      </c>
      <c r="D16" s="116" t="s">
        <v>49</v>
      </c>
      <c r="E16" s="119" t="str">
        <f t="shared" si="0"/>
        <v/>
      </c>
      <c r="F16" s="97" t="s">
        <v>47</v>
      </c>
      <c r="G16" s="120" t="str">
        <f t="shared" si="1"/>
        <v/>
      </c>
      <c r="H16" s="98" t="s">
        <v>48</v>
      </c>
      <c r="I16" s="111" t="str">
        <f t="shared" si="2"/>
        <v/>
      </c>
      <c r="J16" s="171" t="s">
        <v>0</v>
      </c>
      <c r="K16" s="122"/>
      <c r="L16" s="124"/>
      <c r="M16" s="127"/>
      <c r="N16" s="91" t="str">
        <f t="shared" si="3"/>
        <v/>
      </c>
      <c r="O16" s="91" t="str">
        <f t="shared" si="4"/>
        <v/>
      </c>
    </row>
    <row r="17" spans="1:15" ht="46.5" customHeight="1" x14ac:dyDescent="0.2">
      <c r="A17" s="112" t="s">
        <v>6</v>
      </c>
      <c r="B17" s="114" t="s">
        <v>49</v>
      </c>
      <c r="C17" s="13" t="s">
        <v>5</v>
      </c>
      <c r="D17" s="116" t="s">
        <v>49</v>
      </c>
      <c r="E17" s="119" t="str">
        <f t="shared" si="0"/>
        <v/>
      </c>
      <c r="F17" s="97" t="s">
        <v>47</v>
      </c>
      <c r="G17" s="120" t="str">
        <f t="shared" si="1"/>
        <v/>
      </c>
      <c r="H17" s="98" t="s">
        <v>48</v>
      </c>
      <c r="I17" s="111" t="str">
        <f t="shared" si="2"/>
        <v/>
      </c>
      <c r="J17" s="171" t="s">
        <v>0</v>
      </c>
      <c r="K17" s="122"/>
      <c r="L17" s="124"/>
      <c r="M17" s="127"/>
      <c r="N17" s="91" t="str">
        <f t="shared" si="3"/>
        <v/>
      </c>
      <c r="O17" s="91" t="str">
        <f t="shared" si="4"/>
        <v/>
      </c>
    </row>
    <row r="18" spans="1:15" ht="46.5" customHeight="1" x14ac:dyDescent="0.2">
      <c r="A18" s="112" t="s">
        <v>6</v>
      </c>
      <c r="B18" s="114" t="s">
        <v>49</v>
      </c>
      <c r="C18" s="13" t="s">
        <v>5</v>
      </c>
      <c r="D18" s="116" t="s">
        <v>49</v>
      </c>
      <c r="E18" s="119" t="str">
        <f t="shared" si="0"/>
        <v/>
      </c>
      <c r="F18" s="97" t="s">
        <v>47</v>
      </c>
      <c r="G18" s="120" t="str">
        <f t="shared" si="1"/>
        <v/>
      </c>
      <c r="H18" s="98" t="s">
        <v>48</v>
      </c>
      <c r="I18" s="111" t="str">
        <f t="shared" si="2"/>
        <v/>
      </c>
      <c r="J18" s="171" t="s">
        <v>0</v>
      </c>
      <c r="K18" s="122"/>
      <c r="L18" s="124"/>
      <c r="M18" s="127"/>
      <c r="N18" s="91" t="str">
        <f t="shared" si="3"/>
        <v/>
      </c>
      <c r="O18" s="91" t="str">
        <f t="shared" si="4"/>
        <v/>
      </c>
    </row>
    <row r="19" spans="1:15" ht="46.5" customHeight="1" x14ac:dyDescent="0.2">
      <c r="A19" s="112" t="s">
        <v>6</v>
      </c>
      <c r="B19" s="114" t="s">
        <v>49</v>
      </c>
      <c r="C19" s="13" t="s">
        <v>5</v>
      </c>
      <c r="D19" s="116" t="s">
        <v>49</v>
      </c>
      <c r="E19" s="119" t="str">
        <f t="shared" si="0"/>
        <v/>
      </c>
      <c r="F19" s="97" t="s">
        <v>47</v>
      </c>
      <c r="G19" s="120" t="str">
        <f t="shared" si="1"/>
        <v/>
      </c>
      <c r="H19" s="98" t="s">
        <v>48</v>
      </c>
      <c r="I19" s="111" t="str">
        <f t="shared" si="2"/>
        <v/>
      </c>
      <c r="J19" s="171" t="s">
        <v>0</v>
      </c>
      <c r="K19" s="122"/>
      <c r="L19" s="124"/>
      <c r="M19" s="127"/>
      <c r="N19" s="91" t="str">
        <f t="shared" si="3"/>
        <v/>
      </c>
      <c r="O19" s="91" t="str">
        <f t="shared" si="4"/>
        <v/>
      </c>
    </row>
    <row r="20" spans="1:15" ht="46.5" customHeight="1" x14ac:dyDescent="0.2">
      <c r="A20" s="112" t="s">
        <v>6</v>
      </c>
      <c r="B20" s="114" t="s">
        <v>49</v>
      </c>
      <c r="C20" s="13" t="s">
        <v>5</v>
      </c>
      <c r="D20" s="116" t="s">
        <v>49</v>
      </c>
      <c r="E20" s="119" t="str">
        <f t="shared" si="0"/>
        <v/>
      </c>
      <c r="F20" s="97" t="s">
        <v>47</v>
      </c>
      <c r="G20" s="120" t="str">
        <f t="shared" si="1"/>
        <v/>
      </c>
      <c r="H20" s="98" t="s">
        <v>48</v>
      </c>
      <c r="I20" s="111" t="str">
        <f t="shared" si="2"/>
        <v/>
      </c>
      <c r="J20" s="171" t="s">
        <v>0</v>
      </c>
      <c r="K20" s="122"/>
      <c r="L20" s="124"/>
      <c r="M20" s="127"/>
      <c r="N20" s="91" t="str">
        <f t="shared" si="3"/>
        <v/>
      </c>
      <c r="O20" s="91" t="str">
        <f t="shared" si="4"/>
        <v/>
      </c>
    </row>
    <row r="21" spans="1:15" ht="46.5" customHeight="1" x14ac:dyDescent="0.2">
      <c r="A21" s="112" t="s">
        <v>6</v>
      </c>
      <c r="B21" s="114" t="s">
        <v>49</v>
      </c>
      <c r="C21" s="13" t="s">
        <v>5</v>
      </c>
      <c r="D21" s="116" t="s">
        <v>49</v>
      </c>
      <c r="E21" s="119" t="str">
        <f t="shared" si="0"/>
        <v/>
      </c>
      <c r="F21" s="97" t="s">
        <v>47</v>
      </c>
      <c r="G21" s="120" t="str">
        <f t="shared" si="1"/>
        <v/>
      </c>
      <c r="H21" s="98" t="s">
        <v>48</v>
      </c>
      <c r="I21" s="111" t="str">
        <f t="shared" si="2"/>
        <v/>
      </c>
      <c r="J21" s="171" t="s">
        <v>0</v>
      </c>
      <c r="K21" s="122"/>
      <c r="L21" s="124"/>
      <c r="M21" s="127"/>
      <c r="N21" s="91" t="str">
        <f t="shared" si="3"/>
        <v/>
      </c>
      <c r="O21" s="91" t="str">
        <f t="shared" si="4"/>
        <v/>
      </c>
    </row>
    <row r="22" spans="1:15" ht="46.5" customHeight="1" x14ac:dyDescent="0.2">
      <c r="A22" s="112" t="s">
        <v>6</v>
      </c>
      <c r="B22" s="114" t="s">
        <v>49</v>
      </c>
      <c r="C22" s="13" t="s">
        <v>5</v>
      </c>
      <c r="D22" s="116" t="s">
        <v>49</v>
      </c>
      <c r="E22" s="119" t="str">
        <f t="shared" si="0"/>
        <v/>
      </c>
      <c r="F22" s="97" t="s">
        <v>47</v>
      </c>
      <c r="G22" s="120" t="str">
        <f t="shared" si="1"/>
        <v/>
      </c>
      <c r="H22" s="98" t="s">
        <v>48</v>
      </c>
      <c r="I22" s="111" t="str">
        <f t="shared" si="2"/>
        <v/>
      </c>
      <c r="J22" s="171" t="s">
        <v>0</v>
      </c>
      <c r="K22" s="122"/>
      <c r="L22" s="124"/>
      <c r="M22" s="127"/>
      <c r="N22" s="91" t="str">
        <f t="shared" si="3"/>
        <v/>
      </c>
      <c r="O22" s="91" t="str">
        <f t="shared" si="4"/>
        <v/>
      </c>
    </row>
    <row r="23" spans="1:15" ht="46.5" customHeight="1" x14ac:dyDescent="0.2">
      <c r="A23" s="112" t="s">
        <v>6</v>
      </c>
      <c r="B23" s="114" t="s">
        <v>49</v>
      </c>
      <c r="C23" s="13" t="s">
        <v>5</v>
      </c>
      <c r="D23" s="116" t="s">
        <v>49</v>
      </c>
      <c r="E23" s="119" t="str">
        <f t="shared" si="0"/>
        <v/>
      </c>
      <c r="F23" s="97" t="s">
        <v>47</v>
      </c>
      <c r="G23" s="120" t="str">
        <f t="shared" si="1"/>
        <v/>
      </c>
      <c r="H23" s="98" t="s">
        <v>48</v>
      </c>
      <c r="I23" s="111" t="str">
        <f t="shared" si="2"/>
        <v/>
      </c>
      <c r="J23" s="171" t="s">
        <v>0</v>
      </c>
      <c r="K23" s="122"/>
      <c r="L23" s="124"/>
      <c r="M23" s="127"/>
      <c r="N23" s="91" t="str">
        <f t="shared" si="3"/>
        <v/>
      </c>
      <c r="O23" s="91" t="str">
        <f t="shared" si="4"/>
        <v/>
      </c>
    </row>
    <row r="24" spans="1:15" ht="46.5" customHeight="1" x14ac:dyDescent="0.2">
      <c r="A24" s="112" t="s">
        <v>6</v>
      </c>
      <c r="B24" s="114" t="s">
        <v>49</v>
      </c>
      <c r="C24" s="13" t="s">
        <v>5</v>
      </c>
      <c r="D24" s="116" t="s">
        <v>49</v>
      </c>
      <c r="E24" s="119" t="str">
        <f t="shared" si="0"/>
        <v/>
      </c>
      <c r="F24" s="97" t="s">
        <v>47</v>
      </c>
      <c r="G24" s="120" t="str">
        <f t="shared" si="1"/>
        <v/>
      </c>
      <c r="H24" s="98" t="s">
        <v>48</v>
      </c>
      <c r="I24" s="111" t="str">
        <f t="shared" si="2"/>
        <v/>
      </c>
      <c r="J24" s="171" t="s">
        <v>0</v>
      </c>
      <c r="K24" s="122"/>
      <c r="L24" s="124"/>
      <c r="M24" s="127"/>
      <c r="N24" s="91" t="str">
        <f t="shared" si="3"/>
        <v/>
      </c>
      <c r="O24" s="91" t="str">
        <f t="shared" si="4"/>
        <v/>
      </c>
    </row>
    <row r="25" spans="1:15" ht="46.5" customHeight="1" x14ac:dyDescent="0.2">
      <c r="A25" s="112" t="s">
        <v>6</v>
      </c>
      <c r="B25" s="114" t="s">
        <v>49</v>
      </c>
      <c r="C25" s="13" t="s">
        <v>5</v>
      </c>
      <c r="D25" s="116" t="s">
        <v>49</v>
      </c>
      <c r="E25" s="119" t="str">
        <f t="shared" si="0"/>
        <v/>
      </c>
      <c r="F25" s="97" t="s">
        <v>47</v>
      </c>
      <c r="G25" s="120" t="str">
        <f t="shared" si="1"/>
        <v/>
      </c>
      <c r="H25" s="98" t="s">
        <v>48</v>
      </c>
      <c r="I25" s="111" t="str">
        <f t="shared" si="2"/>
        <v/>
      </c>
      <c r="J25" s="171" t="s">
        <v>0</v>
      </c>
      <c r="K25" s="122"/>
      <c r="L25" s="124"/>
      <c r="M25" s="127"/>
      <c r="N25" s="91" t="str">
        <f t="shared" si="3"/>
        <v/>
      </c>
      <c r="O25" s="91" t="str">
        <f t="shared" si="4"/>
        <v/>
      </c>
    </row>
    <row r="26" spans="1:15" ht="46.5" customHeight="1" x14ac:dyDescent="0.2">
      <c r="A26" s="112" t="s">
        <v>6</v>
      </c>
      <c r="B26" s="114" t="s">
        <v>49</v>
      </c>
      <c r="C26" s="13" t="s">
        <v>5</v>
      </c>
      <c r="D26" s="116" t="s">
        <v>49</v>
      </c>
      <c r="E26" s="119" t="str">
        <f t="shared" si="0"/>
        <v/>
      </c>
      <c r="F26" s="97" t="s">
        <v>47</v>
      </c>
      <c r="G26" s="120" t="str">
        <f t="shared" si="1"/>
        <v/>
      </c>
      <c r="H26" s="98" t="s">
        <v>48</v>
      </c>
      <c r="I26" s="111" t="str">
        <f t="shared" si="2"/>
        <v/>
      </c>
      <c r="J26" s="171" t="s">
        <v>0</v>
      </c>
      <c r="K26" s="122"/>
      <c r="L26" s="124"/>
      <c r="M26" s="127"/>
      <c r="N26" s="91" t="str">
        <f t="shared" si="3"/>
        <v/>
      </c>
      <c r="O26" s="91" t="str">
        <f t="shared" si="4"/>
        <v/>
      </c>
    </row>
    <row r="27" spans="1:15" ht="46.5" customHeight="1" x14ac:dyDescent="0.2">
      <c r="A27" s="112" t="s">
        <v>6</v>
      </c>
      <c r="B27" s="114" t="s">
        <v>49</v>
      </c>
      <c r="C27" s="13" t="s">
        <v>5</v>
      </c>
      <c r="D27" s="116" t="s">
        <v>49</v>
      </c>
      <c r="E27" s="119" t="str">
        <f t="shared" si="0"/>
        <v/>
      </c>
      <c r="F27" s="97" t="s">
        <v>47</v>
      </c>
      <c r="G27" s="120" t="str">
        <f t="shared" si="1"/>
        <v/>
      </c>
      <c r="H27" s="98" t="s">
        <v>48</v>
      </c>
      <c r="I27" s="111" t="str">
        <f t="shared" si="2"/>
        <v/>
      </c>
      <c r="J27" s="171" t="s">
        <v>0</v>
      </c>
      <c r="K27" s="122"/>
      <c r="L27" s="124"/>
      <c r="M27" s="127"/>
      <c r="N27" s="91" t="str">
        <f t="shared" si="3"/>
        <v/>
      </c>
      <c r="O27" s="91" t="str">
        <f t="shared" si="4"/>
        <v/>
      </c>
    </row>
    <row r="28" spans="1:15" ht="46.5" customHeight="1" x14ac:dyDescent="0.2">
      <c r="A28" s="112" t="s">
        <v>6</v>
      </c>
      <c r="B28" s="114" t="s">
        <v>49</v>
      </c>
      <c r="C28" s="13" t="s">
        <v>5</v>
      </c>
      <c r="D28" s="116" t="s">
        <v>49</v>
      </c>
      <c r="E28" s="119" t="str">
        <f t="shared" si="0"/>
        <v/>
      </c>
      <c r="F28" s="97" t="s">
        <v>47</v>
      </c>
      <c r="G28" s="120" t="str">
        <f t="shared" si="1"/>
        <v/>
      </c>
      <c r="H28" s="98" t="s">
        <v>48</v>
      </c>
      <c r="I28" s="111" t="str">
        <f t="shared" si="2"/>
        <v/>
      </c>
      <c r="J28" s="171" t="s">
        <v>0</v>
      </c>
      <c r="K28" s="122"/>
      <c r="L28" s="124"/>
      <c r="M28" s="127"/>
      <c r="N28" s="91" t="str">
        <f t="shared" si="3"/>
        <v/>
      </c>
      <c r="O28" s="91" t="str">
        <f t="shared" si="4"/>
        <v/>
      </c>
    </row>
    <row r="29" spans="1:15" ht="46.5" customHeight="1" x14ac:dyDescent="0.2">
      <c r="A29" s="112" t="s">
        <v>6</v>
      </c>
      <c r="B29" s="114" t="s">
        <v>49</v>
      </c>
      <c r="C29" s="13" t="s">
        <v>5</v>
      </c>
      <c r="D29" s="116" t="s">
        <v>49</v>
      </c>
      <c r="E29" s="119" t="str">
        <f t="shared" si="0"/>
        <v/>
      </c>
      <c r="F29" s="97" t="s">
        <v>47</v>
      </c>
      <c r="G29" s="120" t="str">
        <f t="shared" si="1"/>
        <v/>
      </c>
      <c r="H29" s="98" t="s">
        <v>48</v>
      </c>
      <c r="I29" s="111" t="str">
        <f t="shared" si="2"/>
        <v/>
      </c>
      <c r="J29" s="171" t="s">
        <v>0</v>
      </c>
      <c r="K29" s="122"/>
      <c r="L29" s="124"/>
      <c r="M29" s="127"/>
      <c r="N29" s="91" t="str">
        <f t="shared" si="3"/>
        <v/>
      </c>
      <c r="O29" s="91" t="str">
        <f t="shared" si="4"/>
        <v/>
      </c>
    </row>
    <row r="30" spans="1:15" ht="46.5" customHeight="1" x14ac:dyDescent="0.2">
      <c r="A30" s="112" t="s">
        <v>6</v>
      </c>
      <c r="B30" s="114" t="s">
        <v>49</v>
      </c>
      <c r="C30" s="13" t="s">
        <v>5</v>
      </c>
      <c r="D30" s="116" t="s">
        <v>49</v>
      </c>
      <c r="E30" s="119" t="str">
        <f t="shared" si="0"/>
        <v/>
      </c>
      <c r="F30" s="97" t="s">
        <v>47</v>
      </c>
      <c r="G30" s="120" t="str">
        <f t="shared" si="1"/>
        <v/>
      </c>
      <c r="H30" s="98" t="s">
        <v>48</v>
      </c>
      <c r="I30" s="111" t="str">
        <f t="shared" si="2"/>
        <v/>
      </c>
      <c r="J30" s="171" t="s">
        <v>0</v>
      </c>
      <c r="K30" s="122"/>
      <c r="L30" s="124"/>
      <c r="M30" s="127"/>
      <c r="N30" s="91" t="str">
        <f t="shared" si="3"/>
        <v/>
      </c>
      <c r="O30" s="91" t="str">
        <f t="shared" si="4"/>
        <v/>
      </c>
    </row>
    <row r="31" spans="1:15" ht="46.5" customHeight="1" thickBot="1" x14ac:dyDescent="0.25">
      <c r="A31" s="113" t="s">
        <v>6</v>
      </c>
      <c r="B31" s="115" t="s">
        <v>49</v>
      </c>
      <c r="C31" s="15" t="s">
        <v>5</v>
      </c>
      <c r="D31" s="117" t="s">
        <v>49</v>
      </c>
      <c r="E31" s="119" t="str">
        <f>IFERROR(HOUR(O31),"")</f>
        <v/>
      </c>
      <c r="F31" s="97" t="s">
        <v>47</v>
      </c>
      <c r="G31" s="120" t="str">
        <f t="shared" si="1"/>
        <v/>
      </c>
      <c r="H31" s="98" t="s">
        <v>48</v>
      </c>
      <c r="I31" s="111" t="str">
        <f t="shared" si="2"/>
        <v/>
      </c>
      <c r="J31" s="171" t="s">
        <v>0</v>
      </c>
      <c r="K31" s="123"/>
      <c r="L31" s="125"/>
      <c r="M31" s="127"/>
      <c r="N31" s="91" t="str">
        <f t="shared" si="3"/>
        <v/>
      </c>
      <c r="O31" s="91" t="str">
        <f t="shared" si="4"/>
        <v/>
      </c>
    </row>
    <row r="32" spans="1:15" ht="46.5" customHeight="1" thickBot="1" x14ac:dyDescent="0.25">
      <c r="A32" s="101" t="s">
        <v>50</v>
      </c>
      <c r="B32" s="277"/>
      <c r="C32" s="278"/>
      <c r="D32" s="279"/>
      <c r="E32" s="304">
        <f>SUM(E9:E31)+SUM(G9:G31)/60</f>
        <v>0</v>
      </c>
      <c r="F32" s="305"/>
      <c r="G32" s="282" t="s">
        <v>1</v>
      </c>
      <c r="H32" s="283"/>
      <c r="I32" s="121">
        <f>SUM(I9:I31)</f>
        <v>0</v>
      </c>
      <c r="J32" s="16" t="s">
        <v>0</v>
      </c>
      <c r="K32" s="284"/>
      <c r="L32" s="285"/>
    </row>
    <row r="33" spans="1:11" ht="19.5" customHeight="1" thickBot="1" x14ac:dyDescent="0.25">
      <c r="A33" s="17"/>
      <c r="B33" s="18"/>
      <c r="C33" s="18"/>
      <c r="D33" s="18"/>
      <c r="E33" s="4"/>
      <c r="F33" s="4"/>
      <c r="G33" s="18"/>
      <c r="H33" s="18"/>
      <c r="I33" s="3"/>
      <c r="J33" s="8"/>
      <c r="K33" s="19"/>
    </row>
    <row r="34" spans="1:11" ht="30" customHeight="1" thickBot="1" x14ac:dyDescent="0.25">
      <c r="E34" s="267" t="s">
        <v>4</v>
      </c>
      <c r="F34" s="268"/>
      <c r="G34" s="268"/>
      <c r="H34" s="269"/>
      <c r="I34" s="20" t="s">
        <v>3</v>
      </c>
      <c r="K34" s="198"/>
    </row>
    <row r="35" spans="1:11" ht="30" customHeight="1" thickBot="1" x14ac:dyDescent="0.25">
      <c r="A35" s="21" t="s">
        <v>2</v>
      </c>
      <c r="B35" s="306" t="str">
        <f ca="1">B4</f>
        <v>従業者A</v>
      </c>
      <c r="C35" s="306"/>
      <c r="D35" s="307"/>
      <c r="E35" s="308">
        <f>SUM(E32)</f>
        <v>0</v>
      </c>
      <c r="F35" s="309"/>
      <c r="G35" s="268" t="s">
        <v>1</v>
      </c>
      <c r="H35" s="269"/>
      <c r="I35" s="126">
        <f>SUM(I32)</f>
        <v>0</v>
      </c>
      <c r="K35" s="198"/>
    </row>
  </sheetData>
  <sheetProtection sheet="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B3" sqref="B3:D3"/>
    </sheetView>
  </sheetViews>
  <sheetFormatPr defaultColWidth="11.36328125" defaultRowHeight="13" x14ac:dyDescent="0.2"/>
  <cols>
    <col min="1" max="1" width="16.7265625" style="6" customWidth="1"/>
    <col min="2" max="2" width="11.1796875" style="6" customWidth="1"/>
    <col min="3" max="3" width="3.7265625" style="199"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91</v>
      </c>
      <c r="C1" s="301" t="s">
        <v>124</v>
      </c>
      <c r="D1" s="301"/>
      <c r="E1" s="301"/>
      <c r="F1" s="301"/>
      <c r="G1" s="301"/>
      <c r="H1" s="301"/>
      <c r="I1" s="301"/>
      <c r="J1" s="301"/>
      <c r="K1" s="301"/>
    </row>
    <row r="2" spans="1:15" ht="30" customHeight="1" x14ac:dyDescent="0.2">
      <c r="C2" s="301"/>
      <c r="D2" s="301"/>
      <c r="E2" s="301"/>
      <c r="F2" s="301"/>
      <c r="G2" s="301"/>
      <c r="H2" s="301"/>
      <c r="I2" s="301"/>
      <c r="J2" s="301"/>
      <c r="K2" s="301"/>
    </row>
    <row r="3" spans="1:15" ht="30" customHeight="1" thickBot="1" x14ac:dyDescent="0.25">
      <c r="A3" s="5" t="s">
        <v>13</v>
      </c>
      <c r="B3" s="302" t="str">
        <f>従業者A!D5</f>
        <v>株式会社×××</v>
      </c>
      <c r="C3" s="302"/>
      <c r="D3" s="302"/>
      <c r="E3" s="198"/>
      <c r="F3" s="198"/>
      <c r="G3" s="198"/>
      <c r="H3" s="198"/>
      <c r="I3" s="198"/>
      <c r="J3" s="198"/>
      <c r="K3" s="198"/>
    </row>
    <row r="4" spans="1:15" ht="30" customHeight="1" thickBot="1" x14ac:dyDescent="0.25">
      <c r="A4" s="7" t="s">
        <v>2</v>
      </c>
      <c r="B4" s="302" t="str">
        <f ca="1">従業者A!D6</f>
        <v>従業者A</v>
      </c>
      <c r="C4" s="302"/>
      <c r="D4" s="302"/>
      <c r="E4" s="8"/>
      <c r="F4" s="8"/>
      <c r="G4" s="8"/>
      <c r="L4" s="20" t="s">
        <v>94</v>
      </c>
    </row>
    <row r="5" spans="1:15" ht="30" customHeight="1" thickBot="1" x14ac:dyDescent="0.25">
      <c r="A5" s="10" t="s">
        <v>12</v>
      </c>
      <c r="B5" s="303">
        <f>従業者A!I8</f>
        <v>0</v>
      </c>
      <c r="C5" s="303"/>
      <c r="D5" s="303"/>
      <c r="E5" s="8"/>
      <c r="F5" s="8"/>
      <c r="G5" s="8"/>
      <c r="L5" s="200"/>
    </row>
    <row r="6" spans="1:15" ht="30" customHeight="1" thickBot="1" x14ac:dyDescent="0.25">
      <c r="A6" s="11" t="s">
        <v>14</v>
      </c>
    </row>
    <row r="7" spans="1:15" s="199" customFormat="1" ht="24" customHeight="1" x14ac:dyDescent="0.2">
      <c r="A7" s="289" t="s">
        <v>11</v>
      </c>
      <c r="B7" s="291" t="s">
        <v>10</v>
      </c>
      <c r="C7" s="291"/>
      <c r="D7" s="291"/>
      <c r="E7" s="293" t="s">
        <v>9</v>
      </c>
      <c r="F7" s="294"/>
      <c r="G7" s="294"/>
      <c r="H7" s="295"/>
      <c r="I7" s="293" t="s">
        <v>8</v>
      </c>
      <c r="J7" s="295"/>
      <c r="K7" s="104" t="s">
        <v>7</v>
      </c>
      <c r="L7" s="272" t="s">
        <v>40</v>
      </c>
      <c r="M7" s="274" t="s">
        <v>51</v>
      </c>
      <c r="N7" s="275" t="s">
        <v>53</v>
      </c>
      <c r="O7" s="276" t="s">
        <v>54</v>
      </c>
    </row>
    <row r="8" spans="1:15" s="199" customFormat="1" ht="24" customHeight="1" x14ac:dyDescent="0.2">
      <c r="A8" s="290"/>
      <c r="B8" s="292"/>
      <c r="C8" s="292"/>
      <c r="D8" s="292"/>
      <c r="E8" s="296"/>
      <c r="F8" s="297"/>
      <c r="G8" s="297"/>
      <c r="H8" s="298"/>
      <c r="I8" s="299"/>
      <c r="J8" s="300"/>
      <c r="K8" s="105" t="s">
        <v>46</v>
      </c>
      <c r="L8" s="273"/>
      <c r="M8" s="274"/>
      <c r="N8" s="275"/>
      <c r="O8" s="275"/>
    </row>
    <row r="9" spans="1:15" ht="46.5" customHeight="1" x14ac:dyDescent="0.2">
      <c r="A9" s="112" t="s">
        <v>6</v>
      </c>
      <c r="B9" s="114" t="s">
        <v>49</v>
      </c>
      <c r="C9" s="13" t="s">
        <v>5</v>
      </c>
      <c r="D9" s="116" t="s">
        <v>49</v>
      </c>
      <c r="E9" s="118" t="str">
        <f>IFERROR(HOUR(O9),"")</f>
        <v/>
      </c>
      <c r="F9" s="97" t="s">
        <v>47</v>
      </c>
      <c r="G9" s="120" t="str">
        <f>IFERROR(MINUTE(O9),"")</f>
        <v/>
      </c>
      <c r="H9" s="98" t="s">
        <v>48</v>
      </c>
      <c r="I9" s="111" t="str">
        <f>IFERROR((E9+G9/60)*$B$5,"")</f>
        <v/>
      </c>
      <c r="J9" s="171" t="s">
        <v>0</v>
      </c>
      <c r="K9" s="122"/>
      <c r="L9" s="124"/>
      <c r="M9" s="127"/>
      <c r="N9" s="91" t="str">
        <f>IFERROR(D9-B9-M9,"")</f>
        <v/>
      </c>
      <c r="O9" s="91" t="str">
        <f>IFERROR(IF(N9&gt;0,FLOOR(N9,"0:30"),""),"")</f>
        <v/>
      </c>
    </row>
    <row r="10" spans="1:15" ht="46.5" customHeight="1" x14ac:dyDescent="0.2">
      <c r="A10" s="112" t="s">
        <v>6</v>
      </c>
      <c r="B10" s="114" t="s">
        <v>49</v>
      </c>
      <c r="C10" s="13" t="s">
        <v>5</v>
      </c>
      <c r="D10" s="116" t="s">
        <v>49</v>
      </c>
      <c r="E10" s="119" t="str">
        <f t="shared" ref="E10:E30" si="0">IFERROR(HOUR(O10),"")</f>
        <v/>
      </c>
      <c r="F10" s="97" t="s">
        <v>47</v>
      </c>
      <c r="G10" s="120" t="str">
        <f t="shared" ref="G10:G31" si="1">IFERROR(MINUTE(O10),"")</f>
        <v/>
      </c>
      <c r="H10" s="98" t="s">
        <v>48</v>
      </c>
      <c r="I10" s="111" t="str">
        <f t="shared" ref="I10:I31" si="2">IFERROR((E10+G10/60)*$B$5,"")</f>
        <v/>
      </c>
      <c r="J10" s="171" t="s">
        <v>0</v>
      </c>
      <c r="K10" s="122"/>
      <c r="L10" s="124"/>
      <c r="M10" s="127"/>
      <c r="N10" s="91" t="str">
        <f t="shared" ref="N10:N31" si="3">IFERROR(D10-B10-M10,"")</f>
        <v/>
      </c>
      <c r="O10" s="91" t="str">
        <f t="shared" ref="O10:O31" si="4">IFERROR(IF(N10&gt;0,FLOOR(N10,"0:30"),""),"")</f>
        <v/>
      </c>
    </row>
    <row r="11" spans="1:15" ht="46.5" customHeight="1" x14ac:dyDescent="0.2">
      <c r="A11" s="112" t="s">
        <v>6</v>
      </c>
      <c r="B11" s="114" t="s">
        <v>49</v>
      </c>
      <c r="C11" s="13" t="s">
        <v>5</v>
      </c>
      <c r="D11" s="116" t="s">
        <v>49</v>
      </c>
      <c r="E11" s="119" t="str">
        <f t="shared" si="0"/>
        <v/>
      </c>
      <c r="F11" s="97" t="s">
        <v>47</v>
      </c>
      <c r="G11" s="120" t="str">
        <f t="shared" si="1"/>
        <v/>
      </c>
      <c r="H11" s="98" t="s">
        <v>48</v>
      </c>
      <c r="I11" s="111" t="str">
        <f t="shared" si="2"/>
        <v/>
      </c>
      <c r="J11" s="171" t="s">
        <v>0</v>
      </c>
      <c r="K11" s="122"/>
      <c r="L11" s="124"/>
      <c r="M11" s="127"/>
      <c r="N11" s="91" t="str">
        <f t="shared" si="3"/>
        <v/>
      </c>
      <c r="O11" s="91" t="str">
        <f t="shared" si="4"/>
        <v/>
      </c>
    </row>
    <row r="12" spans="1:15" ht="46.5" customHeight="1" x14ac:dyDescent="0.2">
      <c r="A12" s="112" t="s">
        <v>6</v>
      </c>
      <c r="B12" s="114" t="s">
        <v>49</v>
      </c>
      <c r="C12" s="13" t="s">
        <v>5</v>
      </c>
      <c r="D12" s="116" t="s">
        <v>49</v>
      </c>
      <c r="E12" s="119" t="str">
        <f t="shared" si="0"/>
        <v/>
      </c>
      <c r="F12" s="97" t="s">
        <v>47</v>
      </c>
      <c r="G12" s="120" t="str">
        <f t="shared" si="1"/>
        <v/>
      </c>
      <c r="H12" s="98" t="s">
        <v>48</v>
      </c>
      <c r="I12" s="111" t="str">
        <f t="shared" si="2"/>
        <v/>
      </c>
      <c r="J12" s="171" t="s">
        <v>0</v>
      </c>
      <c r="K12" s="122"/>
      <c r="L12" s="124"/>
      <c r="M12" s="127"/>
      <c r="N12" s="91" t="str">
        <f t="shared" si="3"/>
        <v/>
      </c>
      <c r="O12" s="91" t="str">
        <f t="shared" si="4"/>
        <v/>
      </c>
    </row>
    <row r="13" spans="1:15" ht="46.5" customHeight="1" x14ac:dyDescent="0.2">
      <c r="A13" s="112" t="s">
        <v>6</v>
      </c>
      <c r="B13" s="114" t="s">
        <v>49</v>
      </c>
      <c r="C13" s="13" t="s">
        <v>5</v>
      </c>
      <c r="D13" s="116" t="s">
        <v>49</v>
      </c>
      <c r="E13" s="119" t="str">
        <f t="shared" si="0"/>
        <v/>
      </c>
      <c r="F13" s="97" t="s">
        <v>47</v>
      </c>
      <c r="G13" s="120" t="str">
        <f t="shared" si="1"/>
        <v/>
      </c>
      <c r="H13" s="98" t="s">
        <v>48</v>
      </c>
      <c r="I13" s="111" t="str">
        <f t="shared" si="2"/>
        <v/>
      </c>
      <c r="J13" s="171" t="s">
        <v>0</v>
      </c>
      <c r="K13" s="122"/>
      <c r="L13" s="124"/>
      <c r="M13" s="127"/>
      <c r="N13" s="91" t="str">
        <f t="shared" si="3"/>
        <v/>
      </c>
      <c r="O13" s="91" t="str">
        <f t="shared" si="4"/>
        <v/>
      </c>
    </row>
    <row r="14" spans="1:15" ht="46.5" customHeight="1" x14ac:dyDescent="0.2">
      <c r="A14" s="112" t="s">
        <v>6</v>
      </c>
      <c r="B14" s="114" t="s">
        <v>49</v>
      </c>
      <c r="C14" s="13" t="s">
        <v>5</v>
      </c>
      <c r="D14" s="116" t="s">
        <v>49</v>
      </c>
      <c r="E14" s="119" t="str">
        <f t="shared" si="0"/>
        <v/>
      </c>
      <c r="F14" s="97" t="s">
        <v>47</v>
      </c>
      <c r="G14" s="120" t="str">
        <f t="shared" si="1"/>
        <v/>
      </c>
      <c r="H14" s="98" t="s">
        <v>48</v>
      </c>
      <c r="I14" s="111" t="str">
        <f t="shared" si="2"/>
        <v/>
      </c>
      <c r="J14" s="171" t="s">
        <v>0</v>
      </c>
      <c r="K14" s="122"/>
      <c r="L14" s="124"/>
      <c r="M14" s="127"/>
      <c r="N14" s="91" t="str">
        <f t="shared" si="3"/>
        <v/>
      </c>
      <c r="O14" s="91" t="str">
        <f t="shared" si="4"/>
        <v/>
      </c>
    </row>
    <row r="15" spans="1:15" ht="46.5" customHeight="1" x14ac:dyDescent="0.2">
      <c r="A15" s="112" t="s">
        <v>6</v>
      </c>
      <c r="B15" s="114" t="s">
        <v>49</v>
      </c>
      <c r="C15" s="13" t="s">
        <v>5</v>
      </c>
      <c r="D15" s="116" t="s">
        <v>49</v>
      </c>
      <c r="E15" s="119" t="str">
        <f t="shared" si="0"/>
        <v/>
      </c>
      <c r="F15" s="97" t="s">
        <v>47</v>
      </c>
      <c r="G15" s="120" t="str">
        <f t="shared" si="1"/>
        <v/>
      </c>
      <c r="H15" s="98" t="s">
        <v>48</v>
      </c>
      <c r="I15" s="111" t="str">
        <f t="shared" si="2"/>
        <v/>
      </c>
      <c r="J15" s="171" t="s">
        <v>0</v>
      </c>
      <c r="K15" s="122"/>
      <c r="L15" s="124"/>
      <c r="M15" s="127"/>
      <c r="N15" s="91" t="str">
        <f t="shared" si="3"/>
        <v/>
      </c>
      <c r="O15" s="91" t="str">
        <f t="shared" si="4"/>
        <v/>
      </c>
    </row>
    <row r="16" spans="1:15" ht="46.5" customHeight="1" x14ac:dyDescent="0.2">
      <c r="A16" s="112" t="s">
        <v>6</v>
      </c>
      <c r="B16" s="114" t="s">
        <v>49</v>
      </c>
      <c r="C16" s="13" t="s">
        <v>5</v>
      </c>
      <c r="D16" s="116" t="s">
        <v>49</v>
      </c>
      <c r="E16" s="119" t="str">
        <f t="shared" si="0"/>
        <v/>
      </c>
      <c r="F16" s="97" t="s">
        <v>47</v>
      </c>
      <c r="G16" s="120" t="str">
        <f t="shared" si="1"/>
        <v/>
      </c>
      <c r="H16" s="98" t="s">
        <v>48</v>
      </c>
      <c r="I16" s="111" t="str">
        <f t="shared" si="2"/>
        <v/>
      </c>
      <c r="J16" s="171" t="s">
        <v>0</v>
      </c>
      <c r="K16" s="122"/>
      <c r="L16" s="124"/>
      <c r="M16" s="127"/>
      <c r="N16" s="91" t="str">
        <f t="shared" si="3"/>
        <v/>
      </c>
      <c r="O16" s="91" t="str">
        <f t="shared" si="4"/>
        <v/>
      </c>
    </row>
    <row r="17" spans="1:15" ht="46.5" customHeight="1" x14ac:dyDescent="0.2">
      <c r="A17" s="112" t="s">
        <v>6</v>
      </c>
      <c r="B17" s="114" t="s">
        <v>49</v>
      </c>
      <c r="C17" s="13" t="s">
        <v>5</v>
      </c>
      <c r="D17" s="116" t="s">
        <v>49</v>
      </c>
      <c r="E17" s="119" t="str">
        <f t="shared" si="0"/>
        <v/>
      </c>
      <c r="F17" s="97" t="s">
        <v>47</v>
      </c>
      <c r="G17" s="120" t="str">
        <f t="shared" si="1"/>
        <v/>
      </c>
      <c r="H17" s="98" t="s">
        <v>48</v>
      </c>
      <c r="I17" s="111" t="str">
        <f t="shared" si="2"/>
        <v/>
      </c>
      <c r="J17" s="171" t="s">
        <v>0</v>
      </c>
      <c r="K17" s="122"/>
      <c r="L17" s="124"/>
      <c r="M17" s="127"/>
      <c r="N17" s="91" t="str">
        <f t="shared" si="3"/>
        <v/>
      </c>
      <c r="O17" s="91" t="str">
        <f t="shared" si="4"/>
        <v/>
      </c>
    </row>
    <row r="18" spans="1:15" ht="46.5" customHeight="1" x14ac:dyDescent="0.2">
      <c r="A18" s="112" t="s">
        <v>6</v>
      </c>
      <c r="B18" s="114" t="s">
        <v>49</v>
      </c>
      <c r="C18" s="13" t="s">
        <v>5</v>
      </c>
      <c r="D18" s="116" t="s">
        <v>49</v>
      </c>
      <c r="E18" s="119" t="str">
        <f t="shared" si="0"/>
        <v/>
      </c>
      <c r="F18" s="97" t="s">
        <v>47</v>
      </c>
      <c r="G18" s="120" t="str">
        <f t="shared" si="1"/>
        <v/>
      </c>
      <c r="H18" s="98" t="s">
        <v>48</v>
      </c>
      <c r="I18" s="111" t="str">
        <f t="shared" si="2"/>
        <v/>
      </c>
      <c r="J18" s="171" t="s">
        <v>0</v>
      </c>
      <c r="K18" s="122"/>
      <c r="L18" s="124"/>
      <c r="M18" s="127"/>
      <c r="N18" s="91" t="str">
        <f t="shared" si="3"/>
        <v/>
      </c>
      <c r="O18" s="91" t="str">
        <f t="shared" si="4"/>
        <v/>
      </c>
    </row>
    <row r="19" spans="1:15" ht="46.5" customHeight="1" x14ac:dyDescent="0.2">
      <c r="A19" s="112" t="s">
        <v>6</v>
      </c>
      <c r="B19" s="114" t="s">
        <v>49</v>
      </c>
      <c r="C19" s="13" t="s">
        <v>5</v>
      </c>
      <c r="D19" s="116" t="s">
        <v>49</v>
      </c>
      <c r="E19" s="119" t="str">
        <f t="shared" si="0"/>
        <v/>
      </c>
      <c r="F19" s="97" t="s">
        <v>47</v>
      </c>
      <c r="G19" s="120" t="str">
        <f t="shared" si="1"/>
        <v/>
      </c>
      <c r="H19" s="98" t="s">
        <v>48</v>
      </c>
      <c r="I19" s="111" t="str">
        <f t="shared" si="2"/>
        <v/>
      </c>
      <c r="J19" s="171" t="s">
        <v>0</v>
      </c>
      <c r="K19" s="122"/>
      <c r="L19" s="124"/>
      <c r="M19" s="127"/>
      <c r="N19" s="91" t="str">
        <f t="shared" si="3"/>
        <v/>
      </c>
      <c r="O19" s="91" t="str">
        <f t="shared" si="4"/>
        <v/>
      </c>
    </row>
    <row r="20" spans="1:15" ht="46.5" customHeight="1" x14ac:dyDescent="0.2">
      <c r="A20" s="112" t="s">
        <v>6</v>
      </c>
      <c r="B20" s="114" t="s">
        <v>49</v>
      </c>
      <c r="C20" s="13" t="s">
        <v>5</v>
      </c>
      <c r="D20" s="116" t="s">
        <v>49</v>
      </c>
      <c r="E20" s="119" t="str">
        <f t="shared" si="0"/>
        <v/>
      </c>
      <c r="F20" s="97" t="s">
        <v>47</v>
      </c>
      <c r="G20" s="120" t="str">
        <f t="shared" si="1"/>
        <v/>
      </c>
      <c r="H20" s="98" t="s">
        <v>48</v>
      </c>
      <c r="I20" s="111" t="str">
        <f t="shared" si="2"/>
        <v/>
      </c>
      <c r="J20" s="171" t="s">
        <v>0</v>
      </c>
      <c r="K20" s="122"/>
      <c r="L20" s="124"/>
      <c r="M20" s="127"/>
      <c r="N20" s="91" t="str">
        <f t="shared" si="3"/>
        <v/>
      </c>
      <c r="O20" s="91" t="str">
        <f t="shared" si="4"/>
        <v/>
      </c>
    </row>
    <row r="21" spans="1:15" ht="46.5" customHeight="1" x14ac:dyDescent="0.2">
      <c r="A21" s="112" t="s">
        <v>6</v>
      </c>
      <c r="B21" s="114" t="s">
        <v>49</v>
      </c>
      <c r="C21" s="13" t="s">
        <v>5</v>
      </c>
      <c r="D21" s="116" t="s">
        <v>49</v>
      </c>
      <c r="E21" s="119" t="str">
        <f t="shared" si="0"/>
        <v/>
      </c>
      <c r="F21" s="97" t="s">
        <v>47</v>
      </c>
      <c r="G21" s="120" t="str">
        <f t="shared" si="1"/>
        <v/>
      </c>
      <c r="H21" s="98" t="s">
        <v>48</v>
      </c>
      <c r="I21" s="111" t="str">
        <f t="shared" si="2"/>
        <v/>
      </c>
      <c r="J21" s="171" t="s">
        <v>0</v>
      </c>
      <c r="K21" s="122"/>
      <c r="L21" s="124"/>
      <c r="M21" s="127"/>
      <c r="N21" s="91" t="str">
        <f t="shared" si="3"/>
        <v/>
      </c>
      <c r="O21" s="91" t="str">
        <f t="shared" si="4"/>
        <v/>
      </c>
    </row>
    <row r="22" spans="1:15" ht="46.5" customHeight="1" x14ac:dyDescent="0.2">
      <c r="A22" s="112" t="s">
        <v>6</v>
      </c>
      <c r="B22" s="114" t="s">
        <v>49</v>
      </c>
      <c r="C22" s="13" t="s">
        <v>5</v>
      </c>
      <c r="D22" s="116" t="s">
        <v>49</v>
      </c>
      <c r="E22" s="119" t="str">
        <f t="shared" si="0"/>
        <v/>
      </c>
      <c r="F22" s="97" t="s">
        <v>47</v>
      </c>
      <c r="G22" s="120" t="str">
        <f t="shared" si="1"/>
        <v/>
      </c>
      <c r="H22" s="98" t="s">
        <v>48</v>
      </c>
      <c r="I22" s="111" t="str">
        <f t="shared" si="2"/>
        <v/>
      </c>
      <c r="J22" s="171" t="s">
        <v>0</v>
      </c>
      <c r="K22" s="122"/>
      <c r="L22" s="124"/>
      <c r="M22" s="127"/>
      <c r="N22" s="91" t="str">
        <f t="shared" si="3"/>
        <v/>
      </c>
      <c r="O22" s="91" t="str">
        <f t="shared" si="4"/>
        <v/>
      </c>
    </row>
    <row r="23" spans="1:15" ht="46.5" customHeight="1" x14ac:dyDescent="0.2">
      <c r="A23" s="112" t="s">
        <v>6</v>
      </c>
      <c r="B23" s="114" t="s">
        <v>49</v>
      </c>
      <c r="C23" s="13" t="s">
        <v>5</v>
      </c>
      <c r="D23" s="116" t="s">
        <v>49</v>
      </c>
      <c r="E23" s="119" t="str">
        <f t="shared" si="0"/>
        <v/>
      </c>
      <c r="F23" s="97" t="s">
        <v>47</v>
      </c>
      <c r="G23" s="120" t="str">
        <f t="shared" si="1"/>
        <v/>
      </c>
      <c r="H23" s="98" t="s">
        <v>48</v>
      </c>
      <c r="I23" s="111" t="str">
        <f t="shared" si="2"/>
        <v/>
      </c>
      <c r="J23" s="171" t="s">
        <v>0</v>
      </c>
      <c r="K23" s="122"/>
      <c r="L23" s="124"/>
      <c r="M23" s="127"/>
      <c r="N23" s="91" t="str">
        <f t="shared" si="3"/>
        <v/>
      </c>
      <c r="O23" s="91" t="str">
        <f t="shared" si="4"/>
        <v/>
      </c>
    </row>
    <row r="24" spans="1:15" ht="46.5" customHeight="1" x14ac:dyDescent="0.2">
      <c r="A24" s="112" t="s">
        <v>6</v>
      </c>
      <c r="B24" s="114" t="s">
        <v>49</v>
      </c>
      <c r="C24" s="13" t="s">
        <v>5</v>
      </c>
      <c r="D24" s="116" t="s">
        <v>49</v>
      </c>
      <c r="E24" s="119" t="str">
        <f t="shared" si="0"/>
        <v/>
      </c>
      <c r="F24" s="97" t="s">
        <v>47</v>
      </c>
      <c r="G24" s="120" t="str">
        <f t="shared" si="1"/>
        <v/>
      </c>
      <c r="H24" s="98" t="s">
        <v>48</v>
      </c>
      <c r="I24" s="111" t="str">
        <f t="shared" si="2"/>
        <v/>
      </c>
      <c r="J24" s="171" t="s">
        <v>0</v>
      </c>
      <c r="K24" s="122"/>
      <c r="L24" s="124"/>
      <c r="M24" s="127"/>
      <c r="N24" s="91" t="str">
        <f t="shared" si="3"/>
        <v/>
      </c>
      <c r="O24" s="91" t="str">
        <f t="shared" si="4"/>
        <v/>
      </c>
    </row>
    <row r="25" spans="1:15" ht="46.5" customHeight="1" x14ac:dyDescent="0.2">
      <c r="A25" s="112" t="s">
        <v>6</v>
      </c>
      <c r="B25" s="114" t="s">
        <v>49</v>
      </c>
      <c r="C25" s="13" t="s">
        <v>5</v>
      </c>
      <c r="D25" s="116" t="s">
        <v>49</v>
      </c>
      <c r="E25" s="119" t="str">
        <f t="shared" si="0"/>
        <v/>
      </c>
      <c r="F25" s="97" t="s">
        <v>47</v>
      </c>
      <c r="G25" s="120" t="str">
        <f t="shared" si="1"/>
        <v/>
      </c>
      <c r="H25" s="98" t="s">
        <v>48</v>
      </c>
      <c r="I25" s="111" t="str">
        <f t="shared" si="2"/>
        <v/>
      </c>
      <c r="J25" s="171" t="s">
        <v>0</v>
      </c>
      <c r="K25" s="122"/>
      <c r="L25" s="124"/>
      <c r="M25" s="127"/>
      <c r="N25" s="91" t="str">
        <f t="shared" si="3"/>
        <v/>
      </c>
      <c r="O25" s="91" t="str">
        <f t="shared" si="4"/>
        <v/>
      </c>
    </row>
    <row r="26" spans="1:15" ht="46.5" customHeight="1" x14ac:dyDescent="0.2">
      <c r="A26" s="112" t="s">
        <v>6</v>
      </c>
      <c r="B26" s="114" t="s">
        <v>49</v>
      </c>
      <c r="C26" s="13" t="s">
        <v>5</v>
      </c>
      <c r="D26" s="116" t="s">
        <v>49</v>
      </c>
      <c r="E26" s="119" t="str">
        <f t="shared" si="0"/>
        <v/>
      </c>
      <c r="F26" s="97" t="s">
        <v>47</v>
      </c>
      <c r="G26" s="120" t="str">
        <f t="shared" si="1"/>
        <v/>
      </c>
      <c r="H26" s="98" t="s">
        <v>48</v>
      </c>
      <c r="I26" s="111" t="str">
        <f t="shared" si="2"/>
        <v/>
      </c>
      <c r="J26" s="171" t="s">
        <v>0</v>
      </c>
      <c r="K26" s="122"/>
      <c r="L26" s="124"/>
      <c r="M26" s="127"/>
      <c r="N26" s="91" t="str">
        <f t="shared" si="3"/>
        <v/>
      </c>
      <c r="O26" s="91" t="str">
        <f t="shared" si="4"/>
        <v/>
      </c>
    </row>
    <row r="27" spans="1:15" ht="46.5" customHeight="1" x14ac:dyDescent="0.2">
      <c r="A27" s="112" t="s">
        <v>6</v>
      </c>
      <c r="B27" s="114" t="s">
        <v>49</v>
      </c>
      <c r="C27" s="13" t="s">
        <v>5</v>
      </c>
      <c r="D27" s="116" t="s">
        <v>49</v>
      </c>
      <c r="E27" s="119" t="str">
        <f t="shared" si="0"/>
        <v/>
      </c>
      <c r="F27" s="97" t="s">
        <v>47</v>
      </c>
      <c r="G27" s="120" t="str">
        <f t="shared" si="1"/>
        <v/>
      </c>
      <c r="H27" s="98" t="s">
        <v>48</v>
      </c>
      <c r="I27" s="111" t="str">
        <f t="shared" si="2"/>
        <v/>
      </c>
      <c r="J27" s="171" t="s">
        <v>0</v>
      </c>
      <c r="K27" s="122"/>
      <c r="L27" s="124"/>
      <c r="M27" s="127"/>
      <c r="N27" s="91" t="str">
        <f t="shared" si="3"/>
        <v/>
      </c>
      <c r="O27" s="91" t="str">
        <f t="shared" si="4"/>
        <v/>
      </c>
    </row>
    <row r="28" spans="1:15" ht="46.5" customHeight="1" x14ac:dyDescent="0.2">
      <c r="A28" s="112" t="s">
        <v>6</v>
      </c>
      <c r="B28" s="114" t="s">
        <v>49</v>
      </c>
      <c r="C28" s="13" t="s">
        <v>5</v>
      </c>
      <c r="D28" s="116" t="s">
        <v>49</v>
      </c>
      <c r="E28" s="119" t="str">
        <f t="shared" si="0"/>
        <v/>
      </c>
      <c r="F28" s="97" t="s">
        <v>47</v>
      </c>
      <c r="G28" s="120" t="str">
        <f t="shared" si="1"/>
        <v/>
      </c>
      <c r="H28" s="98" t="s">
        <v>48</v>
      </c>
      <c r="I28" s="111" t="str">
        <f t="shared" si="2"/>
        <v/>
      </c>
      <c r="J28" s="171" t="s">
        <v>0</v>
      </c>
      <c r="K28" s="122"/>
      <c r="L28" s="124"/>
      <c r="M28" s="127"/>
      <c r="N28" s="91" t="str">
        <f t="shared" si="3"/>
        <v/>
      </c>
      <c r="O28" s="91" t="str">
        <f t="shared" si="4"/>
        <v/>
      </c>
    </row>
    <row r="29" spans="1:15" ht="46.5" customHeight="1" x14ac:dyDescent="0.2">
      <c r="A29" s="112" t="s">
        <v>6</v>
      </c>
      <c r="B29" s="114" t="s">
        <v>49</v>
      </c>
      <c r="C29" s="13" t="s">
        <v>5</v>
      </c>
      <c r="D29" s="116" t="s">
        <v>49</v>
      </c>
      <c r="E29" s="119" t="str">
        <f t="shared" si="0"/>
        <v/>
      </c>
      <c r="F29" s="97" t="s">
        <v>47</v>
      </c>
      <c r="G29" s="120" t="str">
        <f t="shared" si="1"/>
        <v/>
      </c>
      <c r="H29" s="98" t="s">
        <v>48</v>
      </c>
      <c r="I29" s="111" t="str">
        <f t="shared" si="2"/>
        <v/>
      </c>
      <c r="J29" s="171" t="s">
        <v>0</v>
      </c>
      <c r="K29" s="122"/>
      <c r="L29" s="124"/>
      <c r="M29" s="127"/>
      <c r="N29" s="91" t="str">
        <f t="shared" si="3"/>
        <v/>
      </c>
      <c r="O29" s="91" t="str">
        <f t="shared" si="4"/>
        <v/>
      </c>
    </row>
    <row r="30" spans="1:15" ht="46.5" customHeight="1" x14ac:dyDescent="0.2">
      <c r="A30" s="112" t="s">
        <v>6</v>
      </c>
      <c r="B30" s="114" t="s">
        <v>49</v>
      </c>
      <c r="C30" s="13" t="s">
        <v>5</v>
      </c>
      <c r="D30" s="116" t="s">
        <v>49</v>
      </c>
      <c r="E30" s="119" t="str">
        <f t="shared" si="0"/>
        <v/>
      </c>
      <c r="F30" s="97" t="s">
        <v>47</v>
      </c>
      <c r="G30" s="120" t="str">
        <f t="shared" si="1"/>
        <v/>
      </c>
      <c r="H30" s="98" t="s">
        <v>48</v>
      </c>
      <c r="I30" s="111" t="str">
        <f t="shared" si="2"/>
        <v/>
      </c>
      <c r="J30" s="171" t="s">
        <v>0</v>
      </c>
      <c r="K30" s="122"/>
      <c r="L30" s="124"/>
      <c r="M30" s="127"/>
      <c r="N30" s="91" t="str">
        <f t="shared" si="3"/>
        <v/>
      </c>
      <c r="O30" s="91" t="str">
        <f t="shared" si="4"/>
        <v/>
      </c>
    </row>
    <row r="31" spans="1:15" ht="46.5" customHeight="1" thickBot="1" x14ac:dyDescent="0.25">
      <c r="A31" s="113" t="s">
        <v>6</v>
      </c>
      <c r="B31" s="115" t="s">
        <v>49</v>
      </c>
      <c r="C31" s="15" t="s">
        <v>5</v>
      </c>
      <c r="D31" s="117" t="s">
        <v>49</v>
      </c>
      <c r="E31" s="119" t="str">
        <f>IFERROR(HOUR(O31),"")</f>
        <v/>
      </c>
      <c r="F31" s="97" t="s">
        <v>47</v>
      </c>
      <c r="G31" s="120" t="str">
        <f t="shared" si="1"/>
        <v/>
      </c>
      <c r="H31" s="98" t="s">
        <v>48</v>
      </c>
      <c r="I31" s="111" t="str">
        <f t="shared" si="2"/>
        <v/>
      </c>
      <c r="J31" s="171" t="s">
        <v>0</v>
      </c>
      <c r="K31" s="123"/>
      <c r="L31" s="125"/>
      <c r="M31" s="127"/>
      <c r="N31" s="91" t="str">
        <f t="shared" si="3"/>
        <v/>
      </c>
      <c r="O31" s="91" t="str">
        <f t="shared" si="4"/>
        <v/>
      </c>
    </row>
    <row r="32" spans="1:15" ht="46.5" customHeight="1" thickBot="1" x14ac:dyDescent="0.25">
      <c r="A32" s="101" t="s">
        <v>50</v>
      </c>
      <c r="B32" s="277"/>
      <c r="C32" s="278"/>
      <c r="D32" s="279"/>
      <c r="E32" s="304">
        <f>SUM(E9:E31)+SUM(G9:G31)/60</f>
        <v>0</v>
      </c>
      <c r="F32" s="305"/>
      <c r="G32" s="282" t="s">
        <v>1</v>
      </c>
      <c r="H32" s="283"/>
      <c r="I32" s="121">
        <f>SUM(I9:I31)</f>
        <v>0</v>
      </c>
      <c r="J32" s="16" t="s">
        <v>0</v>
      </c>
      <c r="K32" s="284"/>
      <c r="L32" s="285"/>
    </row>
    <row r="33" spans="1:11" ht="19.5" customHeight="1" thickBot="1" x14ac:dyDescent="0.25">
      <c r="A33" s="17"/>
      <c r="B33" s="18"/>
      <c r="C33" s="18"/>
      <c r="D33" s="18"/>
      <c r="E33" s="4"/>
      <c r="F33" s="4"/>
      <c r="G33" s="18"/>
      <c r="H33" s="18"/>
      <c r="I33" s="3"/>
      <c r="J33" s="8"/>
      <c r="K33" s="19"/>
    </row>
    <row r="34" spans="1:11" ht="30" customHeight="1" thickBot="1" x14ac:dyDescent="0.25">
      <c r="E34" s="267" t="s">
        <v>4</v>
      </c>
      <c r="F34" s="268"/>
      <c r="G34" s="268"/>
      <c r="H34" s="269"/>
      <c r="I34" s="20" t="s">
        <v>3</v>
      </c>
      <c r="K34" s="198"/>
    </row>
    <row r="35" spans="1:11" ht="30" customHeight="1" thickBot="1" x14ac:dyDescent="0.25">
      <c r="A35" s="21" t="s">
        <v>2</v>
      </c>
      <c r="B35" s="306" t="str">
        <f ca="1">B4</f>
        <v>従業者A</v>
      </c>
      <c r="C35" s="306"/>
      <c r="D35" s="307"/>
      <c r="E35" s="308">
        <f>SUM(E32)</f>
        <v>0</v>
      </c>
      <c r="F35" s="309"/>
      <c r="G35" s="268" t="s">
        <v>1</v>
      </c>
      <c r="H35" s="269"/>
      <c r="I35" s="126">
        <f>SUM(I32)</f>
        <v>0</v>
      </c>
      <c r="K35" s="198"/>
    </row>
  </sheetData>
  <sheetProtection sheet="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B4" sqref="B4:D4"/>
    </sheetView>
  </sheetViews>
  <sheetFormatPr defaultColWidth="11.36328125" defaultRowHeight="13" x14ac:dyDescent="0.2"/>
  <cols>
    <col min="1" max="1" width="16.7265625" style="6" customWidth="1"/>
    <col min="2" max="2" width="11.1796875" style="6" customWidth="1"/>
    <col min="3" max="3" width="3.7265625" style="199"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91</v>
      </c>
      <c r="C1" s="301" t="s">
        <v>126</v>
      </c>
      <c r="D1" s="301"/>
      <c r="E1" s="301"/>
      <c r="F1" s="301"/>
      <c r="G1" s="301"/>
      <c r="H1" s="301"/>
      <c r="I1" s="301"/>
      <c r="J1" s="301"/>
      <c r="K1" s="301"/>
    </row>
    <row r="2" spans="1:15" ht="30" customHeight="1" x14ac:dyDescent="0.2">
      <c r="C2" s="301"/>
      <c r="D2" s="301"/>
      <c r="E2" s="301"/>
      <c r="F2" s="301"/>
      <c r="G2" s="301"/>
      <c r="H2" s="301"/>
      <c r="I2" s="301"/>
      <c r="J2" s="301"/>
      <c r="K2" s="301"/>
    </row>
    <row r="3" spans="1:15" ht="30" customHeight="1" thickBot="1" x14ac:dyDescent="0.25">
      <c r="A3" s="5" t="s">
        <v>13</v>
      </c>
      <c r="B3" s="302" t="str">
        <f>従業者A!D5</f>
        <v>株式会社×××</v>
      </c>
      <c r="C3" s="302"/>
      <c r="D3" s="302"/>
      <c r="E3" s="198"/>
      <c r="F3" s="198"/>
      <c r="G3" s="198"/>
      <c r="H3" s="198"/>
      <c r="I3" s="198"/>
      <c r="J3" s="198"/>
      <c r="K3" s="198"/>
    </row>
    <row r="4" spans="1:15" ht="30" customHeight="1" thickBot="1" x14ac:dyDescent="0.25">
      <c r="A4" s="7" t="s">
        <v>2</v>
      </c>
      <c r="B4" s="302" t="str">
        <f ca="1">従業者A!D6</f>
        <v>従業者A</v>
      </c>
      <c r="C4" s="302"/>
      <c r="D4" s="302"/>
      <c r="E4" s="8"/>
      <c r="F4" s="8"/>
      <c r="G4" s="8"/>
      <c r="L4" s="20" t="s">
        <v>94</v>
      </c>
    </row>
    <row r="5" spans="1:15" ht="30" customHeight="1" thickBot="1" x14ac:dyDescent="0.25">
      <c r="A5" s="10" t="s">
        <v>12</v>
      </c>
      <c r="B5" s="303">
        <f>従業者A!I8</f>
        <v>0</v>
      </c>
      <c r="C5" s="303"/>
      <c r="D5" s="303"/>
      <c r="E5" s="8"/>
      <c r="F5" s="8"/>
      <c r="G5" s="8"/>
      <c r="L5" s="200"/>
    </row>
    <row r="6" spans="1:15" ht="30" customHeight="1" thickBot="1" x14ac:dyDescent="0.25">
      <c r="A6" s="11" t="s">
        <v>14</v>
      </c>
    </row>
    <row r="7" spans="1:15" s="199" customFormat="1" ht="24" customHeight="1" x14ac:dyDescent="0.2">
      <c r="A7" s="289" t="s">
        <v>11</v>
      </c>
      <c r="B7" s="291" t="s">
        <v>10</v>
      </c>
      <c r="C7" s="291"/>
      <c r="D7" s="291"/>
      <c r="E7" s="293" t="s">
        <v>9</v>
      </c>
      <c r="F7" s="294"/>
      <c r="G7" s="294"/>
      <c r="H7" s="295"/>
      <c r="I7" s="293" t="s">
        <v>8</v>
      </c>
      <c r="J7" s="295"/>
      <c r="K7" s="104" t="s">
        <v>7</v>
      </c>
      <c r="L7" s="272" t="s">
        <v>40</v>
      </c>
      <c r="M7" s="274" t="s">
        <v>51</v>
      </c>
      <c r="N7" s="275" t="s">
        <v>53</v>
      </c>
      <c r="O7" s="276" t="s">
        <v>54</v>
      </c>
    </row>
    <row r="8" spans="1:15" s="199" customFormat="1" ht="24" customHeight="1" x14ac:dyDescent="0.2">
      <c r="A8" s="290"/>
      <c r="B8" s="292"/>
      <c r="C8" s="292"/>
      <c r="D8" s="292"/>
      <c r="E8" s="296"/>
      <c r="F8" s="297"/>
      <c r="G8" s="297"/>
      <c r="H8" s="298"/>
      <c r="I8" s="299"/>
      <c r="J8" s="300"/>
      <c r="K8" s="105" t="s">
        <v>46</v>
      </c>
      <c r="L8" s="273"/>
      <c r="M8" s="274"/>
      <c r="N8" s="275"/>
      <c r="O8" s="275"/>
    </row>
    <row r="9" spans="1:15" ht="46.5" customHeight="1" x14ac:dyDescent="0.2">
      <c r="A9" s="112" t="s">
        <v>6</v>
      </c>
      <c r="B9" s="114" t="s">
        <v>49</v>
      </c>
      <c r="C9" s="13" t="s">
        <v>5</v>
      </c>
      <c r="D9" s="116" t="s">
        <v>49</v>
      </c>
      <c r="E9" s="118" t="str">
        <f>IFERROR(HOUR(O9),"")</f>
        <v/>
      </c>
      <c r="F9" s="97" t="s">
        <v>47</v>
      </c>
      <c r="G9" s="120" t="str">
        <f>IFERROR(MINUTE(O9),"")</f>
        <v/>
      </c>
      <c r="H9" s="98" t="s">
        <v>48</v>
      </c>
      <c r="I9" s="111" t="str">
        <f>IFERROR((E9+G9/60)*$B$5,"")</f>
        <v/>
      </c>
      <c r="J9" s="171" t="s">
        <v>0</v>
      </c>
      <c r="K9" s="122"/>
      <c r="L9" s="124"/>
      <c r="M9" s="127"/>
      <c r="N9" s="91" t="str">
        <f>IFERROR(D9-B9-M9,"")</f>
        <v/>
      </c>
      <c r="O9" s="91" t="str">
        <f>IFERROR(IF(N9&gt;0,FLOOR(N9,"0:30"),""),"")</f>
        <v/>
      </c>
    </row>
    <row r="10" spans="1:15" ht="46.5" customHeight="1" x14ac:dyDescent="0.2">
      <c r="A10" s="112" t="s">
        <v>6</v>
      </c>
      <c r="B10" s="114" t="s">
        <v>49</v>
      </c>
      <c r="C10" s="13" t="s">
        <v>5</v>
      </c>
      <c r="D10" s="116" t="s">
        <v>49</v>
      </c>
      <c r="E10" s="119" t="str">
        <f t="shared" ref="E10:E30" si="0">IFERROR(HOUR(O10),"")</f>
        <v/>
      </c>
      <c r="F10" s="97" t="s">
        <v>47</v>
      </c>
      <c r="G10" s="120" t="str">
        <f t="shared" ref="G10:G31" si="1">IFERROR(MINUTE(O10),"")</f>
        <v/>
      </c>
      <c r="H10" s="98" t="s">
        <v>48</v>
      </c>
      <c r="I10" s="111" t="str">
        <f t="shared" ref="I10:I31" si="2">IFERROR((E10+G10/60)*$B$5,"")</f>
        <v/>
      </c>
      <c r="J10" s="171" t="s">
        <v>0</v>
      </c>
      <c r="K10" s="122"/>
      <c r="L10" s="124"/>
      <c r="M10" s="127"/>
      <c r="N10" s="91" t="str">
        <f t="shared" ref="N10:N31" si="3">IFERROR(D10-B10-M10,"")</f>
        <v/>
      </c>
      <c r="O10" s="91" t="str">
        <f t="shared" ref="O10:O31" si="4">IFERROR(IF(N10&gt;0,FLOOR(N10,"0:30"),""),"")</f>
        <v/>
      </c>
    </row>
    <row r="11" spans="1:15" ht="46.5" customHeight="1" x14ac:dyDescent="0.2">
      <c r="A11" s="112" t="s">
        <v>6</v>
      </c>
      <c r="B11" s="114" t="s">
        <v>49</v>
      </c>
      <c r="C11" s="13" t="s">
        <v>5</v>
      </c>
      <c r="D11" s="116" t="s">
        <v>49</v>
      </c>
      <c r="E11" s="119" t="str">
        <f t="shared" si="0"/>
        <v/>
      </c>
      <c r="F11" s="97" t="s">
        <v>47</v>
      </c>
      <c r="G11" s="120" t="str">
        <f t="shared" si="1"/>
        <v/>
      </c>
      <c r="H11" s="98" t="s">
        <v>48</v>
      </c>
      <c r="I11" s="111" t="str">
        <f t="shared" si="2"/>
        <v/>
      </c>
      <c r="J11" s="171" t="s">
        <v>0</v>
      </c>
      <c r="K11" s="122"/>
      <c r="L11" s="124"/>
      <c r="M11" s="127"/>
      <c r="N11" s="91" t="str">
        <f t="shared" si="3"/>
        <v/>
      </c>
      <c r="O11" s="91" t="str">
        <f t="shared" si="4"/>
        <v/>
      </c>
    </row>
    <row r="12" spans="1:15" ht="46.5" customHeight="1" x14ac:dyDescent="0.2">
      <c r="A12" s="112" t="s">
        <v>6</v>
      </c>
      <c r="B12" s="114" t="s">
        <v>49</v>
      </c>
      <c r="C12" s="13" t="s">
        <v>5</v>
      </c>
      <c r="D12" s="116" t="s">
        <v>49</v>
      </c>
      <c r="E12" s="119" t="str">
        <f t="shared" si="0"/>
        <v/>
      </c>
      <c r="F12" s="97" t="s">
        <v>47</v>
      </c>
      <c r="G12" s="120" t="str">
        <f t="shared" si="1"/>
        <v/>
      </c>
      <c r="H12" s="98" t="s">
        <v>48</v>
      </c>
      <c r="I12" s="111" t="str">
        <f t="shared" si="2"/>
        <v/>
      </c>
      <c r="J12" s="171" t="s">
        <v>0</v>
      </c>
      <c r="K12" s="122"/>
      <c r="L12" s="124"/>
      <c r="M12" s="127"/>
      <c r="N12" s="91" t="str">
        <f t="shared" si="3"/>
        <v/>
      </c>
      <c r="O12" s="91" t="str">
        <f t="shared" si="4"/>
        <v/>
      </c>
    </row>
    <row r="13" spans="1:15" ht="46.5" customHeight="1" x14ac:dyDescent="0.2">
      <c r="A13" s="112" t="s">
        <v>6</v>
      </c>
      <c r="B13" s="114" t="s">
        <v>49</v>
      </c>
      <c r="C13" s="13" t="s">
        <v>5</v>
      </c>
      <c r="D13" s="116" t="s">
        <v>49</v>
      </c>
      <c r="E13" s="119" t="str">
        <f t="shared" si="0"/>
        <v/>
      </c>
      <c r="F13" s="97" t="s">
        <v>47</v>
      </c>
      <c r="G13" s="120" t="str">
        <f t="shared" si="1"/>
        <v/>
      </c>
      <c r="H13" s="98" t="s">
        <v>48</v>
      </c>
      <c r="I13" s="111" t="str">
        <f t="shared" si="2"/>
        <v/>
      </c>
      <c r="J13" s="171" t="s">
        <v>0</v>
      </c>
      <c r="K13" s="122"/>
      <c r="L13" s="124"/>
      <c r="M13" s="127"/>
      <c r="N13" s="91" t="str">
        <f t="shared" si="3"/>
        <v/>
      </c>
      <c r="O13" s="91" t="str">
        <f t="shared" si="4"/>
        <v/>
      </c>
    </row>
    <row r="14" spans="1:15" ht="46.5" customHeight="1" x14ac:dyDescent="0.2">
      <c r="A14" s="112" t="s">
        <v>6</v>
      </c>
      <c r="B14" s="114" t="s">
        <v>49</v>
      </c>
      <c r="C14" s="13" t="s">
        <v>5</v>
      </c>
      <c r="D14" s="116" t="s">
        <v>49</v>
      </c>
      <c r="E14" s="119" t="str">
        <f t="shared" si="0"/>
        <v/>
      </c>
      <c r="F14" s="97" t="s">
        <v>47</v>
      </c>
      <c r="G14" s="120" t="str">
        <f t="shared" si="1"/>
        <v/>
      </c>
      <c r="H14" s="98" t="s">
        <v>48</v>
      </c>
      <c r="I14" s="111" t="str">
        <f t="shared" si="2"/>
        <v/>
      </c>
      <c r="J14" s="171" t="s">
        <v>0</v>
      </c>
      <c r="K14" s="122"/>
      <c r="L14" s="124"/>
      <c r="M14" s="127"/>
      <c r="N14" s="91" t="str">
        <f t="shared" si="3"/>
        <v/>
      </c>
      <c r="O14" s="91" t="str">
        <f t="shared" si="4"/>
        <v/>
      </c>
    </row>
    <row r="15" spans="1:15" ht="46.5" customHeight="1" x14ac:dyDescent="0.2">
      <c r="A15" s="112" t="s">
        <v>6</v>
      </c>
      <c r="B15" s="114" t="s">
        <v>49</v>
      </c>
      <c r="C15" s="13" t="s">
        <v>5</v>
      </c>
      <c r="D15" s="116" t="s">
        <v>49</v>
      </c>
      <c r="E15" s="119" t="str">
        <f t="shared" si="0"/>
        <v/>
      </c>
      <c r="F15" s="97" t="s">
        <v>47</v>
      </c>
      <c r="G15" s="120" t="str">
        <f t="shared" si="1"/>
        <v/>
      </c>
      <c r="H15" s="98" t="s">
        <v>48</v>
      </c>
      <c r="I15" s="111" t="str">
        <f t="shared" si="2"/>
        <v/>
      </c>
      <c r="J15" s="171" t="s">
        <v>0</v>
      </c>
      <c r="K15" s="122"/>
      <c r="L15" s="124"/>
      <c r="M15" s="127"/>
      <c r="N15" s="91" t="str">
        <f t="shared" si="3"/>
        <v/>
      </c>
      <c r="O15" s="91" t="str">
        <f t="shared" si="4"/>
        <v/>
      </c>
    </row>
    <row r="16" spans="1:15" ht="46.5" customHeight="1" x14ac:dyDescent="0.2">
      <c r="A16" s="112" t="s">
        <v>6</v>
      </c>
      <c r="B16" s="114" t="s">
        <v>49</v>
      </c>
      <c r="C16" s="13" t="s">
        <v>5</v>
      </c>
      <c r="D16" s="116" t="s">
        <v>49</v>
      </c>
      <c r="E16" s="119" t="str">
        <f t="shared" si="0"/>
        <v/>
      </c>
      <c r="F16" s="97" t="s">
        <v>47</v>
      </c>
      <c r="G16" s="120" t="str">
        <f t="shared" si="1"/>
        <v/>
      </c>
      <c r="H16" s="98" t="s">
        <v>48</v>
      </c>
      <c r="I16" s="111" t="str">
        <f t="shared" si="2"/>
        <v/>
      </c>
      <c r="J16" s="171" t="s">
        <v>0</v>
      </c>
      <c r="K16" s="122"/>
      <c r="L16" s="124"/>
      <c r="M16" s="127"/>
      <c r="N16" s="91" t="str">
        <f t="shared" si="3"/>
        <v/>
      </c>
      <c r="O16" s="91" t="str">
        <f t="shared" si="4"/>
        <v/>
      </c>
    </row>
    <row r="17" spans="1:15" ht="46.5" customHeight="1" x14ac:dyDescent="0.2">
      <c r="A17" s="112" t="s">
        <v>6</v>
      </c>
      <c r="B17" s="114" t="s">
        <v>49</v>
      </c>
      <c r="C17" s="13" t="s">
        <v>5</v>
      </c>
      <c r="D17" s="116" t="s">
        <v>49</v>
      </c>
      <c r="E17" s="119" t="str">
        <f t="shared" si="0"/>
        <v/>
      </c>
      <c r="F17" s="97" t="s">
        <v>47</v>
      </c>
      <c r="G17" s="120" t="str">
        <f t="shared" si="1"/>
        <v/>
      </c>
      <c r="H17" s="98" t="s">
        <v>48</v>
      </c>
      <c r="I17" s="111" t="str">
        <f t="shared" si="2"/>
        <v/>
      </c>
      <c r="J17" s="171" t="s">
        <v>0</v>
      </c>
      <c r="K17" s="122"/>
      <c r="L17" s="124"/>
      <c r="M17" s="127"/>
      <c r="N17" s="91" t="str">
        <f t="shared" si="3"/>
        <v/>
      </c>
      <c r="O17" s="91" t="str">
        <f t="shared" si="4"/>
        <v/>
      </c>
    </row>
    <row r="18" spans="1:15" ht="46.5" customHeight="1" x14ac:dyDescent="0.2">
      <c r="A18" s="112" t="s">
        <v>6</v>
      </c>
      <c r="B18" s="114" t="s">
        <v>49</v>
      </c>
      <c r="C18" s="13" t="s">
        <v>5</v>
      </c>
      <c r="D18" s="116" t="s">
        <v>49</v>
      </c>
      <c r="E18" s="119" t="str">
        <f t="shared" si="0"/>
        <v/>
      </c>
      <c r="F18" s="97" t="s">
        <v>47</v>
      </c>
      <c r="G18" s="120" t="str">
        <f t="shared" si="1"/>
        <v/>
      </c>
      <c r="H18" s="98" t="s">
        <v>48</v>
      </c>
      <c r="I18" s="111" t="str">
        <f t="shared" si="2"/>
        <v/>
      </c>
      <c r="J18" s="171" t="s">
        <v>0</v>
      </c>
      <c r="K18" s="122"/>
      <c r="L18" s="124"/>
      <c r="M18" s="127"/>
      <c r="N18" s="91" t="str">
        <f t="shared" si="3"/>
        <v/>
      </c>
      <c r="O18" s="91" t="str">
        <f t="shared" si="4"/>
        <v/>
      </c>
    </row>
    <row r="19" spans="1:15" ht="46.5" customHeight="1" x14ac:dyDescent="0.2">
      <c r="A19" s="112" t="s">
        <v>6</v>
      </c>
      <c r="B19" s="114" t="s">
        <v>49</v>
      </c>
      <c r="C19" s="13" t="s">
        <v>5</v>
      </c>
      <c r="D19" s="116" t="s">
        <v>49</v>
      </c>
      <c r="E19" s="119" t="str">
        <f t="shared" si="0"/>
        <v/>
      </c>
      <c r="F19" s="97" t="s">
        <v>47</v>
      </c>
      <c r="G19" s="120" t="str">
        <f t="shared" si="1"/>
        <v/>
      </c>
      <c r="H19" s="98" t="s">
        <v>48</v>
      </c>
      <c r="I19" s="111" t="str">
        <f t="shared" si="2"/>
        <v/>
      </c>
      <c r="J19" s="171" t="s">
        <v>0</v>
      </c>
      <c r="K19" s="122"/>
      <c r="L19" s="124"/>
      <c r="M19" s="127"/>
      <c r="N19" s="91" t="str">
        <f t="shared" si="3"/>
        <v/>
      </c>
      <c r="O19" s="91" t="str">
        <f t="shared" si="4"/>
        <v/>
      </c>
    </row>
    <row r="20" spans="1:15" ht="46.5" customHeight="1" x14ac:dyDescent="0.2">
      <c r="A20" s="112" t="s">
        <v>6</v>
      </c>
      <c r="B20" s="114" t="s">
        <v>49</v>
      </c>
      <c r="C20" s="13" t="s">
        <v>5</v>
      </c>
      <c r="D20" s="116" t="s">
        <v>49</v>
      </c>
      <c r="E20" s="119" t="str">
        <f t="shared" si="0"/>
        <v/>
      </c>
      <c r="F20" s="97" t="s">
        <v>47</v>
      </c>
      <c r="G20" s="120" t="str">
        <f t="shared" si="1"/>
        <v/>
      </c>
      <c r="H20" s="98" t="s">
        <v>48</v>
      </c>
      <c r="I20" s="111" t="str">
        <f t="shared" si="2"/>
        <v/>
      </c>
      <c r="J20" s="171" t="s">
        <v>0</v>
      </c>
      <c r="K20" s="122"/>
      <c r="L20" s="124"/>
      <c r="M20" s="127"/>
      <c r="N20" s="91" t="str">
        <f t="shared" si="3"/>
        <v/>
      </c>
      <c r="O20" s="91" t="str">
        <f t="shared" si="4"/>
        <v/>
      </c>
    </row>
    <row r="21" spans="1:15" ht="46.5" customHeight="1" x14ac:dyDescent="0.2">
      <c r="A21" s="112" t="s">
        <v>6</v>
      </c>
      <c r="B21" s="114" t="s">
        <v>49</v>
      </c>
      <c r="C21" s="13" t="s">
        <v>5</v>
      </c>
      <c r="D21" s="116" t="s">
        <v>49</v>
      </c>
      <c r="E21" s="119" t="str">
        <f t="shared" si="0"/>
        <v/>
      </c>
      <c r="F21" s="97" t="s">
        <v>47</v>
      </c>
      <c r="G21" s="120" t="str">
        <f t="shared" si="1"/>
        <v/>
      </c>
      <c r="H21" s="98" t="s">
        <v>48</v>
      </c>
      <c r="I21" s="111" t="str">
        <f t="shared" si="2"/>
        <v/>
      </c>
      <c r="J21" s="171" t="s">
        <v>0</v>
      </c>
      <c r="K21" s="122"/>
      <c r="L21" s="124"/>
      <c r="M21" s="127"/>
      <c r="N21" s="91" t="str">
        <f t="shared" si="3"/>
        <v/>
      </c>
      <c r="O21" s="91" t="str">
        <f t="shared" si="4"/>
        <v/>
      </c>
    </row>
    <row r="22" spans="1:15" ht="46.5" customHeight="1" x14ac:dyDescent="0.2">
      <c r="A22" s="112" t="s">
        <v>6</v>
      </c>
      <c r="B22" s="114" t="s">
        <v>49</v>
      </c>
      <c r="C22" s="13" t="s">
        <v>5</v>
      </c>
      <c r="D22" s="116" t="s">
        <v>49</v>
      </c>
      <c r="E22" s="119" t="str">
        <f t="shared" si="0"/>
        <v/>
      </c>
      <c r="F22" s="97" t="s">
        <v>47</v>
      </c>
      <c r="G22" s="120" t="str">
        <f t="shared" si="1"/>
        <v/>
      </c>
      <c r="H22" s="98" t="s">
        <v>48</v>
      </c>
      <c r="I22" s="111" t="str">
        <f t="shared" si="2"/>
        <v/>
      </c>
      <c r="J22" s="171" t="s">
        <v>0</v>
      </c>
      <c r="K22" s="122"/>
      <c r="L22" s="124"/>
      <c r="M22" s="127"/>
      <c r="N22" s="91" t="str">
        <f t="shared" si="3"/>
        <v/>
      </c>
      <c r="O22" s="91" t="str">
        <f t="shared" si="4"/>
        <v/>
      </c>
    </row>
    <row r="23" spans="1:15" ht="46.5" customHeight="1" x14ac:dyDescent="0.2">
      <c r="A23" s="112" t="s">
        <v>6</v>
      </c>
      <c r="B23" s="114" t="s">
        <v>49</v>
      </c>
      <c r="C23" s="13" t="s">
        <v>5</v>
      </c>
      <c r="D23" s="116" t="s">
        <v>49</v>
      </c>
      <c r="E23" s="119" t="str">
        <f t="shared" si="0"/>
        <v/>
      </c>
      <c r="F23" s="97" t="s">
        <v>47</v>
      </c>
      <c r="G23" s="120" t="str">
        <f t="shared" si="1"/>
        <v/>
      </c>
      <c r="H23" s="98" t="s">
        <v>48</v>
      </c>
      <c r="I23" s="111" t="str">
        <f t="shared" si="2"/>
        <v/>
      </c>
      <c r="J23" s="171" t="s">
        <v>0</v>
      </c>
      <c r="K23" s="122"/>
      <c r="L23" s="124"/>
      <c r="M23" s="127"/>
      <c r="N23" s="91" t="str">
        <f t="shared" si="3"/>
        <v/>
      </c>
      <c r="O23" s="91" t="str">
        <f t="shared" si="4"/>
        <v/>
      </c>
    </row>
    <row r="24" spans="1:15" ht="46.5" customHeight="1" x14ac:dyDescent="0.2">
      <c r="A24" s="112" t="s">
        <v>6</v>
      </c>
      <c r="B24" s="114" t="s">
        <v>49</v>
      </c>
      <c r="C24" s="13" t="s">
        <v>5</v>
      </c>
      <c r="D24" s="116" t="s">
        <v>49</v>
      </c>
      <c r="E24" s="119" t="str">
        <f t="shared" si="0"/>
        <v/>
      </c>
      <c r="F24" s="97" t="s">
        <v>47</v>
      </c>
      <c r="G24" s="120" t="str">
        <f t="shared" si="1"/>
        <v/>
      </c>
      <c r="H24" s="98" t="s">
        <v>48</v>
      </c>
      <c r="I24" s="111" t="str">
        <f t="shared" si="2"/>
        <v/>
      </c>
      <c r="J24" s="171" t="s">
        <v>0</v>
      </c>
      <c r="K24" s="122"/>
      <c r="L24" s="124"/>
      <c r="M24" s="127"/>
      <c r="N24" s="91" t="str">
        <f t="shared" si="3"/>
        <v/>
      </c>
      <c r="O24" s="91" t="str">
        <f t="shared" si="4"/>
        <v/>
      </c>
    </row>
    <row r="25" spans="1:15" ht="46.5" customHeight="1" x14ac:dyDescent="0.2">
      <c r="A25" s="112" t="s">
        <v>6</v>
      </c>
      <c r="B25" s="114" t="s">
        <v>49</v>
      </c>
      <c r="C25" s="13" t="s">
        <v>5</v>
      </c>
      <c r="D25" s="116" t="s">
        <v>49</v>
      </c>
      <c r="E25" s="119" t="str">
        <f t="shared" si="0"/>
        <v/>
      </c>
      <c r="F25" s="97" t="s">
        <v>47</v>
      </c>
      <c r="G25" s="120" t="str">
        <f t="shared" si="1"/>
        <v/>
      </c>
      <c r="H25" s="98" t="s">
        <v>48</v>
      </c>
      <c r="I25" s="111" t="str">
        <f t="shared" si="2"/>
        <v/>
      </c>
      <c r="J25" s="171" t="s">
        <v>0</v>
      </c>
      <c r="K25" s="122"/>
      <c r="L25" s="124"/>
      <c r="M25" s="127"/>
      <c r="N25" s="91" t="str">
        <f t="shared" si="3"/>
        <v/>
      </c>
      <c r="O25" s="91" t="str">
        <f t="shared" si="4"/>
        <v/>
      </c>
    </row>
    <row r="26" spans="1:15" ht="46.5" customHeight="1" x14ac:dyDescent="0.2">
      <c r="A26" s="112" t="s">
        <v>6</v>
      </c>
      <c r="B26" s="114" t="s">
        <v>49</v>
      </c>
      <c r="C26" s="13" t="s">
        <v>5</v>
      </c>
      <c r="D26" s="116" t="s">
        <v>49</v>
      </c>
      <c r="E26" s="119" t="str">
        <f t="shared" si="0"/>
        <v/>
      </c>
      <c r="F26" s="97" t="s">
        <v>47</v>
      </c>
      <c r="G26" s="120" t="str">
        <f t="shared" si="1"/>
        <v/>
      </c>
      <c r="H26" s="98" t="s">
        <v>48</v>
      </c>
      <c r="I26" s="111" t="str">
        <f t="shared" si="2"/>
        <v/>
      </c>
      <c r="J26" s="171" t="s">
        <v>0</v>
      </c>
      <c r="K26" s="122"/>
      <c r="L26" s="124"/>
      <c r="M26" s="127"/>
      <c r="N26" s="91" t="str">
        <f t="shared" si="3"/>
        <v/>
      </c>
      <c r="O26" s="91" t="str">
        <f t="shared" si="4"/>
        <v/>
      </c>
    </row>
    <row r="27" spans="1:15" ht="46.5" customHeight="1" x14ac:dyDescent="0.2">
      <c r="A27" s="112" t="s">
        <v>6</v>
      </c>
      <c r="B27" s="114" t="s">
        <v>49</v>
      </c>
      <c r="C27" s="13" t="s">
        <v>5</v>
      </c>
      <c r="D27" s="116" t="s">
        <v>49</v>
      </c>
      <c r="E27" s="119" t="str">
        <f t="shared" si="0"/>
        <v/>
      </c>
      <c r="F27" s="97" t="s">
        <v>47</v>
      </c>
      <c r="G27" s="120" t="str">
        <f t="shared" si="1"/>
        <v/>
      </c>
      <c r="H27" s="98" t="s">
        <v>48</v>
      </c>
      <c r="I27" s="111" t="str">
        <f t="shared" si="2"/>
        <v/>
      </c>
      <c r="J27" s="171" t="s">
        <v>0</v>
      </c>
      <c r="K27" s="122"/>
      <c r="L27" s="124"/>
      <c r="M27" s="127"/>
      <c r="N27" s="91" t="str">
        <f t="shared" si="3"/>
        <v/>
      </c>
      <c r="O27" s="91" t="str">
        <f t="shared" si="4"/>
        <v/>
      </c>
    </row>
    <row r="28" spans="1:15" ht="46.5" customHeight="1" x14ac:dyDescent="0.2">
      <c r="A28" s="112" t="s">
        <v>6</v>
      </c>
      <c r="B28" s="114" t="s">
        <v>49</v>
      </c>
      <c r="C28" s="13" t="s">
        <v>5</v>
      </c>
      <c r="D28" s="116" t="s">
        <v>49</v>
      </c>
      <c r="E28" s="119" t="str">
        <f t="shared" si="0"/>
        <v/>
      </c>
      <c r="F28" s="97" t="s">
        <v>47</v>
      </c>
      <c r="G28" s="120" t="str">
        <f t="shared" si="1"/>
        <v/>
      </c>
      <c r="H28" s="98" t="s">
        <v>48</v>
      </c>
      <c r="I28" s="111" t="str">
        <f t="shared" si="2"/>
        <v/>
      </c>
      <c r="J28" s="171" t="s">
        <v>0</v>
      </c>
      <c r="K28" s="122"/>
      <c r="L28" s="124"/>
      <c r="M28" s="127"/>
      <c r="N28" s="91" t="str">
        <f t="shared" si="3"/>
        <v/>
      </c>
      <c r="O28" s="91" t="str">
        <f t="shared" si="4"/>
        <v/>
      </c>
    </row>
    <row r="29" spans="1:15" ht="46.5" customHeight="1" x14ac:dyDescent="0.2">
      <c r="A29" s="112" t="s">
        <v>6</v>
      </c>
      <c r="B29" s="114" t="s">
        <v>49</v>
      </c>
      <c r="C29" s="13" t="s">
        <v>5</v>
      </c>
      <c r="D29" s="116" t="s">
        <v>49</v>
      </c>
      <c r="E29" s="119" t="str">
        <f t="shared" si="0"/>
        <v/>
      </c>
      <c r="F29" s="97" t="s">
        <v>47</v>
      </c>
      <c r="G29" s="120" t="str">
        <f t="shared" si="1"/>
        <v/>
      </c>
      <c r="H29" s="98" t="s">
        <v>48</v>
      </c>
      <c r="I29" s="111" t="str">
        <f t="shared" si="2"/>
        <v/>
      </c>
      <c r="J29" s="171" t="s">
        <v>0</v>
      </c>
      <c r="K29" s="122"/>
      <c r="L29" s="124"/>
      <c r="M29" s="127"/>
      <c r="N29" s="91" t="str">
        <f t="shared" si="3"/>
        <v/>
      </c>
      <c r="O29" s="91" t="str">
        <f t="shared" si="4"/>
        <v/>
      </c>
    </row>
    <row r="30" spans="1:15" ht="46.5" customHeight="1" x14ac:dyDescent="0.2">
      <c r="A30" s="112" t="s">
        <v>6</v>
      </c>
      <c r="B30" s="114" t="s">
        <v>49</v>
      </c>
      <c r="C30" s="13" t="s">
        <v>5</v>
      </c>
      <c r="D30" s="116" t="s">
        <v>49</v>
      </c>
      <c r="E30" s="119" t="str">
        <f t="shared" si="0"/>
        <v/>
      </c>
      <c r="F30" s="97" t="s">
        <v>47</v>
      </c>
      <c r="G30" s="120" t="str">
        <f t="shared" si="1"/>
        <v/>
      </c>
      <c r="H30" s="98" t="s">
        <v>48</v>
      </c>
      <c r="I30" s="111" t="str">
        <f t="shared" si="2"/>
        <v/>
      </c>
      <c r="J30" s="171" t="s">
        <v>0</v>
      </c>
      <c r="K30" s="122"/>
      <c r="L30" s="124"/>
      <c r="M30" s="127"/>
      <c r="N30" s="91" t="str">
        <f t="shared" si="3"/>
        <v/>
      </c>
      <c r="O30" s="91" t="str">
        <f t="shared" si="4"/>
        <v/>
      </c>
    </row>
    <row r="31" spans="1:15" ht="46.5" customHeight="1" thickBot="1" x14ac:dyDescent="0.25">
      <c r="A31" s="113" t="s">
        <v>6</v>
      </c>
      <c r="B31" s="115" t="s">
        <v>49</v>
      </c>
      <c r="C31" s="15" t="s">
        <v>5</v>
      </c>
      <c r="D31" s="117" t="s">
        <v>49</v>
      </c>
      <c r="E31" s="119" t="str">
        <f>IFERROR(HOUR(O31),"")</f>
        <v/>
      </c>
      <c r="F31" s="97" t="s">
        <v>47</v>
      </c>
      <c r="G31" s="120" t="str">
        <f t="shared" si="1"/>
        <v/>
      </c>
      <c r="H31" s="98" t="s">
        <v>48</v>
      </c>
      <c r="I31" s="111" t="str">
        <f t="shared" si="2"/>
        <v/>
      </c>
      <c r="J31" s="171" t="s">
        <v>0</v>
      </c>
      <c r="K31" s="123"/>
      <c r="L31" s="125"/>
      <c r="M31" s="127"/>
      <c r="N31" s="91" t="str">
        <f t="shared" si="3"/>
        <v/>
      </c>
      <c r="O31" s="91" t="str">
        <f t="shared" si="4"/>
        <v/>
      </c>
    </row>
    <row r="32" spans="1:15" ht="46.5" customHeight="1" thickBot="1" x14ac:dyDescent="0.25">
      <c r="A32" s="101" t="s">
        <v>50</v>
      </c>
      <c r="B32" s="277"/>
      <c r="C32" s="278"/>
      <c r="D32" s="279"/>
      <c r="E32" s="304">
        <f>SUM(E9:E31)+SUM(G9:G31)/60</f>
        <v>0</v>
      </c>
      <c r="F32" s="305"/>
      <c r="G32" s="282" t="s">
        <v>1</v>
      </c>
      <c r="H32" s="283"/>
      <c r="I32" s="121">
        <f>SUM(I9:I31)</f>
        <v>0</v>
      </c>
      <c r="J32" s="16" t="s">
        <v>0</v>
      </c>
      <c r="K32" s="284"/>
      <c r="L32" s="285"/>
    </row>
    <row r="33" spans="1:11" ht="19.5" customHeight="1" thickBot="1" x14ac:dyDescent="0.25">
      <c r="A33" s="17"/>
      <c r="B33" s="18"/>
      <c r="C33" s="18"/>
      <c r="D33" s="18"/>
      <c r="E33" s="4"/>
      <c r="F33" s="4"/>
      <c r="G33" s="18"/>
      <c r="H33" s="18"/>
      <c r="I33" s="3"/>
      <c r="J33" s="8"/>
      <c r="K33" s="19"/>
    </row>
    <row r="34" spans="1:11" ht="30" customHeight="1" thickBot="1" x14ac:dyDescent="0.25">
      <c r="E34" s="267" t="s">
        <v>4</v>
      </c>
      <c r="F34" s="268"/>
      <c r="G34" s="268"/>
      <c r="H34" s="269"/>
      <c r="I34" s="20" t="s">
        <v>3</v>
      </c>
      <c r="K34" s="198"/>
    </row>
    <row r="35" spans="1:11" ht="30" customHeight="1" thickBot="1" x14ac:dyDescent="0.25">
      <c r="A35" s="21" t="s">
        <v>2</v>
      </c>
      <c r="B35" s="306" t="str">
        <f ca="1">B4</f>
        <v>従業者A</v>
      </c>
      <c r="C35" s="306"/>
      <c r="D35" s="307"/>
      <c r="E35" s="308">
        <f>SUM(E32)</f>
        <v>0</v>
      </c>
      <c r="F35" s="309"/>
      <c r="G35" s="268" t="s">
        <v>1</v>
      </c>
      <c r="H35" s="269"/>
      <c r="I35" s="126">
        <f>SUM(I32)</f>
        <v>0</v>
      </c>
      <c r="K35" s="198"/>
    </row>
  </sheetData>
  <sheetProtection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B4" sqref="B4:D4"/>
    </sheetView>
  </sheetViews>
  <sheetFormatPr defaultColWidth="11.36328125" defaultRowHeight="13" x14ac:dyDescent="0.2"/>
  <cols>
    <col min="1" max="1" width="16.7265625" style="6" customWidth="1"/>
    <col min="2" max="2" width="11.1796875" style="6" customWidth="1"/>
    <col min="3" max="3" width="3.7265625" style="199"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91</v>
      </c>
      <c r="C1" s="301" t="s">
        <v>127</v>
      </c>
      <c r="D1" s="301"/>
      <c r="E1" s="301"/>
      <c r="F1" s="301"/>
      <c r="G1" s="301"/>
      <c r="H1" s="301"/>
      <c r="I1" s="301"/>
      <c r="J1" s="301"/>
      <c r="K1" s="301"/>
    </row>
    <row r="2" spans="1:15" ht="30" customHeight="1" x14ac:dyDescent="0.2">
      <c r="C2" s="301"/>
      <c r="D2" s="301"/>
      <c r="E2" s="301"/>
      <c r="F2" s="301"/>
      <c r="G2" s="301"/>
      <c r="H2" s="301"/>
      <c r="I2" s="301"/>
      <c r="J2" s="301"/>
      <c r="K2" s="301"/>
    </row>
    <row r="3" spans="1:15" ht="30" customHeight="1" thickBot="1" x14ac:dyDescent="0.25">
      <c r="A3" s="5" t="s">
        <v>13</v>
      </c>
      <c r="B3" s="302" t="str">
        <f>従業者A!D5</f>
        <v>株式会社×××</v>
      </c>
      <c r="C3" s="302"/>
      <c r="D3" s="302"/>
      <c r="E3" s="198"/>
      <c r="F3" s="198"/>
      <c r="G3" s="198"/>
      <c r="H3" s="198"/>
      <c r="I3" s="198"/>
      <c r="J3" s="198"/>
      <c r="K3" s="198"/>
    </row>
    <row r="4" spans="1:15" ht="30" customHeight="1" thickBot="1" x14ac:dyDescent="0.25">
      <c r="A4" s="7" t="s">
        <v>2</v>
      </c>
      <c r="B4" s="302" t="str">
        <f ca="1">従業者A!D6</f>
        <v>従業者A</v>
      </c>
      <c r="C4" s="302"/>
      <c r="D4" s="302"/>
      <c r="E4" s="8"/>
      <c r="F4" s="8"/>
      <c r="G4" s="8"/>
      <c r="L4" s="20" t="s">
        <v>94</v>
      </c>
    </row>
    <row r="5" spans="1:15" ht="30" customHeight="1" thickBot="1" x14ac:dyDescent="0.25">
      <c r="A5" s="10" t="s">
        <v>12</v>
      </c>
      <c r="B5" s="303">
        <f>従業者A!I8</f>
        <v>0</v>
      </c>
      <c r="C5" s="303"/>
      <c r="D5" s="303"/>
      <c r="E5" s="8"/>
      <c r="F5" s="8"/>
      <c r="G5" s="8"/>
      <c r="L5" s="200"/>
    </row>
    <row r="6" spans="1:15" ht="30" customHeight="1" thickBot="1" x14ac:dyDescent="0.25">
      <c r="A6" s="11" t="s">
        <v>14</v>
      </c>
    </row>
    <row r="7" spans="1:15" s="199" customFormat="1" ht="24" customHeight="1" x14ac:dyDescent="0.2">
      <c r="A7" s="289" t="s">
        <v>11</v>
      </c>
      <c r="B7" s="291" t="s">
        <v>10</v>
      </c>
      <c r="C7" s="291"/>
      <c r="D7" s="291"/>
      <c r="E7" s="293" t="s">
        <v>9</v>
      </c>
      <c r="F7" s="294"/>
      <c r="G7" s="294"/>
      <c r="H7" s="295"/>
      <c r="I7" s="293" t="s">
        <v>8</v>
      </c>
      <c r="J7" s="295"/>
      <c r="K7" s="104" t="s">
        <v>7</v>
      </c>
      <c r="L7" s="272" t="s">
        <v>40</v>
      </c>
      <c r="M7" s="274" t="s">
        <v>51</v>
      </c>
      <c r="N7" s="275" t="s">
        <v>53</v>
      </c>
      <c r="O7" s="276" t="s">
        <v>54</v>
      </c>
    </row>
    <row r="8" spans="1:15" s="199" customFormat="1" ht="24" customHeight="1" x14ac:dyDescent="0.2">
      <c r="A8" s="290"/>
      <c r="B8" s="292"/>
      <c r="C8" s="292"/>
      <c r="D8" s="292"/>
      <c r="E8" s="296"/>
      <c r="F8" s="297"/>
      <c r="G8" s="297"/>
      <c r="H8" s="298"/>
      <c r="I8" s="299"/>
      <c r="J8" s="300"/>
      <c r="K8" s="105" t="s">
        <v>46</v>
      </c>
      <c r="L8" s="273"/>
      <c r="M8" s="274"/>
      <c r="N8" s="275"/>
      <c r="O8" s="275"/>
    </row>
    <row r="9" spans="1:15" ht="46.5" customHeight="1" x14ac:dyDescent="0.2">
      <c r="A9" s="112" t="s">
        <v>6</v>
      </c>
      <c r="B9" s="114" t="s">
        <v>49</v>
      </c>
      <c r="C9" s="13" t="s">
        <v>5</v>
      </c>
      <c r="D9" s="116" t="s">
        <v>49</v>
      </c>
      <c r="E9" s="118" t="str">
        <f>IFERROR(HOUR(O9),"")</f>
        <v/>
      </c>
      <c r="F9" s="97" t="s">
        <v>47</v>
      </c>
      <c r="G9" s="120" t="str">
        <f>IFERROR(MINUTE(O9),"")</f>
        <v/>
      </c>
      <c r="H9" s="98" t="s">
        <v>48</v>
      </c>
      <c r="I9" s="111" t="str">
        <f>IFERROR((E9+G9/60)*$B$5,"")</f>
        <v/>
      </c>
      <c r="J9" s="171" t="s">
        <v>0</v>
      </c>
      <c r="K9" s="122"/>
      <c r="L9" s="124"/>
      <c r="M9" s="127"/>
      <c r="N9" s="91" t="str">
        <f>IFERROR(D9-B9-M9,"")</f>
        <v/>
      </c>
      <c r="O9" s="91" t="str">
        <f>IFERROR(IF(N9&gt;0,FLOOR(N9,"0:30"),""),"")</f>
        <v/>
      </c>
    </row>
    <row r="10" spans="1:15" ht="46.5" customHeight="1" x14ac:dyDescent="0.2">
      <c r="A10" s="112" t="s">
        <v>6</v>
      </c>
      <c r="B10" s="114" t="s">
        <v>49</v>
      </c>
      <c r="C10" s="13" t="s">
        <v>5</v>
      </c>
      <c r="D10" s="116" t="s">
        <v>49</v>
      </c>
      <c r="E10" s="119" t="str">
        <f t="shared" ref="E10:E30" si="0">IFERROR(HOUR(O10),"")</f>
        <v/>
      </c>
      <c r="F10" s="97" t="s">
        <v>47</v>
      </c>
      <c r="G10" s="120" t="str">
        <f t="shared" ref="G10:G31" si="1">IFERROR(MINUTE(O10),"")</f>
        <v/>
      </c>
      <c r="H10" s="98" t="s">
        <v>48</v>
      </c>
      <c r="I10" s="111" t="str">
        <f t="shared" ref="I10:I31" si="2">IFERROR((E10+G10/60)*$B$5,"")</f>
        <v/>
      </c>
      <c r="J10" s="171" t="s">
        <v>0</v>
      </c>
      <c r="K10" s="122"/>
      <c r="L10" s="124"/>
      <c r="M10" s="127"/>
      <c r="N10" s="91" t="str">
        <f t="shared" ref="N10:N31" si="3">IFERROR(D10-B10-M10,"")</f>
        <v/>
      </c>
      <c r="O10" s="91" t="str">
        <f t="shared" ref="O10:O31" si="4">IFERROR(IF(N10&gt;0,FLOOR(N10,"0:30"),""),"")</f>
        <v/>
      </c>
    </row>
    <row r="11" spans="1:15" ht="46.5" customHeight="1" x14ac:dyDescent="0.2">
      <c r="A11" s="112" t="s">
        <v>6</v>
      </c>
      <c r="B11" s="114" t="s">
        <v>49</v>
      </c>
      <c r="C11" s="13" t="s">
        <v>5</v>
      </c>
      <c r="D11" s="116" t="s">
        <v>49</v>
      </c>
      <c r="E11" s="119" t="str">
        <f t="shared" si="0"/>
        <v/>
      </c>
      <c r="F11" s="97" t="s">
        <v>47</v>
      </c>
      <c r="G11" s="120" t="str">
        <f t="shared" si="1"/>
        <v/>
      </c>
      <c r="H11" s="98" t="s">
        <v>48</v>
      </c>
      <c r="I11" s="111" t="str">
        <f t="shared" si="2"/>
        <v/>
      </c>
      <c r="J11" s="171" t="s">
        <v>0</v>
      </c>
      <c r="K11" s="122"/>
      <c r="L11" s="124"/>
      <c r="M11" s="127"/>
      <c r="N11" s="91" t="str">
        <f t="shared" si="3"/>
        <v/>
      </c>
      <c r="O11" s="91" t="str">
        <f t="shared" si="4"/>
        <v/>
      </c>
    </row>
    <row r="12" spans="1:15" ht="46.5" customHeight="1" x14ac:dyDescent="0.2">
      <c r="A12" s="112" t="s">
        <v>6</v>
      </c>
      <c r="B12" s="114" t="s">
        <v>49</v>
      </c>
      <c r="C12" s="13" t="s">
        <v>5</v>
      </c>
      <c r="D12" s="116" t="s">
        <v>49</v>
      </c>
      <c r="E12" s="119" t="str">
        <f t="shared" si="0"/>
        <v/>
      </c>
      <c r="F12" s="97" t="s">
        <v>47</v>
      </c>
      <c r="G12" s="120" t="str">
        <f t="shared" si="1"/>
        <v/>
      </c>
      <c r="H12" s="98" t="s">
        <v>48</v>
      </c>
      <c r="I12" s="111" t="str">
        <f t="shared" si="2"/>
        <v/>
      </c>
      <c r="J12" s="171" t="s">
        <v>0</v>
      </c>
      <c r="K12" s="122"/>
      <c r="L12" s="124"/>
      <c r="M12" s="127"/>
      <c r="N12" s="91" t="str">
        <f t="shared" si="3"/>
        <v/>
      </c>
      <c r="O12" s="91" t="str">
        <f t="shared" si="4"/>
        <v/>
      </c>
    </row>
    <row r="13" spans="1:15" ht="46.5" customHeight="1" x14ac:dyDescent="0.2">
      <c r="A13" s="112" t="s">
        <v>6</v>
      </c>
      <c r="B13" s="114" t="s">
        <v>49</v>
      </c>
      <c r="C13" s="13" t="s">
        <v>5</v>
      </c>
      <c r="D13" s="116" t="s">
        <v>49</v>
      </c>
      <c r="E13" s="119" t="str">
        <f t="shared" si="0"/>
        <v/>
      </c>
      <c r="F13" s="97" t="s">
        <v>47</v>
      </c>
      <c r="G13" s="120" t="str">
        <f t="shared" si="1"/>
        <v/>
      </c>
      <c r="H13" s="98" t="s">
        <v>48</v>
      </c>
      <c r="I13" s="111" t="str">
        <f t="shared" si="2"/>
        <v/>
      </c>
      <c r="J13" s="171" t="s">
        <v>0</v>
      </c>
      <c r="K13" s="122"/>
      <c r="L13" s="124"/>
      <c r="M13" s="127"/>
      <c r="N13" s="91" t="str">
        <f t="shared" si="3"/>
        <v/>
      </c>
      <c r="O13" s="91" t="str">
        <f t="shared" si="4"/>
        <v/>
      </c>
    </row>
    <row r="14" spans="1:15" ht="46.5" customHeight="1" x14ac:dyDescent="0.2">
      <c r="A14" s="112" t="s">
        <v>6</v>
      </c>
      <c r="B14" s="114" t="s">
        <v>49</v>
      </c>
      <c r="C14" s="13" t="s">
        <v>5</v>
      </c>
      <c r="D14" s="116" t="s">
        <v>49</v>
      </c>
      <c r="E14" s="119" t="str">
        <f t="shared" si="0"/>
        <v/>
      </c>
      <c r="F14" s="97" t="s">
        <v>47</v>
      </c>
      <c r="G14" s="120" t="str">
        <f t="shared" si="1"/>
        <v/>
      </c>
      <c r="H14" s="98" t="s">
        <v>48</v>
      </c>
      <c r="I14" s="111" t="str">
        <f t="shared" si="2"/>
        <v/>
      </c>
      <c r="J14" s="171" t="s">
        <v>0</v>
      </c>
      <c r="K14" s="122"/>
      <c r="L14" s="124"/>
      <c r="M14" s="127"/>
      <c r="N14" s="91" t="str">
        <f t="shared" si="3"/>
        <v/>
      </c>
      <c r="O14" s="91" t="str">
        <f t="shared" si="4"/>
        <v/>
      </c>
    </row>
    <row r="15" spans="1:15" ht="46.5" customHeight="1" x14ac:dyDescent="0.2">
      <c r="A15" s="112" t="s">
        <v>6</v>
      </c>
      <c r="B15" s="114" t="s">
        <v>49</v>
      </c>
      <c r="C15" s="13" t="s">
        <v>5</v>
      </c>
      <c r="D15" s="116" t="s">
        <v>49</v>
      </c>
      <c r="E15" s="119" t="str">
        <f t="shared" si="0"/>
        <v/>
      </c>
      <c r="F15" s="97" t="s">
        <v>47</v>
      </c>
      <c r="G15" s="120" t="str">
        <f t="shared" si="1"/>
        <v/>
      </c>
      <c r="H15" s="98" t="s">
        <v>48</v>
      </c>
      <c r="I15" s="111" t="str">
        <f t="shared" si="2"/>
        <v/>
      </c>
      <c r="J15" s="171" t="s">
        <v>0</v>
      </c>
      <c r="K15" s="122"/>
      <c r="L15" s="124"/>
      <c r="M15" s="127"/>
      <c r="N15" s="91" t="str">
        <f t="shared" si="3"/>
        <v/>
      </c>
      <c r="O15" s="91" t="str">
        <f t="shared" si="4"/>
        <v/>
      </c>
    </row>
    <row r="16" spans="1:15" ht="46.5" customHeight="1" x14ac:dyDescent="0.2">
      <c r="A16" s="112" t="s">
        <v>6</v>
      </c>
      <c r="B16" s="114" t="s">
        <v>49</v>
      </c>
      <c r="C16" s="13" t="s">
        <v>5</v>
      </c>
      <c r="D16" s="116" t="s">
        <v>49</v>
      </c>
      <c r="E16" s="119" t="str">
        <f t="shared" si="0"/>
        <v/>
      </c>
      <c r="F16" s="97" t="s">
        <v>47</v>
      </c>
      <c r="G16" s="120" t="str">
        <f t="shared" si="1"/>
        <v/>
      </c>
      <c r="H16" s="98" t="s">
        <v>48</v>
      </c>
      <c r="I16" s="111" t="str">
        <f t="shared" si="2"/>
        <v/>
      </c>
      <c r="J16" s="171" t="s">
        <v>0</v>
      </c>
      <c r="K16" s="122"/>
      <c r="L16" s="124"/>
      <c r="M16" s="127"/>
      <c r="N16" s="91" t="str">
        <f t="shared" si="3"/>
        <v/>
      </c>
      <c r="O16" s="91" t="str">
        <f t="shared" si="4"/>
        <v/>
      </c>
    </row>
    <row r="17" spans="1:15" ht="46.5" customHeight="1" x14ac:dyDescent="0.2">
      <c r="A17" s="112" t="s">
        <v>6</v>
      </c>
      <c r="B17" s="114" t="s">
        <v>49</v>
      </c>
      <c r="C17" s="13" t="s">
        <v>5</v>
      </c>
      <c r="D17" s="116" t="s">
        <v>49</v>
      </c>
      <c r="E17" s="119" t="str">
        <f t="shared" si="0"/>
        <v/>
      </c>
      <c r="F17" s="97" t="s">
        <v>47</v>
      </c>
      <c r="G17" s="120" t="str">
        <f t="shared" si="1"/>
        <v/>
      </c>
      <c r="H17" s="98" t="s">
        <v>48</v>
      </c>
      <c r="I17" s="111" t="str">
        <f t="shared" si="2"/>
        <v/>
      </c>
      <c r="J17" s="171" t="s">
        <v>0</v>
      </c>
      <c r="K17" s="122"/>
      <c r="L17" s="124"/>
      <c r="M17" s="127"/>
      <c r="N17" s="91" t="str">
        <f t="shared" si="3"/>
        <v/>
      </c>
      <c r="O17" s="91" t="str">
        <f t="shared" si="4"/>
        <v/>
      </c>
    </row>
    <row r="18" spans="1:15" ht="46.5" customHeight="1" x14ac:dyDescent="0.2">
      <c r="A18" s="112" t="s">
        <v>6</v>
      </c>
      <c r="B18" s="114" t="s">
        <v>49</v>
      </c>
      <c r="C18" s="13" t="s">
        <v>5</v>
      </c>
      <c r="D18" s="116" t="s">
        <v>49</v>
      </c>
      <c r="E18" s="119" t="str">
        <f t="shared" si="0"/>
        <v/>
      </c>
      <c r="F18" s="97" t="s">
        <v>47</v>
      </c>
      <c r="G18" s="120" t="str">
        <f t="shared" si="1"/>
        <v/>
      </c>
      <c r="H18" s="98" t="s">
        <v>48</v>
      </c>
      <c r="I18" s="111" t="str">
        <f t="shared" si="2"/>
        <v/>
      </c>
      <c r="J18" s="171" t="s">
        <v>0</v>
      </c>
      <c r="K18" s="122"/>
      <c r="L18" s="124"/>
      <c r="M18" s="127"/>
      <c r="N18" s="91" t="str">
        <f t="shared" si="3"/>
        <v/>
      </c>
      <c r="O18" s="91" t="str">
        <f t="shared" si="4"/>
        <v/>
      </c>
    </row>
    <row r="19" spans="1:15" ht="46.5" customHeight="1" x14ac:dyDescent="0.2">
      <c r="A19" s="112" t="s">
        <v>6</v>
      </c>
      <c r="B19" s="114" t="s">
        <v>49</v>
      </c>
      <c r="C19" s="13" t="s">
        <v>5</v>
      </c>
      <c r="D19" s="116" t="s">
        <v>49</v>
      </c>
      <c r="E19" s="119" t="str">
        <f t="shared" si="0"/>
        <v/>
      </c>
      <c r="F19" s="97" t="s">
        <v>47</v>
      </c>
      <c r="G19" s="120" t="str">
        <f t="shared" si="1"/>
        <v/>
      </c>
      <c r="H19" s="98" t="s">
        <v>48</v>
      </c>
      <c r="I19" s="111" t="str">
        <f t="shared" si="2"/>
        <v/>
      </c>
      <c r="J19" s="171" t="s">
        <v>0</v>
      </c>
      <c r="K19" s="122"/>
      <c r="L19" s="124"/>
      <c r="M19" s="127"/>
      <c r="N19" s="91" t="str">
        <f t="shared" si="3"/>
        <v/>
      </c>
      <c r="O19" s="91" t="str">
        <f t="shared" si="4"/>
        <v/>
      </c>
    </row>
    <row r="20" spans="1:15" ht="46.5" customHeight="1" x14ac:dyDescent="0.2">
      <c r="A20" s="112" t="s">
        <v>6</v>
      </c>
      <c r="B20" s="114" t="s">
        <v>49</v>
      </c>
      <c r="C20" s="13" t="s">
        <v>5</v>
      </c>
      <c r="D20" s="116" t="s">
        <v>49</v>
      </c>
      <c r="E20" s="119" t="str">
        <f t="shared" si="0"/>
        <v/>
      </c>
      <c r="F20" s="97" t="s">
        <v>47</v>
      </c>
      <c r="G20" s="120" t="str">
        <f t="shared" si="1"/>
        <v/>
      </c>
      <c r="H20" s="98" t="s">
        <v>48</v>
      </c>
      <c r="I20" s="111" t="str">
        <f t="shared" si="2"/>
        <v/>
      </c>
      <c r="J20" s="171" t="s">
        <v>0</v>
      </c>
      <c r="K20" s="122"/>
      <c r="L20" s="124"/>
      <c r="M20" s="127"/>
      <c r="N20" s="91" t="str">
        <f t="shared" si="3"/>
        <v/>
      </c>
      <c r="O20" s="91" t="str">
        <f t="shared" si="4"/>
        <v/>
      </c>
    </row>
    <row r="21" spans="1:15" ht="46.5" customHeight="1" x14ac:dyDescent="0.2">
      <c r="A21" s="112" t="s">
        <v>6</v>
      </c>
      <c r="B21" s="114" t="s">
        <v>49</v>
      </c>
      <c r="C21" s="13" t="s">
        <v>5</v>
      </c>
      <c r="D21" s="116" t="s">
        <v>49</v>
      </c>
      <c r="E21" s="119" t="str">
        <f t="shared" si="0"/>
        <v/>
      </c>
      <c r="F21" s="97" t="s">
        <v>47</v>
      </c>
      <c r="G21" s="120" t="str">
        <f t="shared" si="1"/>
        <v/>
      </c>
      <c r="H21" s="98" t="s">
        <v>48</v>
      </c>
      <c r="I21" s="111" t="str">
        <f t="shared" si="2"/>
        <v/>
      </c>
      <c r="J21" s="171" t="s">
        <v>0</v>
      </c>
      <c r="K21" s="122"/>
      <c r="L21" s="124"/>
      <c r="M21" s="127"/>
      <c r="N21" s="91" t="str">
        <f t="shared" si="3"/>
        <v/>
      </c>
      <c r="O21" s="91" t="str">
        <f t="shared" si="4"/>
        <v/>
      </c>
    </row>
    <row r="22" spans="1:15" ht="46.5" customHeight="1" x14ac:dyDescent="0.2">
      <c r="A22" s="112" t="s">
        <v>6</v>
      </c>
      <c r="B22" s="114" t="s">
        <v>49</v>
      </c>
      <c r="C22" s="13" t="s">
        <v>5</v>
      </c>
      <c r="D22" s="116" t="s">
        <v>49</v>
      </c>
      <c r="E22" s="119" t="str">
        <f t="shared" si="0"/>
        <v/>
      </c>
      <c r="F22" s="97" t="s">
        <v>47</v>
      </c>
      <c r="G22" s="120" t="str">
        <f t="shared" si="1"/>
        <v/>
      </c>
      <c r="H22" s="98" t="s">
        <v>48</v>
      </c>
      <c r="I22" s="111" t="str">
        <f t="shared" si="2"/>
        <v/>
      </c>
      <c r="J22" s="171" t="s">
        <v>0</v>
      </c>
      <c r="K22" s="122"/>
      <c r="L22" s="124"/>
      <c r="M22" s="127"/>
      <c r="N22" s="91" t="str">
        <f t="shared" si="3"/>
        <v/>
      </c>
      <c r="O22" s="91" t="str">
        <f t="shared" si="4"/>
        <v/>
      </c>
    </row>
    <row r="23" spans="1:15" ht="46.5" customHeight="1" x14ac:dyDescent="0.2">
      <c r="A23" s="112" t="s">
        <v>6</v>
      </c>
      <c r="B23" s="114" t="s">
        <v>49</v>
      </c>
      <c r="C23" s="13" t="s">
        <v>5</v>
      </c>
      <c r="D23" s="116" t="s">
        <v>49</v>
      </c>
      <c r="E23" s="119" t="str">
        <f t="shared" si="0"/>
        <v/>
      </c>
      <c r="F23" s="97" t="s">
        <v>47</v>
      </c>
      <c r="G23" s="120" t="str">
        <f t="shared" si="1"/>
        <v/>
      </c>
      <c r="H23" s="98" t="s">
        <v>48</v>
      </c>
      <c r="I23" s="111" t="str">
        <f t="shared" si="2"/>
        <v/>
      </c>
      <c r="J23" s="171" t="s">
        <v>0</v>
      </c>
      <c r="K23" s="122"/>
      <c r="L23" s="124"/>
      <c r="M23" s="127"/>
      <c r="N23" s="91" t="str">
        <f t="shared" si="3"/>
        <v/>
      </c>
      <c r="O23" s="91" t="str">
        <f t="shared" si="4"/>
        <v/>
      </c>
    </row>
    <row r="24" spans="1:15" ht="46.5" customHeight="1" x14ac:dyDescent="0.2">
      <c r="A24" s="112" t="s">
        <v>6</v>
      </c>
      <c r="B24" s="114" t="s">
        <v>49</v>
      </c>
      <c r="C24" s="13" t="s">
        <v>5</v>
      </c>
      <c r="D24" s="116" t="s">
        <v>49</v>
      </c>
      <c r="E24" s="119" t="str">
        <f t="shared" si="0"/>
        <v/>
      </c>
      <c r="F24" s="97" t="s">
        <v>47</v>
      </c>
      <c r="G24" s="120" t="str">
        <f t="shared" si="1"/>
        <v/>
      </c>
      <c r="H24" s="98" t="s">
        <v>48</v>
      </c>
      <c r="I24" s="111" t="str">
        <f t="shared" si="2"/>
        <v/>
      </c>
      <c r="J24" s="171" t="s">
        <v>0</v>
      </c>
      <c r="K24" s="122"/>
      <c r="L24" s="124"/>
      <c r="M24" s="127"/>
      <c r="N24" s="91" t="str">
        <f t="shared" si="3"/>
        <v/>
      </c>
      <c r="O24" s="91" t="str">
        <f t="shared" si="4"/>
        <v/>
      </c>
    </row>
    <row r="25" spans="1:15" ht="46.5" customHeight="1" x14ac:dyDescent="0.2">
      <c r="A25" s="112" t="s">
        <v>6</v>
      </c>
      <c r="B25" s="114" t="s">
        <v>49</v>
      </c>
      <c r="C25" s="13" t="s">
        <v>5</v>
      </c>
      <c r="D25" s="116" t="s">
        <v>49</v>
      </c>
      <c r="E25" s="119" t="str">
        <f t="shared" si="0"/>
        <v/>
      </c>
      <c r="F25" s="97" t="s">
        <v>47</v>
      </c>
      <c r="G25" s="120" t="str">
        <f t="shared" si="1"/>
        <v/>
      </c>
      <c r="H25" s="98" t="s">
        <v>48</v>
      </c>
      <c r="I25" s="111" t="str">
        <f t="shared" si="2"/>
        <v/>
      </c>
      <c r="J25" s="171" t="s">
        <v>0</v>
      </c>
      <c r="K25" s="122"/>
      <c r="L25" s="124"/>
      <c r="M25" s="127"/>
      <c r="N25" s="91" t="str">
        <f t="shared" si="3"/>
        <v/>
      </c>
      <c r="O25" s="91" t="str">
        <f t="shared" si="4"/>
        <v/>
      </c>
    </row>
    <row r="26" spans="1:15" ht="46.5" customHeight="1" x14ac:dyDescent="0.2">
      <c r="A26" s="112" t="s">
        <v>6</v>
      </c>
      <c r="B26" s="114" t="s">
        <v>49</v>
      </c>
      <c r="C26" s="13" t="s">
        <v>5</v>
      </c>
      <c r="D26" s="116" t="s">
        <v>49</v>
      </c>
      <c r="E26" s="119" t="str">
        <f t="shared" si="0"/>
        <v/>
      </c>
      <c r="F26" s="97" t="s">
        <v>47</v>
      </c>
      <c r="G26" s="120" t="str">
        <f t="shared" si="1"/>
        <v/>
      </c>
      <c r="H26" s="98" t="s">
        <v>48</v>
      </c>
      <c r="I26" s="111" t="str">
        <f t="shared" si="2"/>
        <v/>
      </c>
      <c r="J26" s="171" t="s">
        <v>0</v>
      </c>
      <c r="K26" s="122"/>
      <c r="L26" s="124"/>
      <c r="M26" s="127"/>
      <c r="N26" s="91" t="str">
        <f t="shared" si="3"/>
        <v/>
      </c>
      <c r="O26" s="91" t="str">
        <f t="shared" si="4"/>
        <v/>
      </c>
    </row>
    <row r="27" spans="1:15" ht="46.5" customHeight="1" x14ac:dyDescent="0.2">
      <c r="A27" s="112" t="s">
        <v>6</v>
      </c>
      <c r="B27" s="114" t="s">
        <v>49</v>
      </c>
      <c r="C27" s="13" t="s">
        <v>5</v>
      </c>
      <c r="D27" s="116" t="s">
        <v>49</v>
      </c>
      <c r="E27" s="119" t="str">
        <f t="shared" si="0"/>
        <v/>
      </c>
      <c r="F27" s="97" t="s">
        <v>47</v>
      </c>
      <c r="G27" s="120" t="str">
        <f t="shared" si="1"/>
        <v/>
      </c>
      <c r="H27" s="98" t="s">
        <v>48</v>
      </c>
      <c r="I27" s="111" t="str">
        <f t="shared" si="2"/>
        <v/>
      </c>
      <c r="J27" s="171" t="s">
        <v>0</v>
      </c>
      <c r="K27" s="122"/>
      <c r="L27" s="124"/>
      <c r="M27" s="127"/>
      <c r="N27" s="91" t="str">
        <f t="shared" si="3"/>
        <v/>
      </c>
      <c r="O27" s="91" t="str">
        <f t="shared" si="4"/>
        <v/>
      </c>
    </row>
    <row r="28" spans="1:15" ht="46.5" customHeight="1" x14ac:dyDescent="0.2">
      <c r="A28" s="112" t="s">
        <v>6</v>
      </c>
      <c r="B28" s="114" t="s">
        <v>49</v>
      </c>
      <c r="C28" s="13" t="s">
        <v>5</v>
      </c>
      <c r="D28" s="116" t="s">
        <v>49</v>
      </c>
      <c r="E28" s="119" t="str">
        <f t="shared" si="0"/>
        <v/>
      </c>
      <c r="F28" s="97" t="s">
        <v>47</v>
      </c>
      <c r="G28" s="120" t="str">
        <f t="shared" si="1"/>
        <v/>
      </c>
      <c r="H28" s="98" t="s">
        <v>48</v>
      </c>
      <c r="I28" s="111" t="str">
        <f t="shared" si="2"/>
        <v/>
      </c>
      <c r="J28" s="171" t="s">
        <v>0</v>
      </c>
      <c r="K28" s="122"/>
      <c r="L28" s="124"/>
      <c r="M28" s="127"/>
      <c r="N28" s="91" t="str">
        <f t="shared" si="3"/>
        <v/>
      </c>
      <c r="O28" s="91" t="str">
        <f t="shared" si="4"/>
        <v/>
      </c>
    </row>
    <row r="29" spans="1:15" ht="46.5" customHeight="1" x14ac:dyDescent="0.2">
      <c r="A29" s="112" t="s">
        <v>6</v>
      </c>
      <c r="B29" s="114" t="s">
        <v>49</v>
      </c>
      <c r="C29" s="13" t="s">
        <v>5</v>
      </c>
      <c r="D29" s="116" t="s">
        <v>49</v>
      </c>
      <c r="E29" s="119" t="str">
        <f t="shared" si="0"/>
        <v/>
      </c>
      <c r="F29" s="97" t="s">
        <v>47</v>
      </c>
      <c r="G29" s="120" t="str">
        <f t="shared" si="1"/>
        <v/>
      </c>
      <c r="H29" s="98" t="s">
        <v>48</v>
      </c>
      <c r="I29" s="111" t="str">
        <f t="shared" si="2"/>
        <v/>
      </c>
      <c r="J29" s="171" t="s">
        <v>0</v>
      </c>
      <c r="K29" s="122"/>
      <c r="L29" s="124"/>
      <c r="M29" s="127"/>
      <c r="N29" s="91" t="str">
        <f t="shared" si="3"/>
        <v/>
      </c>
      <c r="O29" s="91" t="str">
        <f t="shared" si="4"/>
        <v/>
      </c>
    </row>
    <row r="30" spans="1:15" ht="46.5" customHeight="1" x14ac:dyDescent="0.2">
      <c r="A30" s="112" t="s">
        <v>6</v>
      </c>
      <c r="B30" s="114" t="s">
        <v>49</v>
      </c>
      <c r="C30" s="13" t="s">
        <v>5</v>
      </c>
      <c r="D30" s="116" t="s">
        <v>49</v>
      </c>
      <c r="E30" s="119" t="str">
        <f t="shared" si="0"/>
        <v/>
      </c>
      <c r="F30" s="97" t="s">
        <v>47</v>
      </c>
      <c r="G30" s="120" t="str">
        <f t="shared" si="1"/>
        <v/>
      </c>
      <c r="H30" s="98" t="s">
        <v>48</v>
      </c>
      <c r="I30" s="111" t="str">
        <f t="shared" si="2"/>
        <v/>
      </c>
      <c r="J30" s="171" t="s">
        <v>0</v>
      </c>
      <c r="K30" s="122"/>
      <c r="L30" s="124"/>
      <c r="M30" s="127"/>
      <c r="N30" s="91" t="str">
        <f t="shared" si="3"/>
        <v/>
      </c>
      <c r="O30" s="91" t="str">
        <f t="shared" si="4"/>
        <v/>
      </c>
    </row>
    <row r="31" spans="1:15" ht="46.5" customHeight="1" thickBot="1" x14ac:dyDescent="0.25">
      <c r="A31" s="113" t="s">
        <v>6</v>
      </c>
      <c r="B31" s="115" t="s">
        <v>49</v>
      </c>
      <c r="C31" s="15" t="s">
        <v>5</v>
      </c>
      <c r="D31" s="117" t="s">
        <v>49</v>
      </c>
      <c r="E31" s="119" t="str">
        <f>IFERROR(HOUR(O31),"")</f>
        <v/>
      </c>
      <c r="F31" s="97" t="s">
        <v>47</v>
      </c>
      <c r="G31" s="120" t="str">
        <f t="shared" si="1"/>
        <v/>
      </c>
      <c r="H31" s="98" t="s">
        <v>48</v>
      </c>
      <c r="I31" s="111" t="str">
        <f t="shared" si="2"/>
        <v/>
      </c>
      <c r="J31" s="171" t="s">
        <v>0</v>
      </c>
      <c r="K31" s="123"/>
      <c r="L31" s="125"/>
      <c r="M31" s="127"/>
      <c r="N31" s="91" t="str">
        <f t="shared" si="3"/>
        <v/>
      </c>
      <c r="O31" s="91" t="str">
        <f t="shared" si="4"/>
        <v/>
      </c>
    </row>
    <row r="32" spans="1:15" ht="46.5" customHeight="1" thickBot="1" x14ac:dyDescent="0.25">
      <c r="A32" s="101" t="s">
        <v>50</v>
      </c>
      <c r="B32" s="277"/>
      <c r="C32" s="278"/>
      <c r="D32" s="279"/>
      <c r="E32" s="304">
        <f>SUM(E9:E31)+SUM(G9:G31)/60</f>
        <v>0</v>
      </c>
      <c r="F32" s="305"/>
      <c r="G32" s="282" t="s">
        <v>1</v>
      </c>
      <c r="H32" s="283"/>
      <c r="I32" s="121">
        <f>SUM(I9:I31)</f>
        <v>0</v>
      </c>
      <c r="J32" s="16" t="s">
        <v>0</v>
      </c>
      <c r="K32" s="284"/>
      <c r="L32" s="285"/>
    </row>
    <row r="33" spans="1:11" ht="19.5" customHeight="1" thickBot="1" x14ac:dyDescent="0.25">
      <c r="A33" s="17"/>
      <c r="B33" s="18"/>
      <c r="C33" s="18"/>
      <c r="D33" s="18"/>
      <c r="E33" s="4"/>
      <c r="F33" s="4"/>
      <c r="G33" s="18"/>
      <c r="H33" s="18"/>
      <c r="I33" s="3"/>
      <c r="J33" s="8"/>
      <c r="K33" s="19"/>
    </row>
    <row r="34" spans="1:11" ht="30" customHeight="1" thickBot="1" x14ac:dyDescent="0.25">
      <c r="E34" s="267" t="s">
        <v>4</v>
      </c>
      <c r="F34" s="268"/>
      <c r="G34" s="268"/>
      <c r="H34" s="269"/>
      <c r="I34" s="20" t="s">
        <v>3</v>
      </c>
      <c r="K34" s="198"/>
    </row>
    <row r="35" spans="1:11" ht="30" customHeight="1" thickBot="1" x14ac:dyDescent="0.25">
      <c r="A35" s="21" t="s">
        <v>2</v>
      </c>
      <c r="B35" s="306" t="str">
        <f ca="1">B4</f>
        <v>従業者A</v>
      </c>
      <c r="C35" s="306"/>
      <c r="D35" s="307"/>
      <c r="E35" s="308">
        <f>SUM(E32)</f>
        <v>0</v>
      </c>
      <c r="F35" s="309"/>
      <c r="G35" s="268" t="s">
        <v>1</v>
      </c>
      <c r="H35" s="269"/>
      <c r="I35" s="126">
        <f>SUM(I32)</f>
        <v>0</v>
      </c>
      <c r="K35" s="198"/>
    </row>
  </sheetData>
  <sheetProtection algorithmName="SHA-512" hashValue="3X4r22JhNT+58P4xPHeklpzBEUIZiVmj/6UQRKyM55yXdpVErAYZHeo1PMPM/UfpORNhPmGDgqC6UVW0LrwZCQ==" saltValue="GO0ThIKZPLfBp283HfVYng==" spinCount="100000" sheet="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O35"/>
  <sheetViews>
    <sheetView workbookViewId="0">
      <selection activeCell="B4" sqref="B4:D4"/>
    </sheetView>
  </sheetViews>
  <sheetFormatPr defaultColWidth="11.36328125" defaultRowHeight="13" x14ac:dyDescent="0.2"/>
  <cols>
    <col min="1" max="1" width="16.7265625" style="6" customWidth="1"/>
    <col min="2" max="2" width="11.1796875" style="6" customWidth="1"/>
    <col min="3" max="3" width="3.7265625" style="204"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91</v>
      </c>
      <c r="C1" s="301" t="s">
        <v>128</v>
      </c>
      <c r="D1" s="301"/>
      <c r="E1" s="301"/>
      <c r="F1" s="301"/>
      <c r="G1" s="301"/>
      <c r="H1" s="301"/>
      <c r="I1" s="301"/>
      <c r="J1" s="301"/>
      <c r="K1" s="301"/>
    </row>
    <row r="2" spans="1:15" ht="30" customHeight="1" x14ac:dyDescent="0.2">
      <c r="C2" s="301"/>
      <c r="D2" s="301"/>
      <c r="E2" s="301"/>
      <c r="F2" s="301"/>
      <c r="G2" s="301"/>
      <c r="H2" s="301"/>
      <c r="I2" s="301"/>
      <c r="J2" s="301"/>
      <c r="K2" s="301"/>
    </row>
    <row r="3" spans="1:15" ht="30" customHeight="1" thickBot="1" x14ac:dyDescent="0.25">
      <c r="A3" s="5" t="s">
        <v>13</v>
      </c>
      <c r="B3" s="302" t="str">
        <f>従業者A!D5</f>
        <v>株式会社×××</v>
      </c>
      <c r="C3" s="302"/>
      <c r="D3" s="302"/>
      <c r="E3" s="203"/>
      <c r="F3" s="203"/>
      <c r="G3" s="203"/>
      <c r="H3" s="203"/>
      <c r="I3" s="203"/>
      <c r="J3" s="203"/>
      <c r="K3" s="203"/>
    </row>
    <row r="4" spans="1:15" ht="30" customHeight="1" thickBot="1" x14ac:dyDescent="0.25">
      <c r="A4" s="7" t="s">
        <v>2</v>
      </c>
      <c r="B4" s="302" t="str">
        <f ca="1">従業者A!D6</f>
        <v>従業者A</v>
      </c>
      <c r="C4" s="302"/>
      <c r="D4" s="302"/>
      <c r="E4" s="8"/>
      <c r="F4" s="8"/>
      <c r="G4" s="8"/>
      <c r="L4" s="20" t="s">
        <v>94</v>
      </c>
    </row>
    <row r="5" spans="1:15" ht="30" customHeight="1" thickBot="1" x14ac:dyDescent="0.25">
      <c r="A5" s="10" t="s">
        <v>12</v>
      </c>
      <c r="B5" s="303">
        <f>従業者A!I8</f>
        <v>0</v>
      </c>
      <c r="C5" s="303"/>
      <c r="D5" s="303"/>
      <c r="E5" s="8"/>
      <c r="F5" s="8"/>
      <c r="G5" s="8"/>
      <c r="L5" s="200"/>
    </row>
    <row r="6" spans="1:15" ht="30" customHeight="1" thickBot="1" x14ac:dyDescent="0.25">
      <c r="A6" s="11" t="s">
        <v>14</v>
      </c>
    </row>
    <row r="7" spans="1:15" s="204" customFormat="1" ht="24" customHeight="1" x14ac:dyDescent="0.2">
      <c r="A7" s="289" t="s">
        <v>11</v>
      </c>
      <c r="B7" s="291" t="s">
        <v>10</v>
      </c>
      <c r="C7" s="291"/>
      <c r="D7" s="291"/>
      <c r="E7" s="293" t="s">
        <v>9</v>
      </c>
      <c r="F7" s="294"/>
      <c r="G7" s="294"/>
      <c r="H7" s="295"/>
      <c r="I7" s="293" t="s">
        <v>8</v>
      </c>
      <c r="J7" s="295"/>
      <c r="K7" s="104" t="s">
        <v>7</v>
      </c>
      <c r="L7" s="272" t="s">
        <v>40</v>
      </c>
      <c r="M7" s="274" t="s">
        <v>51</v>
      </c>
      <c r="N7" s="275" t="s">
        <v>53</v>
      </c>
      <c r="O7" s="276" t="s">
        <v>54</v>
      </c>
    </row>
    <row r="8" spans="1:15" s="204" customFormat="1" ht="24" customHeight="1" x14ac:dyDescent="0.2">
      <c r="A8" s="290"/>
      <c r="B8" s="292"/>
      <c r="C8" s="292"/>
      <c r="D8" s="292"/>
      <c r="E8" s="296"/>
      <c r="F8" s="297"/>
      <c r="G8" s="297"/>
      <c r="H8" s="298"/>
      <c r="I8" s="299"/>
      <c r="J8" s="300"/>
      <c r="K8" s="105" t="s">
        <v>46</v>
      </c>
      <c r="L8" s="273"/>
      <c r="M8" s="274"/>
      <c r="N8" s="275"/>
      <c r="O8" s="275"/>
    </row>
    <row r="9" spans="1:15" ht="46.5" customHeight="1" x14ac:dyDescent="0.2">
      <c r="A9" s="112" t="s">
        <v>6</v>
      </c>
      <c r="B9" s="114" t="s">
        <v>49</v>
      </c>
      <c r="C9" s="13" t="s">
        <v>5</v>
      </c>
      <c r="D9" s="116" t="s">
        <v>49</v>
      </c>
      <c r="E9" s="118" t="str">
        <f>IFERROR(HOUR(O9),"")</f>
        <v/>
      </c>
      <c r="F9" s="97" t="s">
        <v>47</v>
      </c>
      <c r="G9" s="120" t="str">
        <f>IFERROR(MINUTE(O9),"")</f>
        <v/>
      </c>
      <c r="H9" s="98" t="s">
        <v>48</v>
      </c>
      <c r="I9" s="111" t="str">
        <f>IFERROR((E9+G9/60)*$B$5,"")</f>
        <v/>
      </c>
      <c r="J9" s="171" t="s">
        <v>0</v>
      </c>
      <c r="K9" s="122"/>
      <c r="L9" s="124"/>
      <c r="M9" s="127"/>
      <c r="N9" s="91" t="str">
        <f>IFERROR(D9-B9-M9,"")</f>
        <v/>
      </c>
      <c r="O9" s="91" t="str">
        <f>IFERROR(IF(N9&gt;0,FLOOR(N9,"0:30"),""),"")</f>
        <v/>
      </c>
    </row>
    <row r="10" spans="1:15" ht="46.5" customHeight="1" x14ac:dyDescent="0.2">
      <c r="A10" s="112" t="s">
        <v>6</v>
      </c>
      <c r="B10" s="114" t="s">
        <v>49</v>
      </c>
      <c r="C10" s="13" t="s">
        <v>5</v>
      </c>
      <c r="D10" s="116" t="s">
        <v>49</v>
      </c>
      <c r="E10" s="119" t="str">
        <f t="shared" ref="E10:E30" si="0">IFERROR(HOUR(O10),"")</f>
        <v/>
      </c>
      <c r="F10" s="97" t="s">
        <v>47</v>
      </c>
      <c r="G10" s="120" t="str">
        <f t="shared" ref="G10:G31" si="1">IFERROR(MINUTE(O10),"")</f>
        <v/>
      </c>
      <c r="H10" s="98" t="s">
        <v>48</v>
      </c>
      <c r="I10" s="111" t="str">
        <f t="shared" ref="I10:I31" si="2">IFERROR((E10+G10/60)*$B$5,"")</f>
        <v/>
      </c>
      <c r="J10" s="171" t="s">
        <v>0</v>
      </c>
      <c r="K10" s="122"/>
      <c r="L10" s="124"/>
      <c r="M10" s="127"/>
      <c r="N10" s="91" t="str">
        <f t="shared" ref="N10:N31" si="3">IFERROR(D10-B10-M10,"")</f>
        <v/>
      </c>
      <c r="O10" s="91" t="str">
        <f t="shared" ref="O10:O31" si="4">IFERROR(IF(N10&gt;0,FLOOR(N10,"0:30"),""),"")</f>
        <v/>
      </c>
    </row>
    <row r="11" spans="1:15" ht="46.5" customHeight="1" x14ac:dyDescent="0.2">
      <c r="A11" s="112" t="s">
        <v>6</v>
      </c>
      <c r="B11" s="114" t="s">
        <v>49</v>
      </c>
      <c r="C11" s="13" t="s">
        <v>5</v>
      </c>
      <c r="D11" s="116" t="s">
        <v>49</v>
      </c>
      <c r="E11" s="119" t="str">
        <f t="shared" si="0"/>
        <v/>
      </c>
      <c r="F11" s="97" t="s">
        <v>47</v>
      </c>
      <c r="G11" s="120" t="str">
        <f t="shared" si="1"/>
        <v/>
      </c>
      <c r="H11" s="98" t="s">
        <v>48</v>
      </c>
      <c r="I11" s="111" t="str">
        <f t="shared" si="2"/>
        <v/>
      </c>
      <c r="J11" s="171" t="s">
        <v>0</v>
      </c>
      <c r="K11" s="122"/>
      <c r="L11" s="124"/>
      <c r="M11" s="127"/>
      <c r="N11" s="91" t="str">
        <f t="shared" si="3"/>
        <v/>
      </c>
      <c r="O11" s="91" t="str">
        <f t="shared" si="4"/>
        <v/>
      </c>
    </row>
    <row r="12" spans="1:15" ht="46.5" customHeight="1" x14ac:dyDescent="0.2">
      <c r="A12" s="112" t="s">
        <v>6</v>
      </c>
      <c r="B12" s="114" t="s">
        <v>49</v>
      </c>
      <c r="C12" s="13" t="s">
        <v>5</v>
      </c>
      <c r="D12" s="116" t="s">
        <v>49</v>
      </c>
      <c r="E12" s="119" t="str">
        <f t="shared" si="0"/>
        <v/>
      </c>
      <c r="F12" s="97" t="s">
        <v>47</v>
      </c>
      <c r="G12" s="120" t="str">
        <f t="shared" si="1"/>
        <v/>
      </c>
      <c r="H12" s="98" t="s">
        <v>48</v>
      </c>
      <c r="I12" s="111" t="str">
        <f t="shared" si="2"/>
        <v/>
      </c>
      <c r="J12" s="171" t="s">
        <v>0</v>
      </c>
      <c r="K12" s="122"/>
      <c r="L12" s="124"/>
      <c r="M12" s="127"/>
      <c r="N12" s="91" t="str">
        <f t="shared" si="3"/>
        <v/>
      </c>
      <c r="O12" s="91" t="str">
        <f t="shared" si="4"/>
        <v/>
      </c>
    </row>
    <row r="13" spans="1:15" ht="46.5" customHeight="1" x14ac:dyDescent="0.2">
      <c r="A13" s="112" t="s">
        <v>6</v>
      </c>
      <c r="B13" s="114" t="s">
        <v>49</v>
      </c>
      <c r="C13" s="13" t="s">
        <v>5</v>
      </c>
      <c r="D13" s="116" t="s">
        <v>49</v>
      </c>
      <c r="E13" s="119" t="str">
        <f t="shared" si="0"/>
        <v/>
      </c>
      <c r="F13" s="97" t="s">
        <v>47</v>
      </c>
      <c r="G13" s="120" t="str">
        <f t="shared" si="1"/>
        <v/>
      </c>
      <c r="H13" s="98" t="s">
        <v>48</v>
      </c>
      <c r="I13" s="111" t="str">
        <f t="shared" si="2"/>
        <v/>
      </c>
      <c r="J13" s="171" t="s">
        <v>0</v>
      </c>
      <c r="K13" s="122"/>
      <c r="L13" s="124"/>
      <c r="M13" s="127"/>
      <c r="N13" s="91" t="str">
        <f t="shared" si="3"/>
        <v/>
      </c>
      <c r="O13" s="91" t="str">
        <f t="shared" si="4"/>
        <v/>
      </c>
    </row>
    <row r="14" spans="1:15" ht="46.5" customHeight="1" x14ac:dyDescent="0.2">
      <c r="A14" s="112" t="s">
        <v>6</v>
      </c>
      <c r="B14" s="114" t="s">
        <v>49</v>
      </c>
      <c r="C14" s="13" t="s">
        <v>5</v>
      </c>
      <c r="D14" s="116" t="s">
        <v>49</v>
      </c>
      <c r="E14" s="119" t="str">
        <f t="shared" si="0"/>
        <v/>
      </c>
      <c r="F14" s="97" t="s">
        <v>47</v>
      </c>
      <c r="G14" s="120" t="str">
        <f t="shared" si="1"/>
        <v/>
      </c>
      <c r="H14" s="98" t="s">
        <v>48</v>
      </c>
      <c r="I14" s="111" t="str">
        <f t="shared" si="2"/>
        <v/>
      </c>
      <c r="J14" s="171" t="s">
        <v>0</v>
      </c>
      <c r="K14" s="122"/>
      <c r="L14" s="124"/>
      <c r="M14" s="127"/>
      <c r="N14" s="91" t="str">
        <f t="shared" si="3"/>
        <v/>
      </c>
      <c r="O14" s="91" t="str">
        <f t="shared" si="4"/>
        <v/>
      </c>
    </row>
    <row r="15" spans="1:15" ht="46.5" customHeight="1" x14ac:dyDescent="0.2">
      <c r="A15" s="112" t="s">
        <v>6</v>
      </c>
      <c r="B15" s="114" t="s">
        <v>49</v>
      </c>
      <c r="C15" s="13" t="s">
        <v>5</v>
      </c>
      <c r="D15" s="116" t="s">
        <v>49</v>
      </c>
      <c r="E15" s="119" t="str">
        <f t="shared" si="0"/>
        <v/>
      </c>
      <c r="F15" s="97" t="s">
        <v>47</v>
      </c>
      <c r="G15" s="120" t="str">
        <f t="shared" si="1"/>
        <v/>
      </c>
      <c r="H15" s="98" t="s">
        <v>48</v>
      </c>
      <c r="I15" s="111" t="str">
        <f t="shared" si="2"/>
        <v/>
      </c>
      <c r="J15" s="171" t="s">
        <v>0</v>
      </c>
      <c r="K15" s="122"/>
      <c r="L15" s="124"/>
      <c r="M15" s="127"/>
      <c r="N15" s="91" t="str">
        <f t="shared" si="3"/>
        <v/>
      </c>
      <c r="O15" s="91" t="str">
        <f t="shared" si="4"/>
        <v/>
      </c>
    </row>
    <row r="16" spans="1:15" ht="46.5" customHeight="1" x14ac:dyDescent="0.2">
      <c r="A16" s="112" t="s">
        <v>6</v>
      </c>
      <c r="B16" s="114" t="s">
        <v>49</v>
      </c>
      <c r="C16" s="13" t="s">
        <v>5</v>
      </c>
      <c r="D16" s="116" t="s">
        <v>49</v>
      </c>
      <c r="E16" s="119" t="str">
        <f t="shared" si="0"/>
        <v/>
      </c>
      <c r="F16" s="97" t="s">
        <v>47</v>
      </c>
      <c r="G16" s="120" t="str">
        <f t="shared" si="1"/>
        <v/>
      </c>
      <c r="H16" s="98" t="s">
        <v>48</v>
      </c>
      <c r="I16" s="111" t="str">
        <f t="shared" si="2"/>
        <v/>
      </c>
      <c r="J16" s="171" t="s">
        <v>0</v>
      </c>
      <c r="K16" s="122"/>
      <c r="L16" s="124"/>
      <c r="M16" s="127"/>
      <c r="N16" s="91" t="str">
        <f t="shared" si="3"/>
        <v/>
      </c>
      <c r="O16" s="91" t="str">
        <f t="shared" si="4"/>
        <v/>
      </c>
    </row>
    <row r="17" spans="1:15" ht="46.5" customHeight="1" x14ac:dyDescent="0.2">
      <c r="A17" s="112" t="s">
        <v>6</v>
      </c>
      <c r="B17" s="114" t="s">
        <v>49</v>
      </c>
      <c r="C17" s="13" t="s">
        <v>5</v>
      </c>
      <c r="D17" s="116" t="s">
        <v>49</v>
      </c>
      <c r="E17" s="119" t="str">
        <f t="shared" si="0"/>
        <v/>
      </c>
      <c r="F17" s="97" t="s">
        <v>47</v>
      </c>
      <c r="G17" s="120" t="str">
        <f t="shared" si="1"/>
        <v/>
      </c>
      <c r="H17" s="98" t="s">
        <v>48</v>
      </c>
      <c r="I17" s="111" t="str">
        <f t="shared" si="2"/>
        <v/>
      </c>
      <c r="J17" s="171" t="s">
        <v>0</v>
      </c>
      <c r="K17" s="122"/>
      <c r="L17" s="124"/>
      <c r="M17" s="127"/>
      <c r="N17" s="91" t="str">
        <f t="shared" si="3"/>
        <v/>
      </c>
      <c r="O17" s="91" t="str">
        <f t="shared" si="4"/>
        <v/>
      </c>
    </row>
    <row r="18" spans="1:15" ht="46.5" customHeight="1" x14ac:dyDescent="0.2">
      <c r="A18" s="112" t="s">
        <v>6</v>
      </c>
      <c r="B18" s="114" t="s">
        <v>49</v>
      </c>
      <c r="C18" s="13" t="s">
        <v>5</v>
      </c>
      <c r="D18" s="116" t="s">
        <v>49</v>
      </c>
      <c r="E18" s="119" t="str">
        <f t="shared" si="0"/>
        <v/>
      </c>
      <c r="F18" s="97" t="s">
        <v>47</v>
      </c>
      <c r="G18" s="120" t="str">
        <f t="shared" si="1"/>
        <v/>
      </c>
      <c r="H18" s="98" t="s">
        <v>48</v>
      </c>
      <c r="I18" s="111" t="str">
        <f t="shared" si="2"/>
        <v/>
      </c>
      <c r="J18" s="171" t="s">
        <v>0</v>
      </c>
      <c r="K18" s="122"/>
      <c r="L18" s="124"/>
      <c r="M18" s="127"/>
      <c r="N18" s="91" t="str">
        <f t="shared" si="3"/>
        <v/>
      </c>
      <c r="O18" s="91" t="str">
        <f t="shared" si="4"/>
        <v/>
      </c>
    </row>
    <row r="19" spans="1:15" ht="46.5" customHeight="1" x14ac:dyDescent="0.2">
      <c r="A19" s="112" t="s">
        <v>6</v>
      </c>
      <c r="B19" s="114" t="s">
        <v>49</v>
      </c>
      <c r="C19" s="13" t="s">
        <v>5</v>
      </c>
      <c r="D19" s="116" t="s">
        <v>49</v>
      </c>
      <c r="E19" s="119" t="str">
        <f t="shared" si="0"/>
        <v/>
      </c>
      <c r="F19" s="97" t="s">
        <v>47</v>
      </c>
      <c r="G19" s="120" t="str">
        <f t="shared" si="1"/>
        <v/>
      </c>
      <c r="H19" s="98" t="s">
        <v>48</v>
      </c>
      <c r="I19" s="111" t="str">
        <f t="shared" si="2"/>
        <v/>
      </c>
      <c r="J19" s="171" t="s">
        <v>0</v>
      </c>
      <c r="K19" s="122"/>
      <c r="L19" s="124"/>
      <c r="M19" s="127"/>
      <c r="N19" s="91" t="str">
        <f t="shared" si="3"/>
        <v/>
      </c>
      <c r="O19" s="91" t="str">
        <f t="shared" si="4"/>
        <v/>
      </c>
    </row>
    <row r="20" spans="1:15" ht="46.5" customHeight="1" x14ac:dyDescent="0.2">
      <c r="A20" s="112" t="s">
        <v>6</v>
      </c>
      <c r="B20" s="114" t="s">
        <v>49</v>
      </c>
      <c r="C20" s="13" t="s">
        <v>5</v>
      </c>
      <c r="D20" s="116" t="s">
        <v>49</v>
      </c>
      <c r="E20" s="119" t="str">
        <f t="shared" si="0"/>
        <v/>
      </c>
      <c r="F20" s="97" t="s">
        <v>47</v>
      </c>
      <c r="G20" s="120" t="str">
        <f t="shared" si="1"/>
        <v/>
      </c>
      <c r="H20" s="98" t="s">
        <v>48</v>
      </c>
      <c r="I20" s="111" t="str">
        <f t="shared" si="2"/>
        <v/>
      </c>
      <c r="J20" s="171" t="s">
        <v>0</v>
      </c>
      <c r="K20" s="122"/>
      <c r="L20" s="124"/>
      <c r="M20" s="127"/>
      <c r="N20" s="91" t="str">
        <f t="shared" si="3"/>
        <v/>
      </c>
      <c r="O20" s="91" t="str">
        <f t="shared" si="4"/>
        <v/>
      </c>
    </row>
    <row r="21" spans="1:15" ht="46.5" customHeight="1" x14ac:dyDescent="0.2">
      <c r="A21" s="112" t="s">
        <v>6</v>
      </c>
      <c r="B21" s="114" t="s">
        <v>49</v>
      </c>
      <c r="C21" s="13" t="s">
        <v>5</v>
      </c>
      <c r="D21" s="116" t="s">
        <v>49</v>
      </c>
      <c r="E21" s="119" t="str">
        <f t="shared" si="0"/>
        <v/>
      </c>
      <c r="F21" s="97" t="s">
        <v>47</v>
      </c>
      <c r="G21" s="120" t="str">
        <f t="shared" si="1"/>
        <v/>
      </c>
      <c r="H21" s="98" t="s">
        <v>48</v>
      </c>
      <c r="I21" s="111" t="str">
        <f t="shared" si="2"/>
        <v/>
      </c>
      <c r="J21" s="171" t="s">
        <v>0</v>
      </c>
      <c r="K21" s="122"/>
      <c r="L21" s="124"/>
      <c r="M21" s="127"/>
      <c r="N21" s="91" t="str">
        <f t="shared" si="3"/>
        <v/>
      </c>
      <c r="O21" s="91" t="str">
        <f t="shared" si="4"/>
        <v/>
      </c>
    </row>
    <row r="22" spans="1:15" ht="46.5" customHeight="1" x14ac:dyDescent="0.2">
      <c r="A22" s="112" t="s">
        <v>6</v>
      </c>
      <c r="B22" s="114" t="s">
        <v>49</v>
      </c>
      <c r="C22" s="13" t="s">
        <v>5</v>
      </c>
      <c r="D22" s="116" t="s">
        <v>49</v>
      </c>
      <c r="E22" s="119" t="str">
        <f t="shared" si="0"/>
        <v/>
      </c>
      <c r="F22" s="97" t="s">
        <v>47</v>
      </c>
      <c r="G22" s="120" t="str">
        <f t="shared" si="1"/>
        <v/>
      </c>
      <c r="H22" s="98" t="s">
        <v>48</v>
      </c>
      <c r="I22" s="111" t="str">
        <f t="shared" si="2"/>
        <v/>
      </c>
      <c r="J22" s="171" t="s">
        <v>0</v>
      </c>
      <c r="K22" s="122"/>
      <c r="L22" s="124"/>
      <c r="M22" s="127"/>
      <c r="N22" s="91" t="str">
        <f t="shared" si="3"/>
        <v/>
      </c>
      <c r="O22" s="91" t="str">
        <f t="shared" si="4"/>
        <v/>
      </c>
    </row>
    <row r="23" spans="1:15" ht="46.5" customHeight="1" x14ac:dyDescent="0.2">
      <c r="A23" s="112" t="s">
        <v>6</v>
      </c>
      <c r="B23" s="114" t="s">
        <v>49</v>
      </c>
      <c r="C23" s="13" t="s">
        <v>5</v>
      </c>
      <c r="D23" s="116" t="s">
        <v>49</v>
      </c>
      <c r="E23" s="119" t="str">
        <f t="shared" si="0"/>
        <v/>
      </c>
      <c r="F23" s="97" t="s">
        <v>47</v>
      </c>
      <c r="G23" s="120" t="str">
        <f t="shared" si="1"/>
        <v/>
      </c>
      <c r="H23" s="98" t="s">
        <v>48</v>
      </c>
      <c r="I23" s="111" t="str">
        <f t="shared" si="2"/>
        <v/>
      </c>
      <c r="J23" s="171" t="s">
        <v>0</v>
      </c>
      <c r="K23" s="122"/>
      <c r="L23" s="124"/>
      <c r="M23" s="127"/>
      <c r="N23" s="91" t="str">
        <f t="shared" si="3"/>
        <v/>
      </c>
      <c r="O23" s="91" t="str">
        <f t="shared" si="4"/>
        <v/>
      </c>
    </row>
    <row r="24" spans="1:15" ht="46.5" customHeight="1" x14ac:dyDescent="0.2">
      <c r="A24" s="112" t="s">
        <v>6</v>
      </c>
      <c r="B24" s="114" t="s">
        <v>49</v>
      </c>
      <c r="C24" s="13" t="s">
        <v>5</v>
      </c>
      <c r="D24" s="116" t="s">
        <v>49</v>
      </c>
      <c r="E24" s="119" t="str">
        <f t="shared" si="0"/>
        <v/>
      </c>
      <c r="F24" s="97" t="s">
        <v>47</v>
      </c>
      <c r="G24" s="120" t="str">
        <f t="shared" si="1"/>
        <v/>
      </c>
      <c r="H24" s="98" t="s">
        <v>48</v>
      </c>
      <c r="I24" s="111" t="str">
        <f t="shared" si="2"/>
        <v/>
      </c>
      <c r="J24" s="171" t="s">
        <v>0</v>
      </c>
      <c r="K24" s="122"/>
      <c r="L24" s="124"/>
      <c r="M24" s="127"/>
      <c r="N24" s="91" t="str">
        <f t="shared" si="3"/>
        <v/>
      </c>
      <c r="O24" s="91" t="str">
        <f t="shared" si="4"/>
        <v/>
      </c>
    </row>
    <row r="25" spans="1:15" ht="46.5" customHeight="1" x14ac:dyDescent="0.2">
      <c r="A25" s="112" t="s">
        <v>6</v>
      </c>
      <c r="B25" s="114" t="s">
        <v>49</v>
      </c>
      <c r="C25" s="13" t="s">
        <v>5</v>
      </c>
      <c r="D25" s="116" t="s">
        <v>49</v>
      </c>
      <c r="E25" s="119" t="str">
        <f t="shared" si="0"/>
        <v/>
      </c>
      <c r="F25" s="97" t="s">
        <v>47</v>
      </c>
      <c r="G25" s="120" t="str">
        <f t="shared" si="1"/>
        <v/>
      </c>
      <c r="H25" s="98" t="s">
        <v>48</v>
      </c>
      <c r="I25" s="111" t="str">
        <f t="shared" si="2"/>
        <v/>
      </c>
      <c r="J25" s="171" t="s">
        <v>0</v>
      </c>
      <c r="K25" s="122"/>
      <c r="L25" s="124"/>
      <c r="M25" s="127"/>
      <c r="N25" s="91" t="str">
        <f t="shared" si="3"/>
        <v/>
      </c>
      <c r="O25" s="91" t="str">
        <f t="shared" si="4"/>
        <v/>
      </c>
    </row>
    <row r="26" spans="1:15" ht="46.5" customHeight="1" x14ac:dyDescent="0.2">
      <c r="A26" s="112" t="s">
        <v>6</v>
      </c>
      <c r="B26" s="114" t="s">
        <v>49</v>
      </c>
      <c r="C26" s="13" t="s">
        <v>5</v>
      </c>
      <c r="D26" s="116" t="s">
        <v>49</v>
      </c>
      <c r="E26" s="119" t="str">
        <f t="shared" si="0"/>
        <v/>
      </c>
      <c r="F26" s="97" t="s">
        <v>47</v>
      </c>
      <c r="G26" s="120" t="str">
        <f t="shared" si="1"/>
        <v/>
      </c>
      <c r="H26" s="98" t="s">
        <v>48</v>
      </c>
      <c r="I26" s="111" t="str">
        <f t="shared" si="2"/>
        <v/>
      </c>
      <c r="J26" s="171" t="s">
        <v>0</v>
      </c>
      <c r="K26" s="122"/>
      <c r="L26" s="124"/>
      <c r="M26" s="127"/>
      <c r="N26" s="91" t="str">
        <f t="shared" si="3"/>
        <v/>
      </c>
      <c r="O26" s="91" t="str">
        <f t="shared" si="4"/>
        <v/>
      </c>
    </row>
    <row r="27" spans="1:15" ht="46.5" customHeight="1" x14ac:dyDescent="0.2">
      <c r="A27" s="112" t="s">
        <v>6</v>
      </c>
      <c r="B27" s="114" t="s">
        <v>49</v>
      </c>
      <c r="C27" s="13" t="s">
        <v>5</v>
      </c>
      <c r="D27" s="116" t="s">
        <v>49</v>
      </c>
      <c r="E27" s="119" t="str">
        <f t="shared" si="0"/>
        <v/>
      </c>
      <c r="F27" s="97" t="s">
        <v>47</v>
      </c>
      <c r="G27" s="120" t="str">
        <f t="shared" si="1"/>
        <v/>
      </c>
      <c r="H27" s="98" t="s">
        <v>48</v>
      </c>
      <c r="I27" s="111" t="str">
        <f t="shared" si="2"/>
        <v/>
      </c>
      <c r="J27" s="171" t="s">
        <v>0</v>
      </c>
      <c r="K27" s="122"/>
      <c r="L27" s="124"/>
      <c r="M27" s="127"/>
      <c r="N27" s="91" t="str">
        <f t="shared" si="3"/>
        <v/>
      </c>
      <c r="O27" s="91" t="str">
        <f t="shared" si="4"/>
        <v/>
      </c>
    </row>
    <row r="28" spans="1:15" ht="46.5" customHeight="1" x14ac:dyDescent="0.2">
      <c r="A28" s="112" t="s">
        <v>6</v>
      </c>
      <c r="B28" s="114" t="s">
        <v>49</v>
      </c>
      <c r="C28" s="13" t="s">
        <v>5</v>
      </c>
      <c r="D28" s="116" t="s">
        <v>49</v>
      </c>
      <c r="E28" s="119" t="str">
        <f t="shared" si="0"/>
        <v/>
      </c>
      <c r="F28" s="97" t="s">
        <v>47</v>
      </c>
      <c r="G28" s="120" t="str">
        <f t="shared" si="1"/>
        <v/>
      </c>
      <c r="H28" s="98" t="s">
        <v>48</v>
      </c>
      <c r="I28" s="111" t="str">
        <f t="shared" si="2"/>
        <v/>
      </c>
      <c r="J28" s="171" t="s">
        <v>0</v>
      </c>
      <c r="K28" s="122"/>
      <c r="L28" s="124"/>
      <c r="M28" s="127"/>
      <c r="N28" s="91" t="str">
        <f t="shared" si="3"/>
        <v/>
      </c>
      <c r="O28" s="91" t="str">
        <f t="shared" si="4"/>
        <v/>
      </c>
    </row>
    <row r="29" spans="1:15" ht="46.5" customHeight="1" x14ac:dyDescent="0.2">
      <c r="A29" s="112" t="s">
        <v>6</v>
      </c>
      <c r="B29" s="114" t="s">
        <v>49</v>
      </c>
      <c r="C29" s="13" t="s">
        <v>5</v>
      </c>
      <c r="D29" s="116" t="s">
        <v>49</v>
      </c>
      <c r="E29" s="119" t="str">
        <f t="shared" si="0"/>
        <v/>
      </c>
      <c r="F29" s="97" t="s">
        <v>47</v>
      </c>
      <c r="G29" s="120" t="str">
        <f t="shared" si="1"/>
        <v/>
      </c>
      <c r="H29" s="98" t="s">
        <v>48</v>
      </c>
      <c r="I29" s="111" t="str">
        <f t="shared" si="2"/>
        <v/>
      </c>
      <c r="J29" s="171" t="s">
        <v>0</v>
      </c>
      <c r="K29" s="122"/>
      <c r="L29" s="124"/>
      <c r="M29" s="127"/>
      <c r="N29" s="91" t="str">
        <f t="shared" si="3"/>
        <v/>
      </c>
      <c r="O29" s="91" t="str">
        <f t="shared" si="4"/>
        <v/>
      </c>
    </row>
    <row r="30" spans="1:15" ht="46.5" customHeight="1" x14ac:dyDescent="0.2">
      <c r="A30" s="112" t="s">
        <v>6</v>
      </c>
      <c r="B30" s="114" t="s">
        <v>49</v>
      </c>
      <c r="C30" s="13" t="s">
        <v>5</v>
      </c>
      <c r="D30" s="116" t="s">
        <v>49</v>
      </c>
      <c r="E30" s="119" t="str">
        <f t="shared" si="0"/>
        <v/>
      </c>
      <c r="F30" s="97" t="s">
        <v>47</v>
      </c>
      <c r="G30" s="120" t="str">
        <f t="shared" si="1"/>
        <v/>
      </c>
      <c r="H30" s="98" t="s">
        <v>48</v>
      </c>
      <c r="I30" s="111" t="str">
        <f t="shared" si="2"/>
        <v/>
      </c>
      <c r="J30" s="171" t="s">
        <v>0</v>
      </c>
      <c r="K30" s="122"/>
      <c r="L30" s="124"/>
      <c r="M30" s="127"/>
      <c r="N30" s="91" t="str">
        <f t="shared" si="3"/>
        <v/>
      </c>
      <c r="O30" s="91" t="str">
        <f t="shared" si="4"/>
        <v/>
      </c>
    </row>
    <row r="31" spans="1:15" ht="46.5" customHeight="1" thickBot="1" x14ac:dyDescent="0.25">
      <c r="A31" s="113" t="s">
        <v>6</v>
      </c>
      <c r="B31" s="115" t="s">
        <v>49</v>
      </c>
      <c r="C31" s="15" t="s">
        <v>5</v>
      </c>
      <c r="D31" s="117" t="s">
        <v>49</v>
      </c>
      <c r="E31" s="119" t="str">
        <f>IFERROR(HOUR(O31),"")</f>
        <v/>
      </c>
      <c r="F31" s="97" t="s">
        <v>47</v>
      </c>
      <c r="G31" s="120" t="str">
        <f t="shared" si="1"/>
        <v/>
      </c>
      <c r="H31" s="98" t="s">
        <v>48</v>
      </c>
      <c r="I31" s="111" t="str">
        <f t="shared" si="2"/>
        <v/>
      </c>
      <c r="J31" s="171" t="s">
        <v>0</v>
      </c>
      <c r="K31" s="123"/>
      <c r="L31" s="125"/>
      <c r="M31" s="127"/>
      <c r="N31" s="91" t="str">
        <f t="shared" si="3"/>
        <v/>
      </c>
      <c r="O31" s="91" t="str">
        <f t="shared" si="4"/>
        <v/>
      </c>
    </row>
    <row r="32" spans="1:15" ht="46.5" customHeight="1" thickBot="1" x14ac:dyDescent="0.25">
      <c r="A32" s="101" t="s">
        <v>50</v>
      </c>
      <c r="B32" s="277"/>
      <c r="C32" s="278"/>
      <c r="D32" s="279"/>
      <c r="E32" s="304">
        <f>SUM(E9:E31)+SUM(G9:G31)/60</f>
        <v>0</v>
      </c>
      <c r="F32" s="305"/>
      <c r="G32" s="282" t="s">
        <v>1</v>
      </c>
      <c r="H32" s="283"/>
      <c r="I32" s="121">
        <f>SUM(I9:I31)</f>
        <v>0</v>
      </c>
      <c r="J32" s="16" t="s">
        <v>0</v>
      </c>
      <c r="K32" s="284"/>
      <c r="L32" s="285"/>
    </row>
    <row r="33" spans="1:11" ht="19.5" customHeight="1" thickBot="1" x14ac:dyDescent="0.25">
      <c r="A33" s="17"/>
      <c r="B33" s="18"/>
      <c r="C33" s="18"/>
      <c r="D33" s="18"/>
      <c r="E33" s="4"/>
      <c r="F33" s="4"/>
      <c r="G33" s="18"/>
      <c r="H33" s="18"/>
      <c r="I33" s="3"/>
      <c r="J33" s="8"/>
      <c r="K33" s="19"/>
    </row>
    <row r="34" spans="1:11" ht="30" customHeight="1" thickBot="1" x14ac:dyDescent="0.25">
      <c r="E34" s="267" t="s">
        <v>4</v>
      </c>
      <c r="F34" s="268"/>
      <c r="G34" s="268"/>
      <c r="H34" s="269"/>
      <c r="I34" s="20" t="s">
        <v>3</v>
      </c>
      <c r="K34" s="203"/>
    </row>
    <row r="35" spans="1:11" ht="30" customHeight="1" thickBot="1" x14ac:dyDescent="0.25">
      <c r="A35" s="21" t="s">
        <v>2</v>
      </c>
      <c r="B35" s="306" t="str">
        <f ca="1">B4</f>
        <v>従業者A</v>
      </c>
      <c r="C35" s="306"/>
      <c r="D35" s="307"/>
      <c r="E35" s="308">
        <f>SUM(E32)</f>
        <v>0</v>
      </c>
      <c r="F35" s="309"/>
      <c r="G35" s="268" t="s">
        <v>1</v>
      </c>
      <c r="H35" s="269"/>
      <c r="I35" s="126">
        <f>SUM(I32)</f>
        <v>0</v>
      </c>
      <c r="K35" s="203"/>
    </row>
  </sheetData>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ageMargins left="0.7" right="0.25" top="0.75" bottom="0.43" header="0.3" footer="0.3"/>
  <pageSetup paperSize="9" scale="5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T31"/>
  <sheetViews>
    <sheetView zoomScale="80" zoomScaleNormal="80" zoomScaleSheetLayoutView="90" workbookViewId="0">
      <selection activeCell="G8" sqref="G8"/>
    </sheetView>
  </sheetViews>
  <sheetFormatPr defaultRowHeight="13" x14ac:dyDescent="0.2"/>
  <cols>
    <col min="1" max="1" width="25" customWidth="1"/>
    <col min="2" max="4" width="6.26953125" customWidth="1"/>
    <col min="5" max="5" width="5.6328125" customWidth="1"/>
    <col min="6" max="6" width="12.453125" customWidth="1"/>
    <col min="7" max="7" width="15.6328125" customWidth="1"/>
    <col min="8" max="8" width="6.26953125" customWidth="1"/>
    <col min="9" max="9" width="15.6328125" customWidth="1"/>
    <col min="10" max="10" width="6.26953125" customWidth="1"/>
    <col min="11" max="11" width="35.7265625" customWidth="1"/>
    <col min="12" max="12" width="11" customWidth="1"/>
  </cols>
  <sheetData>
    <row r="1" spans="1:20" ht="18.75" customHeight="1" x14ac:dyDescent="0.2">
      <c r="A1" s="205" t="s">
        <v>87</v>
      </c>
      <c r="B1" s="205"/>
      <c r="C1" s="205"/>
      <c r="D1" s="205"/>
      <c r="E1" s="205"/>
      <c r="F1" s="205"/>
      <c r="G1" s="205"/>
      <c r="H1" s="205"/>
      <c r="I1" s="205"/>
      <c r="J1" s="205"/>
      <c r="K1" s="205"/>
      <c r="L1" s="205"/>
      <c r="M1" s="173"/>
      <c r="N1" s="173"/>
      <c r="O1" s="173"/>
      <c r="P1" s="173"/>
      <c r="Q1" s="173"/>
      <c r="R1" s="173"/>
      <c r="S1" s="173"/>
      <c r="T1" s="173"/>
    </row>
    <row r="2" spans="1:20" ht="21.75" customHeight="1" x14ac:dyDescent="0.2">
      <c r="A2" s="206" t="s">
        <v>88</v>
      </c>
      <c r="B2" s="206"/>
      <c r="C2" s="206"/>
      <c r="D2" s="206"/>
      <c r="E2" s="206"/>
      <c r="F2" s="206"/>
      <c r="G2" s="206"/>
      <c r="H2" s="206"/>
      <c r="I2" s="206"/>
      <c r="J2" s="206"/>
      <c r="K2" s="206"/>
      <c r="L2" s="206"/>
      <c r="M2" s="173"/>
      <c r="N2" s="173"/>
      <c r="O2" s="173"/>
      <c r="P2" s="173"/>
      <c r="Q2" s="173"/>
      <c r="R2" s="173"/>
      <c r="S2" s="173"/>
      <c r="T2" s="173"/>
    </row>
    <row r="3" spans="1:20" ht="33" customHeight="1" thickBot="1" x14ac:dyDescent="0.25">
      <c r="A3" s="172" t="s">
        <v>41</v>
      </c>
      <c r="B3" s="207" t="s">
        <v>101</v>
      </c>
      <c r="C3" s="207"/>
      <c r="D3" s="207"/>
      <c r="E3" s="207"/>
      <c r="F3" s="207"/>
      <c r="G3" s="174"/>
      <c r="H3" s="92"/>
      <c r="I3" s="92"/>
      <c r="J3" s="92"/>
      <c r="K3" s="92"/>
      <c r="L3" s="173"/>
      <c r="M3" s="173"/>
      <c r="N3" s="173"/>
      <c r="O3" s="173"/>
      <c r="P3" s="173"/>
      <c r="Q3" s="173"/>
      <c r="R3" s="173"/>
      <c r="S3" s="173"/>
      <c r="T3" s="173"/>
    </row>
    <row r="4" spans="1:20" ht="17.25" customHeight="1" x14ac:dyDescent="0.2">
      <c r="A4" s="173"/>
      <c r="B4" s="173"/>
      <c r="C4" s="173"/>
      <c r="D4" s="173"/>
      <c r="E4" s="173"/>
      <c r="F4" s="173"/>
      <c r="G4" s="173"/>
      <c r="H4" s="173"/>
      <c r="I4" s="173"/>
      <c r="J4" s="173"/>
      <c r="K4" s="173"/>
      <c r="L4" s="173"/>
      <c r="M4" s="173"/>
      <c r="N4" s="173"/>
      <c r="O4" s="173"/>
      <c r="P4" s="173"/>
      <c r="Q4" s="173"/>
      <c r="R4" s="173"/>
      <c r="S4" s="173"/>
      <c r="T4" s="173"/>
    </row>
    <row r="5" spans="1:20" ht="37.5" customHeight="1" x14ac:dyDescent="0.2">
      <c r="A5" s="176" t="s">
        <v>42</v>
      </c>
      <c r="B5" s="208" t="s">
        <v>80</v>
      </c>
      <c r="C5" s="209"/>
      <c r="D5" s="209"/>
      <c r="E5" s="210"/>
      <c r="F5" s="177" t="s">
        <v>43</v>
      </c>
      <c r="G5" s="211" t="s">
        <v>81</v>
      </c>
      <c r="H5" s="212"/>
      <c r="I5" s="213" t="s">
        <v>82</v>
      </c>
      <c r="J5" s="212"/>
      <c r="K5" s="178" t="s">
        <v>44</v>
      </c>
      <c r="L5" s="177" t="s">
        <v>45</v>
      </c>
      <c r="M5" s="173"/>
      <c r="N5" s="173"/>
      <c r="O5" s="173"/>
      <c r="P5" s="173"/>
      <c r="Q5" s="173"/>
      <c r="R5" s="173"/>
      <c r="S5" s="173"/>
      <c r="T5" s="173"/>
    </row>
    <row r="6" spans="1:20" ht="37.5" customHeight="1" x14ac:dyDescent="0.2">
      <c r="A6" s="192" t="s">
        <v>99</v>
      </c>
      <c r="B6" s="193">
        <v>342</v>
      </c>
      <c r="C6" s="179" t="s">
        <v>1</v>
      </c>
      <c r="D6" s="194">
        <v>30</v>
      </c>
      <c r="E6" s="180" t="s">
        <v>48</v>
      </c>
      <c r="F6" s="195">
        <v>3360</v>
      </c>
      <c r="G6" s="181">
        <f>(B6*F6)+(D6*F6/60)</f>
        <v>1150800</v>
      </c>
      <c r="H6" s="182" t="s">
        <v>0</v>
      </c>
      <c r="I6" s="196">
        <v>1027500</v>
      </c>
      <c r="J6" s="183" t="s">
        <v>0</v>
      </c>
      <c r="K6" s="197" t="s">
        <v>105</v>
      </c>
      <c r="L6" s="182"/>
      <c r="M6" s="173"/>
      <c r="N6" s="173"/>
      <c r="O6" s="173"/>
      <c r="P6" s="173"/>
      <c r="Q6" s="173"/>
      <c r="R6" s="173"/>
      <c r="S6" s="173"/>
      <c r="T6" s="173"/>
    </row>
    <row r="7" spans="1:20" ht="37.5" customHeight="1" x14ac:dyDescent="0.2">
      <c r="A7" s="192" t="s">
        <v>100</v>
      </c>
      <c r="B7" s="193">
        <v>315</v>
      </c>
      <c r="C7" s="179" t="s">
        <v>1</v>
      </c>
      <c r="D7" s="194">
        <v>0</v>
      </c>
      <c r="E7" s="180" t="s">
        <v>48</v>
      </c>
      <c r="F7" s="195">
        <v>2000</v>
      </c>
      <c r="G7" s="181">
        <f t="shared" ref="G7:G12" si="0">(B7*F7)+(D7*F7/60)</f>
        <v>630000</v>
      </c>
      <c r="H7" s="182" t="s">
        <v>0</v>
      </c>
      <c r="I7" s="196">
        <v>630000</v>
      </c>
      <c r="J7" s="183" t="s">
        <v>0</v>
      </c>
      <c r="K7" s="197" t="s">
        <v>105</v>
      </c>
      <c r="L7" s="182"/>
      <c r="M7" s="173"/>
      <c r="N7" s="173"/>
      <c r="O7" s="173"/>
      <c r="P7" s="173"/>
      <c r="Q7" s="173"/>
      <c r="R7" s="173"/>
      <c r="S7" s="173"/>
      <c r="T7" s="173"/>
    </row>
    <row r="8" spans="1:20" ht="37.5" customHeight="1" x14ac:dyDescent="0.2">
      <c r="A8" s="192"/>
      <c r="B8" s="193"/>
      <c r="C8" s="179" t="s">
        <v>1</v>
      </c>
      <c r="D8" s="194"/>
      <c r="E8" s="180" t="s">
        <v>48</v>
      </c>
      <c r="F8" s="195"/>
      <c r="G8" s="181">
        <f t="shared" si="0"/>
        <v>0</v>
      </c>
      <c r="H8" s="182" t="s">
        <v>0</v>
      </c>
      <c r="I8" s="196"/>
      <c r="J8" s="183" t="s">
        <v>0</v>
      </c>
      <c r="K8" s="197" t="s">
        <v>92</v>
      </c>
      <c r="L8" s="182"/>
      <c r="M8" s="173"/>
      <c r="N8" s="173"/>
      <c r="O8" s="173"/>
      <c r="P8" s="173"/>
      <c r="Q8" s="173"/>
      <c r="R8" s="173"/>
      <c r="S8" s="173"/>
      <c r="T8" s="173"/>
    </row>
    <row r="9" spans="1:20" ht="37.5" customHeight="1" x14ac:dyDescent="0.2">
      <c r="A9" s="192"/>
      <c r="B9" s="193"/>
      <c r="C9" s="179" t="s">
        <v>1</v>
      </c>
      <c r="D9" s="194"/>
      <c r="E9" s="180" t="s">
        <v>48</v>
      </c>
      <c r="F9" s="195"/>
      <c r="G9" s="181">
        <f t="shared" si="0"/>
        <v>0</v>
      </c>
      <c r="H9" s="182" t="s">
        <v>0</v>
      </c>
      <c r="I9" s="196"/>
      <c r="J9" s="183" t="s">
        <v>0</v>
      </c>
      <c r="K9" s="197" t="s">
        <v>92</v>
      </c>
      <c r="L9" s="182"/>
      <c r="M9" s="173"/>
      <c r="N9" s="173"/>
      <c r="O9" s="173"/>
      <c r="P9" s="173"/>
      <c r="Q9" s="173"/>
      <c r="R9" s="173"/>
      <c r="S9" s="173"/>
      <c r="T9" s="173"/>
    </row>
    <row r="10" spans="1:20" ht="37.5" customHeight="1" x14ac:dyDescent="0.2">
      <c r="A10" s="192"/>
      <c r="B10" s="193"/>
      <c r="C10" s="179" t="s">
        <v>1</v>
      </c>
      <c r="D10" s="194"/>
      <c r="E10" s="180" t="s">
        <v>48</v>
      </c>
      <c r="F10" s="195"/>
      <c r="G10" s="181">
        <f t="shared" si="0"/>
        <v>0</v>
      </c>
      <c r="H10" s="182" t="s">
        <v>0</v>
      </c>
      <c r="I10" s="196"/>
      <c r="J10" s="183" t="s">
        <v>0</v>
      </c>
      <c r="K10" s="197" t="s">
        <v>92</v>
      </c>
      <c r="L10" s="182"/>
      <c r="M10" s="173"/>
      <c r="N10" s="173"/>
      <c r="O10" s="173"/>
      <c r="P10" s="173"/>
      <c r="Q10" s="173"/>
      <c r="R10" s="173"/>
      <c r="S10" s="173"/>
      <c r="T10" s="173"/>
    </row>
    <row r="11" spans="1:20" ht="37.5" customHeight="1" x14ac:dyDescent="0.2">
      <c r="A11" s="192"/>
      <c r="B11" s="193"/>
      <c r="C11" s="179" t="s">
        <v>1</v>
      </c>
      <c r="D11" s="194"/>
      <c r="E11" s="180" t="s">
        <v>48</v>
      </c>
      <c r="F11" s="195"/>
      <c r="G11" s="181">
        <f t="shared" si="0"/>
        <v>0</v>
      </c>
      <c r="H11" s="182" t="s">
        <v>0</v>
      </c>
      <c r="I11" s="196"/>
      <c r="J11" s="183" t="s">
        <v>0</v>
      </c>
      <c r="K11" s="197" t="s">
        <v>92</v>
      </c>
      <c r="L11" s="182"/>
      <c r="M11" s="173"/>
      <c r="N11" s="173"/>
      <c r="O11" s="173"/>
      <c r="P11" s="173"/>
      <c r="Q11" s="173"/>
      <c r="R11" s="173"/>
      <c r="S11" s="173"/>
      <c r="T11" s="173"/>
    </row>
    <row r="12" spans="1:20" ht="37.5" customHeight="1" thickBot="1" x14ac:dyDescent="0.25">
      <c r="A12" s="192"/>
      <c r="B12" s="193"/>
      <c r="C12" s="179" t="s">
        <v>1</v>
      </c>
      <c r="D12" s="194"/>
      <c r="E12" s="180" t="s">
        <v>48</v>
      </c>
      <c r="F12" s="195"/>
      <c r="G12" s="181">
        <f t="shared" si="0"/>
        <v>0</v>
      </c>
      <c r="H12" s="184" t="s">
        <v>0</v>
      </c>
      <c r="I12" s="196"/>
      <c r="J12" s="185" t="s">
        <v>0</v>
      </c>
      <c r="K12" s="197" t="s">
        <v>92</v>
      </c>
      <c r="L12" s="182"/>
      <c r="M12" s="173"/>
      <c r="N12" s="173"/>
      <c r="O12" s="173"/>
      <c r="P12" s="173"/>
      <c r="Q12" s="173"/>
      <c r="R12" s="173"/>
      <c r="S12" s="173"/>
      <c r="T12" s="173"/>
    </row>
    <row r="13" spans="1:20" ht="37.5" customHeight="1" thickBot="1" x14ac:dyDescent="0.25">
      <c r="A13" s="202" t="s">
        <v>83</v>
      </c>
      <c r="B13" s="186">
        <f>SUBTOTAL(109,直接人件費総括表4[列3])
  +ROUNDDOWN(SUBTOTAL(109,直接人件費総括表4[列5])/60,0)</f>
        <v>657</v>
      </c>
      <c r="C13" s="170" t="s">
        <v>1</v>
      </c>
      <c r="D13" s="187">
        <f>IF(SUBTOTAL(109,直接人件費総括表4[列5])&gt;=60,
     MOD(SUBTOTAL(109,直接人件費総括表4[列5]),60),
     SUBTOTAL(109,直接人件費総括表4[列5]))</f>
        <v>30</v>
      </c>
      <c r="E13" s="171" t="s">
        <v>48</v>
      </c>
      <c r="F13" s="188"/>
      <c r="G13" s="189">
        <f>SUBTOTAL(109,直接人件費総括表4[列8])</f>
        <v>1780800</v>
      </c>
      <c r="H13" s="93" t="s">
        <v>0</v>
      </c>
      <c r="I13" s="190">
        <f>SUBTOTAL(109,直接人件費総括表4[列12])</f>
        <v>1657500</v>
      </c>
      <c r="J13" s="93" t="s">
        <v>0</v>
      </c>
      <c r="K13" s="191"/>
      <c r="L13" s="188"/>
      <c r="M13" s="173"/>
      <c r="N13" s="173"/>
      <c r="O13" s="173"/>
      <c r="P13" s="173"/>
      <c r="Q13" s="173"/>
      <c r="R13" s="173"/>
      <c r="S13" s="173"/>
      <c r="T13" s="173"/>
    </row>
    <row r="14" spans="1:20" x14ac:dyDescent="0.2">
      <c r="A14" s="173"/>
      <c r="B14" s="173"/>
      <c r="C14" s="173"/>
      <c r="D14" s="173"/>
      <c r="E14" s="173"/>
      <c r="F14" s="173"/>
      <c r="G14" s="173"/>
      <c r="H14" s="173"/>
      <c r="I14" s="173"/>
      <c r="J14" s="173"/>
      <c r="K14" s="173"/>
      <c r="L14" s="173"/>
      <c r="M14" s="173"/>
      <c r="N14" s="173"/>
      <c r="O14" s="173"/>
      <c r="P14" s="173"/>
      <c r="Q14" s="173"/>
      <c r="R14" s="173"/>
      <c r="S14" s="173"/>
      <c r="T14" s="173"/>
    </row>
    <row r="15" spans="1:20" x14ac:dyDescent="0.2">
      <c r="A15" s="173" t="s">
        <v>84</v>
      </c>
      <c r="B15" s="173"/>
      <c r="C15" s="173"/>
      <c r="D15" s="173"/>
      <c r="E15" s="173"/>
      <c r="F15" s="173"/>
      <c r="G15" s="173"/>
      <c r="H15" s="173"/>
      <c r="I15" s="173"/>
      <c r="J15" s="173"/>
      <c r="K15" s="173"/>
      <c r="L15" s="173"/>
      <c r="M15" s="173"/>
      <c r="N15" s="173"/>
      <c r="O15" s="173"/>
      <c r="P15" s="173"/>
      <c r="Q15" s="173"/>
      <c r="R15" s="173"/>
      <c r="S15" s="173"/>
      <c r="T15" s="173"/>
    </row>
    <row r="16" spans="1:20" x14ac:dyDescent="0.2">
      <c r="A16" s="173"/>
      <c r="B16" s="173"/>
      <c r="C16" s="173"/>
      <c r="D16" s="173"/>
      <c r="E16" s="173"/>
      <c r="F16" s="173"/>
      <c r="G16" s="173"/>
      <c r="H16" s="173"/>
      <c r="I16" s="173"/>
      <c r="J16" s="173"/>
      <c r="K16" s="173"/>
      <c r="L16" s="173"/>
      <c r="M16" s="173"/>
      <c r="N16" s="173"/>
      <c r="O16" s="173"/>
      <c r="P16" s="173"/>
      <c r="Q16" s="173"/>
      <c r="R16" s="173"/>
      <c r="S16" s="173"/>
      <c r="T16" s="173"/>
    </row>
    <row r="17" spans="1:20" x14ac:dyDescent="0.2">
      <c r="A17" s="173"/>
      <c r="B17" s="173"/>
      <c r="C17" s="173"/>
      <c r="D17" s="173"/>
      <c r="E17" s="173"/>
      <c r="F17" s="173"/>
      <c r="G17" s="173"/>
      <c r="H17" s="173"/>
      <c r="I17" s="173"/>
      <c r="J17" s="173"/>
      <c r="K17" s="173"/>
      <c r="L17" s="173"/>
      <c r="M17" s="173"/>
      <c r="N17" s="173"/>
      <c r="O17" s="173"/>
      <c r="P17" s="173"/>
      <c r="Q17" s="173"/>
      <c r="R17" s="173"/>
      <c r="S17" s="173"/>
      <c r="T17" s="173"/>
    </row>
    <row r="18" spans="1:20" x14ac:dyDescent="0.2">
      <c r="A18" s="173"/>
      <c r="B18" s="173"/>
      <c r="C18" s="173"/>
      <c r="D18" s="173"/>
      <c r="E18" s="173"/>
      <c r="F18" s="173"/>
      <c r="G18" s="173"/>
      <c r="H18" s="173"/>
      <c r="I18" s="173"/>
      <c r="J18" s="173"/>
      <c r="K18" s="173"/>
      <c r="L18" s="173"/>
      <c r="M18" s="173"/>
      <c r="N18" s="173"/>
      <c r="O18" s="173"/>
      <c r="P18" s="173"/>
      <c r="Q18" s="173"/>
      <c r="R18" s="173"/>
      <c r="S18" s="173"/>
      <c r="T18" s="173"/>
    </row>
    <row r="19" spans="1:20" x14ac:dyDescent="0.2">
      <c r="A19" s="173"/>
      <c r="B19" s="173"/>
      <c r="C19" s="173"/>
      <c r="D19" s="173"/>
      <c r="E19" s="173"/>
      <c r="F19" s="173"/>
      <c r="G19" s="173"/>
      <c r="H19" s="173"/>
      <c r="I19" s="173"/>
      <c r="J19" s="173"/>
      <c r="K19" s="173"/>
      <c r="L19" s="173"/>
      <c r="M19" s="173"/>
      <c r="N19" s="173"/>
      <c r="O19" s="173"/>
      <c r="P19" s="173"/>
      <c r="Q19" s="173"/>
      <c r="R19" s="173"/>
      <c r="S19" s="173"/>
      <c r="T19" s="173"/>
    </row>
    <row r="20" spans="1:20" x14ac:dyDescent="0.2">
      <c r="A20" s="173"/>
      <c r="B20" s="173"/>
      <c r="C20" s="173"/>
      <c r="D20" s="173"/>
      <c r="E20" s="173"/>
      <c r="F20" s="173"/>
      <c r="G20" s="173"/>
      <c r="H20" s="173"/>
      <c r="I20" s="173"/>
      <c r="J20" s="173"/>
      <c r="K20" s="173"/>
      <c r="L20" s="173"/>
      <c r="M20" s="173"/>
      <c r="N20" s="173"/>
      <c r="O20" s="173"/>
      <c r="P20" s="173"/>
      <c r="Q20" s="173"/>
      <c r="R20" s="173"/>
      <c r="S20" s="173"/>
      <c r="T20" s="173"/>
    </row>
    <row r="21" spans="1:20" x14ac:dyDescent="0.2">
      <c r="A21" s="173"/>
      <c r="B21" s="173"/>
      <c r="C21" s="173"/>
      <c r="D21" s="173"/>
      <c r="E21" s="173"/>
      <c r="F21" s="173"/>
      <c r="G21" s="173"/>
      <c r="H21" s="173"/>
      <c r="I21" s="173"/>
      <c r="J21" s="173"/>
      <c r="K21" s="173"/>
      <c r="L21" s="173"/>
      <c r="M21" s="173"/>
      <c r="N21" s="173"/>
      <c r="O21" s="173"/>
      <c r="P21" s="173"/>
      <c r="Q21" s="173"/>
      <c r="R21" s="173"/>
      <c r="S21" s="173"/>
      <c r="T21" s="173"/>
    </row>
    <row r="22" spans="1:20" x14ac:dyDescent="0.2">
      <c r="A22" s="173"/>
      <c r="B22" s="173"/>
      <c r="C22" s="173"/>
      <c r="D22" s="173"/>
      <c r="E22" s="173"/>
      <c r="F22" s="173"/>
      <c r="G22" s="173"/>
      <c r="H22" s="173"/>
      <c r="I22" s="173"/>
      <c r="J22" s="173"/>
      <c r="K22" s="173"/>
      <c r="L22" s="173"/>
      <c r="M22" s="173"/>
      <c r="N22" s="173"/>
      <c r="O22" s="173"/>
      <c r="P22" s="173"/>
      <c r="Q22" s="173"/>
      <c r="R22" s="173"/>
      <c r="S22" s="173"/>
      <c r="T22" s="173"/>
    </row>
    <row r="23" spans="1:20" x14ac:dyDescent="0.2">
      <c r="A23" s="173"/>
      <c r="B23" s="173"/>
      <c r="C23" s="173"/>
      <c r="D23" s="173"/>
      <c r="E23" s="173"/>
      <c r="F23" s="173"/>
      <c r="G23" s="173"/>
      <c r="H23" s="173"/>
      <c r="I23" s="173"/>
      <c r="J23" s="173"/>
      <c r="K23" s="173"/>
      <c r="L23" s="173"/>
      <c r="M23" s="173"/>
      <c r="N23" s="173"/>
      <c r="O23" s="173"/>
      <c r="P23" s="173"/>
      <c r="Q23" s="173"/>
      <c r="R23" s="173"/>
      <c r="S23" s="173"/>
      <c r="T23" s="173"/>
    </row>
    <row r="24" spans="1:20" x14ac:dyDescent="0.2">
      <c r="A24" s="173"/>
      <c r="B24" s="173"/>
      <c r="C24" s="173"/>
      <c r="D24" s="173"/>
      <c r="E24" s="173"/>
      <c r="F24" s="173"/>
      <c r="G24" s="173"/>
      <c r="H24" s="173"/>
      <c r="I24" s="173"/>
      <c r="J24" s="173"/>
      <c r="K24" s="173"/>
      <c r="L24" s="173"/>
      <c r="M24" s="173"/>
      <c r="N24" s="173"/>
      <c r="O24" s="173"/>
      <c r="P24" s="173"/>
      <c r="Q24" s="173"/>
      <c r="R24" s="173"/>
      <c r="S24" s="173"/>
      <c r="T24" s="173"/>
    </row>
    <row r="25" spans="1:20" x14ac:dyDescent="0.2">
      <c r="A25" s="173"/>
      <c r="B25" s="173"/>
      <c r="C25" s="173"/>
      <c r="D25" s="173"/>
      <c r="E25" s="173"/>
      <c r="F25" s="173"/>
      <c r="G25" s="173"/>
      <c r="H25" s="173"/>
      <c r="I25" s="173"/>
      <c r="J25" s="173"/>
      <c r="K25" s="173"/>
      <c r="L25" s="173"/>
      <c r="M25" s="173"/>
      <c r="N25" s="173"/>
      <c r="O25" s="173"/>
      <c r="P25" s="173"/>
      <c r="Q25" s="173"/>
      <c r="R25" s="173"/>
      <c r="S25" s="173"/>
      <c r="T25" s="173"/>
    </row>
    <row r="26" spans="1:20" x14ac:dyDescent="0.2">
      <c r="A26" s="173"/>
      <c r="B26" s="173"/>
      <c r="C26" s="173"/>
      <c r="D26" s="173"/>
      <c r="E26" s="173"/>
      <c r="F26" s="173"/>
      <c r="G26" s="173"/>
      <c r="H26" s="173"/>
      <c r="I26" s="173"/>
      <c r="J26" s="173"/>
      <c r="K26" s="173"/>
      <c r="L26" s="173"/>
      <c r="M26" s="173"/>
      <c r="N26" s="173"/>
      <c r="O26" s="173"/>
      <c r="P26" s="173"/>
      <c r="Q26" s="173"/>
      <c r="R26" s="173"/>
      <c r="S26" s="173"/>
      <c r="T26" s="173"/>
    </row>
    <row r="27" spans="1:20" x14ac:dyDescent="0.2">
      <c r="A27" s="173"/>
      <c r="B27" s="173"/>
      <c r="C27" s="173"/>
      <c r="D27" s="173"/>
      <c r="E27" s="173"/>
      <c r="F27" s="173"/>
      <c r="G27" s="173"/>
      <c r="H27" s="173"/>
      <c r="I27" s="173"/>
      <c r="J27" s="173"/>
      <c r="K27" s="173"/>
      <c r="L27" s="173"/>
      <c r="M27" s="173"/>
      <c r="N27" s="173"/>
      <c r="O27" s="173"/>
      <c r="P27" s="173"/>
      <c r="Q27" s="173"/>
      <c r="R27" s="173"/>
      <c r="S27" s="173"/>
      <c r="T27" s="173"/>
    </row>
    <row r="28" spans="1:20" x14ac:dyDescent="0.2">
      <c r="A28" s="173"/>
      <c r="B28" s="173"/>
      <c r="C28" s="173"/>
      <c r="D28" s="173"/>
      <c r="E28" s="173"/>
      <c r="F28" s="173"/>
      <c r="G28" s="173"/>
      <c r="H28" s="173"/>
      <c r="I28" s="173"/>
      <c r="J28" s="173"/>
      <c r="K28" s="173"/>
      <c r="L28" s="173"/>
      <c r="M28" s="173"/>
      <c r="N28" s="173"/>
      <c r="O28" s="173"/>
      <c r="P28" s="173"/>
      <c r="Q28" s="173"/>
      <c r="R28" s="173"/>
      <c r="S28" s="173"/>
      <c r="T28" s="173"/>
    </row>
    <row r="29" spans="1:20" x14ac:dyDescent="0.2">
      <c r="A29" s="173"/>
      <c r="B29" s="173"/>
      <c r="C29" s="173"/>
      <c r="D29" s="173"/>
      <c r="E29" s="173"/>
      <c r="F29" s="173"/>
      <c r="G29" s="173"/>
      <c r="H29" s="173"/>
      <c r="I29" s="173"/>
      <c r="J29" s="173"/>
      <c r="K29" s="173"/>
      <c r="L29" s="173"/>
      <c r="M29" s="173"/>
      <c r="N29" s="173"/>
      <c r="O29" s="173"/>
      <c r="P29" s="173"/>
      <c r="Q29" s="173"/>
      <c r="R29" s="173"/>
      <c r="S29" s="173"/>
      <c r="T29" s="173"/>
    </row>
    <row r="30" spans="1:20" x14ac:dyDescent="0.2">
      <c r="A30" s="173"/>
      <c r="B30" s="173"/>
      <c r="C30" s="173"/>
      <c r="D30" s="173"/>
      <c r="E30" s="173"/>
      <c r="F30" s="173"/>
      <c r="G30" s="173"/>
      <c r="H30" s="173"/>
      <c r="I30" s="173"/>
      <c r="J30" s="173"/>
      <c r="K30" s="173"/>
      <c r="L30" s="173"/>
      <c r="M30" s="173"/>
      <c r="N30" s="173"/>
      <c r="O30" s="173"/>
      <c r="P30" s="173"/>
      <c r="Q30" s="173"/>
      <c r="R30" s="173"/>
      <c r="S30" s="173"/>
      <c r="T30" s="173"/>
    </row>
    <row r="31" spans="1:20" x14ac:dyDescent="0.2">
      <c r="A31" s="173"/>
      <c r="B31" s="173"/>
      <c r="C31" s="173"/>
      <c r="D31" s="173"/>
      <c r="E31" s="173"/>
      <c r="F31" s="173"/>
      <c r="G31" s="173"/>
      <c r="H31" s="173"/>
      <c r="I31" s="173"/>
      <c r="J31" s="173"/>
      <c r="K31" s="173"/>
      <c r="L31" s="173"/>
    </row>
  </sheetData>
  <sheetProtection selectLockedCells="1"/>
  <mergeCells count="6">
    <mergeCell ref="A1:L1"/>
    <mergeCell ref="A2:L2"/>
    <mergeCell ref="B3:F3"/>
    <mergeCell ref="B5:E5"/>
    <mergeCell ref="G5:H5"/>
    <mergeCell ref="I5:J5"/>
  </mergeCells>
  <phoneticPr fontId="3"/>
  <dataValidations count="1">
    <dataValidation type="whole" allowBlank="1" showInputMessage="1" showErrorMessage="1" sqref="D6:D12">
      <formula1>0</formula1>
      <formula2>59</formula2>
    </dataValidation>
  </dataValidations>
  <printOptions horizontalCentered="1"/>
  <pageMargins left="0.78740157480314965" right="0.78740157480314965" top="0.98425196850393704" bottom="0.98425196850393704" header="0.51181102362204722" footer="0.51181102362204722"/>
  <pageSetup paperSize="9" scale="89" fitToHeight="0" orientation="landscape" r:id="rId1"/>
  <headerFooter alignWithMargins="0"/>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14:formula1>
            <xm:f>'【記入例・入力方法】人件費シート1 （別紙2-3）'!$S$12:$S$37</xm:f>
          </x14:formula1>
          <xm:sqref>F6:F12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0"/>
  <sheetViews>
    <sheetView view="pageBreakPreview" zoomScale="85" zoomScaleNormal="85" zoomScaleSheetLayoutView="85" workbookViewId="0">
      <selection activeCell="V20" sqref="V20"/>
    </sheetView>
  </sheetViews>
  <sheetFormatPr defaultColWidth="9" defaultRowHeight="20.149999999999999" customHeight="1" x14ac:dyDescent="0.2"/>
  <cols>
    <col min="1" max="1" width="4.36328125" style="62" customWidth="1"/>
    <col min="2" max="2" width="4.6328125" style="62" customWidth="1"/>
    <col min="3" max="3" width="3.1796875" style="62" customWidth="1"/>
    <col min="4" max="4" width="3.81640625" style="62" customWidth="1"/>
    <col min="5" max="5" width="3.1796875" style="63" customWidth="1"/>
    <col min="6" max="6" width="13.1796875" style="62" customWidth="1"/>
    <col min="7" max="7" width="6.6328125" style="64" customWidth="1"/>
    <col min="8" max="8" width="10.81640625" style="64" hidden="1" customWidth="1"/>
    <col min="9" max="10" width="10.6328125" style="62" customWidth="1"/>
    <col min="11" max="12" width="15.6328125" style="62" customWidth="1"/>
    <col min="13" max="13" width="3.6328125" style="23" customWidth="1"/>
    <col min="14" max="14" width="10.54296875" style="23" hidden="1" customWidth="1"/>
    <col min="15" max="15" width="9" style="23" hidden="1" customWidth="1"/>
    <col min="16" max="16" width="7.81640625" style="23" bestFit="1" customWidth="1"/>
    <col min="17" max="17" width="3.36328125" style="23" bestFit="1" customWidth="1"/>
    <col min="18" max="18" width="7.81640625" style="23" bestFit="1" customWidth="1"/>
    <col min="19" max="19" width="16.54296875" style="23" bestFit="1" customWidth="1"/>
    <col min="20" max="16384" width="9" style="23"/>
  </cols>
  <sheetData>
    <row r="1" spans="1:27" ht="20.149999999999999" customHeight="1" x14ac:dyDescent="0.2">
      <c r="A1" s="165" t="s">
        <v>89</v>
      </c>
      <c r="G1" s="166" t="s">
        <v>73</v>
      </c>
    </row>
    <row r="3" spans="1:27" ht="23.25" customHeight="1" x14ac:dyDescent="0.2">
      <c r="A3" s="230" t="s">
        <v>15</v>
      </c>
      <c r="B3" s="230"/>
      <c r="C3" s="230"/>
      <c r="D3" s="230"/>
      <c r="E3" s="231"/>
      <c r="F3" s="231"/>
      <c r="G3" s="231"/>
      <c r="H3" s="231"/>
      <c r="I3" s="231"/>
      <c r="J3" s="231"/>
      <c r="K3" s="231"/>
      <c r="L3" s="231"/>
      <c r="M3" s="22"/>
      <c r="N3" s="168" t="s">
        <v>32</v>
      </c>
      <c r="O3" s="66"/>
      <c r="P3" s="153"/>
      <c r="Q3" s="154"/>
      <c r="R3" s="153"/>
      <c r="S3" s="153"/>
      <c r="T3" s="167" t="s">
        <v>74</v>
      </c>
      <c r="U3" s="66"/>
      <c r="V3" s="67"/>
      <c r="W3" s="67"/>
      <c r="X3" s="67"/>
      <c r="Y3" s="67"/>
      <c r="Z3" s="67"/>
    </row>
    <row r="4" spans="1:27" ht="23.25" customHeight="1" x14ac:dyDescent="0.2">
      <c r="A4" s="232" t="s">
        <v>132</v>
      </c>
      <c r="B4" s="232"/>
      <c r="C4" s="232"/>
      <c r="D4" s="232"/>
      <c r="E4" s="233"/>
      <c r="F4" s="233"/>
      <c r="G4" s="233"/>
      <c r="H4" s="233"/>
      <c r="I4" s="233"/>
      <c r="J4" s="233"/>
      <c r="K4" s="233"/>
      <c r="L4" s="233"/>
      <c r="M4" s="22"/>
      <c r="N4" s="68" t="s">
        <v>33</v>
      </c>
      <c r="O4" s="67"/>
      <c r="P4" s="155"/>
      <c r="Q4" s="156"/>
      <c r="R4" s="155"/>
      <c r="S4" s="155"/>
      <c r="T4" s="130" t="s">
        <v>75</v>
      </c>
      <c r="U4" s="67"/>
      <c r="V4" s="67"/>
      <c r="W4" s="67"/>
      <c r="X4" s="67"/>
      <c r="Y4" s="67"/>
      <c r="Z4" s="67"/>
    </row>
    <row r="5" spans="1:27" ht="34.5" customHeight="1" x14ac:dyDescent="0.2">
      <c r="A5" s="250" t="s">
        <v>39</v>
      </c>
      <c r="B5" s="250"/>
      <c r="C5" s="250"/>
      <c r="D5" s="251" t="s">
        <v>70</v>
      </c>
      <c r="E5" s="251"/>
      <c r="F5" s="251"/>
      <c r="G5" s="251"/>
      <c r="H5" s="251"/>
      <c r="I5" s="251"/>
      <c r="J5" s="251"/>
      <c r="K5" s="251"/>
      <c r="L5" s="251"/>
      <c r="M5" s="22"/>
      <c r="N5" s="254" t="s">
        <v>33</v>
      </c>
      <c r="O5" s="22"/>
      <c r="P5" s="22"/>
      <c r="Q5" s="22"/>
      <c r="R5" s="22"/>
      <c r="S5" s="22"/>
      <c r="T5" s="253" t="s">
        <v>134</v>
      </c>
      <c r="U5" s="253"/>
      <c r="V5" s="253"/>
      <c r="W5" s="253"/>
      <c r="X5" s="253"/>
      <c r="Y5" s="253"/>
      <c r="Z5" s="253"/>
      <c r="AA5" s="253"/>
    </row>
    <row r="6" spans="1:27" ht="34.5" customHeight="1" x14ac:dyDescent="0.2">
      <c r="A6" s="252" t="s">
        <v>78</v>
      </c>
      <c r="B6" s="252"/>
      <c r="C6" s="252"/>
      <c r="D6" s="251" t="s">
        <v>79</v>
      </c>
      <c r="E6" s="251"/>
      <c r="F6" s="251"/>
      <c r="G6" s="251"/>
      <c r="H6" s="251"/>
      <c r="I6" s="251"/>
      <c r="J6" s="251"/>
      <c r="K6" s="251"/>
      <c r="L6" s="251"/>
      <c r="M6" s="22"/>
      <c r="N6" s="254"/>
      <c r="O6" s="67"/>
      <c r="P6" s="67"/>
      <c r="Q6" s="67"/>
      <c r="R6" s="67"/>
      <c r="S6" s="67"/>
      <c r="T6" s="253"/>
      <c r="U6" s="253"/>
      <c r="V6" s="253"/>
      <c r="W6" s="253"/>
      <c r="X6" s="253"/>
      <c r="Y6" s="253"/>
      <c r="Z6" s="253"/>
      <c r="AA6" s="253"/>
    </row>
    <row r="7" spans="1:27" s="31" customFormat="1" ht="60" customHeight="1" x14ac:dyDescent="0.2">
      <c r="A7" s="243" t="s">
        <v>16</v>
      </c>
      <c r="B7" s="244"/>
      <c r="C7" s="245"/>
      <c r="D7" s="246" t="s">
        <v>17</v>
      </c>
      <c r="E7" s="247"/>
      <c r="F7" s="25" t="s">
        <v>18</v>
      </c>
      <c r="G7" s="24"/>
      <c r="H7" s="65"/>
      <c r="I7" s="25" t="s">
        <v>19</v>
      </c>
      <c r="J7" s="28" t="s">
        <v>20</v>
      </c>
      <c r="K7" s="28" t="s">
        <v>21</v>
      </c>
      <c r="L7" s="25" t="s">
        <v>66</v>
      </c>
      <c r="M7" s="29"/>
      <c r="N7" s="88" t="s">
        <v>33</v>
      </c>
      <c r="O7" s="89"/>
      <c r="P7" s="89"/>
      <c r="Q7" s="89"/>
      <c r="R7" s="89"/>
      <c r="S7" s="89"/>
      <c r="T7" s="238" t="s">
        <v>133</v>
      </c>
      <c r="U7" s="239"/>
      <c r="V7" s="239"/>
      <c r="W7" s="239"/>
      <c r="X7" s="239"/>
      <c r="Y7" s="239"/>
      <c r="Z7" s="239"/>
    </row>
    <row r="8" spans="1:27" s="40" customFormat="1" ht="23.15" customHeight="1" x14ac:dyDescent="0.2">
      <c r="A8" s="236" t="s">
        <v>68</v>
      </c>
      <c r="B8" s="214" t="s">
        <v>93</v>
      </c>
      <c r="C8" s="223" t="s">
        <v>16</v>
      </c>
      <c r="D8" s="234">
        <v>11</v>
      </c>
      <c r="E8" s="217" t="s">
        <v>24</v>
      </c>
      <c r="F8" s="224">
        <v>346321</v>
      </c>
      <c r="G8" s="32" t="s">
        <v>25</v>
      </c>
      <c r="H8" s="69">
        <f>MIN($F$8:$F$35)</f>
        <v>240143</v>
      </c>
      <c r="I8" s="70">
        <f>LOOKUP(H8,$P$11:$P$37,$S$11:$S$37)</f>
        <v>1960</v>
      </c>
      <c r="J8" s="86">
        <v>25</v>
      </c>
      <c r="K8" s="35">
        <f>I8*J8</f>
        <v>49000</v>
      </c>
      <c r="L8" s="36">
        <f>IF(F8&lt;=K8,F8,K8)</f>
        <v>49000</v>
      </c>
      <c r="M8" s="37"/>
      <c r="N8" s="71" t="s">
        <v>33</v>
      </c>
      <c r="O8" s="72"/>
      <c r="P8" s="72"/>
      <c r="Q8" s="72"/>
      <c r="R8" s="72"/>
      <c r="S8" s="72"/>
      <c r="T8" s="73" t="s">
        <v>76</v>
      </c>
      <c r="U8" s="37"/>
      <c r="V8" s="37"/>
      <c r="W8" s="37"/>
      <c r="X8" s="37"/>
      <c r="Y8" s="37"/>
      <c r="Z8" s="37"/>
    </row>
    <row r="9" spans="1:27" ht="23.15" customHeight="1" x14ac:dyDescent="0.2">
      <c r="A9" s="237"/>
      <c r="B9" s="215"/>
      <c r="C9" s="223"/>
      <c r="D9" s="235"/>
      <c r="E9" s="218"/>
      <c r="F9" s="225"/>
      <c r="G9" s="41" t="s">
        <v>29</v>
      </c>
      <c r="H9" s="74"/>
      <c r="I9" s="44"/>
      <c r="J9" s="87"/>
      <c r="K9" s="45">
        <f>I9*J9</f>
        <v>0</v>
      </c>
      <c r="L9" s="44">
        <f>IF(F8&lt;=K9,F8,K9)</f>
        <v>0</v>
      </c>
      <c r="M9" s="22"/>
      <c r="P9" s="240" t="s">
        <v>22</v>
      </c>
      <c r="Q9" s="241"/>
      <c r="R9" s="242"/>
      <c r="S9" s="128" t="s">
        <v>23</v>
      </c>
      <c r="U9" s="22"/>
      <c r="V9" s="22"/>
      <c r="W9" s="22"/>
      <c r="X9" s="22"/>
      <c r="Y9" s="22"/>
      <c r="Z9" s="22"/>
    </row>
    <row r="10" spans="1:27" s="40" customFormat="1" ht="23.15" customHeight="1" x14ac:dyDescent="0.2">
      <c r="A10" s="236" t="s">
        <v>68</v>
      </c>
      <c r="B10" s="214" t="s">
        <v>93</v>
      </c>
      <c r="C10" s="223" t="s">
        <v>16</v>
      </c>
      <c r="D10" s="234">
        <v>12</v>
      </c>
      <c r="E10" s="217" t="s">
        <v>24</v>
      </c>
      <c r="F10" s="224">
        <v>328645</v>
      </c>
      <c r="G10" s="32" t="s">
        <v>25</v>
      </c>
      <c r="H10" s="69">
        <f>MIN($F$8:$F$35)</f>
        <v>240143</v>
      </c>
      <c r="I10" s="70">
        <f>LOOKUP(H10,$P$11:$P$37,$S$11:$S$37)</f>
        <v>1960</v>
      </c>
      <c r="J10" s="86">
        <v>20</v>
      </c>
      <c r="K10" s="35">
        <f t="shared" ref="K10:K35" si="0">I10*J10</f>
        <v>39200</v>
      </c>
      <c r="L10" s="36">
        <f>IF(F10&lt;=K10,F10,K10)</f>
        <v>39200</v>
      </c>
      <c r="M10" s="37"/>
      <c r="N10" s="75" t="s">
        <v>33</v>
      </c>
      <c r="O10" s="37"/>
      <c r="P10" s="38" t="s">
        <v>26</v>
      </c>
      <c r="Q10" s="39"/>
      <c r="R10" s="38" t="s">
        <v>27</v>
      </c>
      <c r="S10" s="38" t="s">
        <v>28</v>
      </c>
      <c r="T10" s="76" t="s">
        <v>77</v>
      </c>
      <c r="U10" s="37"/>
      <c r="V10" s="37"/>
      <c r="W10" s="37"/>
      <c r="X10" s="37"/>
      <c r="Y10" s="37"/>
      <c r="Z10" s="37"/>
    </row>
    <row r="11" spans="1:27" ht="23.15" customHeight="1" x14ac:dyDescent="0.2">
      <c r="A11" s="237"/>
      <c r="B11" s="215"/>
      <c r="C11" s="223"/>
      <c r="D11" s="235"/>
      <c r="E11" s="218"/>
      <c r="F11" s="225"/>
      <c r="G11" s="41" t="s">
        <v>29</v>
      </c>
      <c r="H11" s="74"/>
      <c r="I11" s="44"/>
      <c r="J11" s="87"/>
      <c r="K11" s="45">
        <f t="shared" si="0"/>
        <v>0</v>
      </c>
      <c r="L11" s="44">
        <f>IF(F10&lt;=K11,F10,K11)</f>
        <v>0</v>
      </c>
      <c r="M11" s="22"/>
      <c r="N11" s="76"/>
      <c r="O11" s="76"/>
      <c r="P11" s="38">
        <v>0</v>
      </c>
      <c r="Q11" s="39"/>
      <c r="R11" s="38">
        <v>0</v>
      </c>
      <c r="S11" s="38">
        <v>0</v>
      </c>
      <c r="T11" s="73" t="s">
        <v>35</v>
      </c>
      <c r="U11" s="22"/>
      <c r="V11" s="22"/>
      <c r="W11" s="22"/>
      <c r="X11" s="22"/>
      <c r="Y11" s="22"/>
      <c r="Z11" s="22"/>
    </row>
    <row r="12" spans="1:27" s="40" customFormat="1" ht="23.15" customHeight="1" x14ac:dyDescent="0.2">
      <c r="A12" s="236" t="s">
        <v>68</v>
      </c>
      <c r="B12" s="214" t="s">
        <v>102</v>
      </c>
      <c r="C12" s="223" t="s">
        <v>16</v>
      </c>
      <c r="D12" s="216">
        <v>1</v>
      </c>
      <c r="E12" s="217" t="s">
        <v>24</v>
      </c>
      <c r="F12" s="224">
        <v>278943</v>
      </c>
      <c r="G12" s="32" t="s">
        <v>25</v>
      </c>
      <c r="H12" s="69">
        <f>MIN($F$8:$F$35)</f>
        <v>240143</v>
      </c>
      <c r="I12" s="70">
        <f>LOOKUP(H12,$P$11:$P$37,$S$11:$S$37)</f>
        <v>1960</v>
      </c>
      <c r="J12" s="86">
        <v>35</v>
      </c>
      <c r="K12" s="35">
        <f t="shared" si="0"/>
        <v>68600</v>
      </c>
      <c r="L12" s="36">
        <f>IF(F12&lt;=K12,F12,K12)</f>
        <v>68600</v>
      </c>
      <c r="M12" s="37"/>
      <c r="N12" s="77"/>
      <c r="O12" s="77"/>
      <c r="P12" s="38">
        <v>1</v>
      </c>
      <c r="Q12" s="38" t="s">
        <v>30</v>
      </c>
      <c r="R12" s="46">
        <v>130000</v>
      </c>
      <c r="S12" s="47">
        <v>1030</v>
      </c>
      <c r="T12" s="73"/>
      <c r="U12" s="37"/>
      <c r="V12" s="37"/>
      <c r="W12" s="37"/>
      <c r="X12" s="37"/>
      <c r="Y12" s="37"/>
      <c r="Z12" s="37"/>
    </row>
    <row r="13" spans="1:27" ht="23.15" customHeight="1" x14ac:dyDescent="0.2">
      <c r="A13" s="237"/>
      <c r="B13" s="215"/>
      <c r="C13" s="223"/>
      <c r="D13" s="216"/>
      <c r="E13" s="218"/>
      <c r="F13" s="225"/>
      <c r="G13" s="41" t="s">
        <v>29</v>
      </c>
      <c r="H13" s="74"/>
      <c r="I13" s="44"/>
      <c r="J13" s="87"/>
      <c r="K13" s="45">
        <f t="shared" si="0"/>
        <v>0</v>
      </c>
      <c r="L13" s="44">
        <f>IF(F12&lt;=K13,F12,K13)</f>
        <v>0</v>
      </c>
      <c r="M13" s="22"/>
      <c r="N13" s="22"/>
      <c r="O13" s="22"/>
      <c r="P13" s="46">
        <v>130000</v>
      </c>
      <c r="Q13" s="38" t="s">
        <v>30</v>
      </c>
      <c r="R13" s="46">
        <v>138000</v>
      </c>
      <c r="S13" s="47">
        <v>1090</v>
      </c>
      <c r="U13" s="22"/>
      <c r="V13" s="22"/>
      <c r="W13" s="22"/>
      <c r="X13" s="22"/>
      <c r="Y13" s="22"/>
      <c r="Z13" s="22"/>
    </row>
    <row r="14" spans="1:27" s="40" customFormat="1" ht="23.15" customHeight="1" x14ac:dyDescent="0.2">
      <c r="A14" s="236" t="s">
        <v>68</v>
      </c>
      <c r="B14" s="214" t="s">
        <v>102</v>
      </c>
      <c r="C14" s="223" t="s">
        <v>16</v>
      </c>
      <c r="D14" s="216">
        <v>2</v>
      </c>
      <c r="E14" s="217" t="s">
        <v>24</v>
      </c>
      <c r="F14" s="224">
        <v>640358</v>
      </c>
      <c r="G14" s="32" t="s">
        <v>25</v>
      </c>
      <c r="H14" s="69">
        <f>MIN($F$8:$F$35)</f>
        <v>240143</v>
      </c>
      <c r="I14" s="70">
        <f>LOOKUP(H14,$P$11:$P$37,$S$11:$S$37)</f>
        <v>1960</v>
      </c>
      <c r="J14" s="86">
        <v>40</v>
      </c>
      <c r="K14" s="35">
        <f t="shared" si="0"/>
        <v>78400</v>
      </c>
      <c r="L14" s="36">
        <f>IF(F14&lt;=K14,F14,K14)</f>
        <v>78400</v>
      </c>
      <c r="M14" s="37"/>
      <c r="N14" s="75" t="s">
        <v>33</v>
      </c>
      <c r="O14" s="22"/>
      <c r="P14" s="46">
        <v>138000</v>
      </c>
      <c r="Q14" s="38" t="s">
        <v>30</v>
      </c>
      <c r="R14" s="46">
        <v>146000</v>
      </c>
      <c r="S14" s="47">
        <v>1160</v>
      </c>
      <c r="T14" s="78" t="s">
        <v>37</v>
      </c>
      <c r="U14" s="37"/>
      <c r="V14" s="37"/>
      <c r="W14" s="37"/>
      <c r="X14" s="37"/>
      <c r="Y14" s="37"/>
      <c r="Z14" s="37"/>
    </row>
    <row r="15" spans="1:27" ht="23.15" customHeight="1" x14ac:dyDescent="0.2">
      <c r="A15" s="237"/>
      <c r="B15" s="215"/>
      <c r="C15" s="223"/>
      <c r="D15" s="216"/>
      <c r="E15" s="218"/>
      <c r="F15" s="225"/>
      <c r="G15" s="41" t="s">
        <v>29</v>
      </c>
      <c r="H15" s="74"/>
      <c r="I15" s="44"/>
      <c r="J15" s="87"/>
      <c r="K15" s="45">
        <f t="shared" si="0"/>
        <v>0</v>
      </c>
      <c r="L15" s="44">
        <f>IF(F14&lt;=K15,F14,K15)</f>
        <v>0</v>
      </c>
      <c r="M15" s="22"/>
      <c r="P15" s="46">
        <v>146000</v>
      </c>
      <c r="Q15" s="38" t="s">
        <v>30</v>
      </c>
      <c r="R15" s="46">
        <v>155000</v>
      </c>
      <c r="S15" s="47">
        <v>1230</v>
      </c>
      <c r="U15" s="22"/>
      <c r="V15" s="22"/>
      <c r="W15" s="22"/>
      <c r="X15" s="22"/>
      <c r="Y15" s="22"/>
      <c r="Z15" s="22"/>
    </row>
    <row r="16" spans="1:27" s="40" customFormat="1" ht="23.15" customHeight="1" x14ac:dyDescent="0.2">
      <c r="A16" s="236" t="s">
        <v>68</v>
      </c>
      <c r="B16" s="214" t="s">
        <v>102</v>
      </c>
      <c r="C16" s="223" t="s">
        <v>16</v>
      </c>
      <c r="D16" s="216">
        <v>3</v>
      </c>
      <c r="E16" s="217" t="s">
        <v>24</v>
      </c>
      <c r="F16" s="224">
        <v>240143</v>
      </c>
      <c r="G16" s="32" t="s">
        <v>25</v>
      </c>
      <c r="H16" s="69">
        <f>MIN($F$8:$F$35)</f>
        <v>240143</v>
      </c>
      <c r="I16" s="70">
        <f>LOOKUP(H16,$P$11:$P$37,$S$11:$S$37)</f>
        <v>1960</v>
      </c>
      <c r="J16" s="86">
        <v>45</v>
      </c>
      <c r="K16" s="35">
        <f t="shared" si="0"/>
        <v>88200</v>
      </c>
      <c r="L16" s="36">
        <f>IF(F16&lt;=K16,F16,K16)</f>
        <v>88200</v>
      </c>
      <c r="M16" s="37"/>
      <c r="N16" s="79" t="s">
        <v>33</v>
      </c>
      <c r="O16" s="77"/>
      <c r="P16" s="46">
        <v>155000</v>
      </c>
      <c r="Q16" s="38" t="s">
        <v>30</v>
      </c>
      <c r="R16" s="46">
        <v>165000</v>
      </c>
      <c r="S16" s="47">
        <v>1310</v>
      </c>
      <c r="T16" s="78" t="s">
        <v>36</v>
      </c>
      <c r="U16" s="37"/>
      <c r="V16" s="37"/>
      <c r="W16" s="37"/>
      <c r="X16" s="37"/>
      <c r="Y16" s="37"/>
      <c r="Z16" s="37"/>
    </row>
    <row r="17" spans="1:26" ht="23.15" customHeight="1" x14ac:dyDescent="0.2">
      <c r="A17" s="237"/>
      <c r="B17" s="215"/>
      <c r="C17" s="223"/>
      <c r="D17" s="216"/>
      <c r="E17" s="218"/>
      <c r="F17" s="225"/>
      <c r="G17" s="41" t="s">
        <v>29</v>
      </c>
      <c r="H17" s="74"/>
      <c r="I17" s="44"/>
      <c r="J17" s="87"/>
      <c r="K17" s="45">
        <f t="shared" si="0"/>
        <v>0</v>
      </c>
      <c r="L17" s="44">
        <f>IF(F16&lt;=K17,F16,K17)</f>
        <v>0</v>
      </c>
      <c r="M17" s="22"/>
      <c r="N17" s="80"/>
      <c r="O17" s="80"/>
      <c r="P17" s="46">
        <v>165000</v>
      </c>
      <c r="Q17" s="38" t="s">
        <v>30</v>
      </c>
      <c r="R17" s="46">
        <v>175000</v>
      </c>
      <c r="S17" s="47">
        <v>1390</v>
      </c>
      <c r="T17" s="80"/>
      <c r="U17" s="22"/>
      <c r="V17" s="22"/>
      <c r="W17" s="22"/>
      <c r="X17" s="22"/>
      <c r="Y17" s="22"/>
      <c r="Z17" s="22"/>
    </row>
    <row r="18" spans="1:26" s="40" customFormat="1" ht="23.15" customHeight="1" x14ac:dyDescent="0.2">
      <c r="A18" s="236" t="s">
        <v>68</v>
      </c>
      <c r="B18" s="214" t="s">
        <v>102</v>
      </c>
      <c r="C18" s="223" t="s">
        <v>16</v>
      </c>
      <c r="D18" s="216">
        <v>4</v>
      </c>
      <c r="E18" s="217" t="s">
        <v>24</v>
      </c>
      <c r="F18" s="224">
        <v>456321</v>
      </c>
      <c r="G18" s="32" t="s">
        <v>25</v>
      </c>
      <c r="H18" s="69">
        <f>MIN($F$8:$F$35)</f>
        <v>240143</v>
      </c>
      <c r="I18" s="70">
        <f>LOOKUP(H18,$P$11:$P$37,$S$11:$S$37)</f>
        <v>1960</v>
      </c>
      <c r="J18" s="86">
        <v>45</v>
      </c>
      <c r="K18" s="35">
        <f t="shared" si="0"/>
        <v>88200</v>
      </c>
      <c r="L18" s="36">
        <f>IF(F18&lt;=K18,F18,K18)</f>
        <v>88200</v>
      </c>
      <c r="M18" s="37"/>
      <c r="N18" s="79" t="s">
        <v>33</v>
      </c>
      <c r="O18" s="76"/>
      <c r="P18" s="46">
        <v>175000</v>
      </c>
      <c r="Q18" s="38" t="s">
        <v>30</v>
      </c>
      <c r="R18" s="46">
        <v>185000</v>
      </c>
      <c r="S18" s="47">
        <v>1470</v>
      </c>
      <c r="T18" s="76" t="s">
        <v>34</v>
      </c>
      <c r="U18" s="37"/>
      <c r="V18" s="37"/>
      <c r="W18" s="37"/>
      <c r="X18" s="37"/>
      <c r="Y18" s="37"/>
      <c r="Z18" s="37"/>
    </row>
    <row r="19" spans="1:26" ht="23.15" customHeight="1" x14ac:dyDescent="0.2">
      <c r="A19" s="237"/>
      <c r="B19" s="215"/>
      <c r="C19" s="223"/>
      <c r="D19" s="216"/>
      <c r="E19" s="218"/>
      <c r="F19" s="225"/>
      <c r="G19" s="41" t="s">
        <v>29</v>
      </c>
      <c r="H19" s="74"/>
      <c r="I19" s="44"/>
      <c r="J19" s="87"/>
      <c r="K19" s="45">
        <f t="shared" si="0"/>
        <v>0</v>
      </c>
      <c r="L19" s="44">
        <f>IF(F18&lt;=K19,F18,K19)</f>
        <v>0</v>
      </c>
      <c r="M19" s="22"/>
      <c r="N19" s="80"/>
      <c r="O19" s="80"/>
      <c r="P19" s="46">
        <v>185000</v>
      </c>
      <c r="Q19" s="38" t="s">
        <v>30</v>
      </c>
      <c r="R19" s="46">
        <v>195000</v>
      </c>
      <c r="S19" s="47">
        <v>1550</v>
      </c>
      <c r="T19" s="80"/>
      <c r="U19" s="22"/>
      <c r="V19" s="22"/>
      <c r="W19" s="22"/>
      <c r="X19" s="22"/>
      <c r="Y19" s="22"/>
      <c r="Z19" s="22"/>
    </row>
    <row r="20" spans="1:26" s="40" customFormat="1" ht="23.15" customHeight="1" x14ac:dyDescent="0.2">
      <c r="A20" s="236" t="s">
        <v>68</v>
      </c>
      <c r="B20" s="214" t="s">
        <v>102</v>
      </c>
      <c r="C20" s="223" t="s">
        <v>16</v>
      </c>
      <c r="D20" s="216">
        <v>5</v>
      </c>
      <c r="E20" s="217" t="s">
        <v>24</v>
      </c>
      <c r="F20" s="224">
        <v>534214</v>
      </c>
      <c r="G20" s="32" t="s">
        <v>25</v>
      </c>
      <c r="H20" s="69">
        <f>MIN($F$8:$F$35)</f>
        <v>240143</v>
      </c>
      <c r="I20" s="70">
        <f>LOOKUP(H20,$P$11:$P$37,$S$11:$S$37)</f>
        <v>1960</v>
      </c>
      <c r="J20" s="86">
        <v>50</v>
      </c>
      <c r="K20" s="35">
        <f t="shared" si="0"/>
        <v>98000</v>
      </c>
      <c r="L20" s="36">
        <f>IF(F20&lt;=K20,F20,K20)</f>
        <v>98000</v>
      </c>
      <c r="M20" s="37"/>
      <c r="N20" s="79"/>
      <c r="O20" s="76"/>
      <c r="P20" s="46">
        <v>195000</v>
      </c>
      <c r="Q20" s="38" t="s">
        <v>30</v>
      </c>
      <c r="R20" s="46">
        <v>210000</v>
      </c>
      <c r="S20" s="47">
        <v>1640</v>
      </c>
      <c r="T20" s="76"/>
      <c r="U20" s="37"/>
      <c r="V20" s="37"/>
      <c r="W20" s="37"/>
      <c r="X20" s="37"/>
      <c r="Y20" s="37"/>
      <c r="Z20" s="37"/>
    </row>
    <row r="21" spans="1:26" ht="23.15" customHeight="1" x14ac:dyDescent="0.2">
      <c r="A21" s="237"/>
      <c r="B21" s="215"/>
      <c r="C21" s="223"/>
      <c r="D21" s="216"/>
      <c r="E21" s="218"/>
      <c r="F21" s="225"/>
      <c r="G21" s="41" t="s">
        <v>29</v>
      </c>
      <c r="H21" s="74"/>
      <c r="I21" s="44"/>
      <c r="J21" s="87"/>
      <c r="K21" s="45">
        <f t="shared" si="0"/>
        <v>0</v>
      </c>
      <c r="L21" s="44">
        <f>IF(F20&lt;=K21,F20,K21)</f>
        <v>0</v>
      </c>
      <c r="M21" s="22"/>
      <c r="N21" s="77"/>
      <c r="O21" s="77"/>
      <c r="P21" s="46">
        <v>210000</v>
      </c>
      <c r="Q21" s="38" t="s">
        <v>30</v>
      </c>
      <c r="R21" s="46">
        <v>230000</v>
      </c>
      <c r="S21" s="47">
        <v>1800</v>
      </c>
      <c r="T21" s="81"/>
      <c r="U21" s="22"/>
      <c r="V21" s="22"/>
      <c r="W21" s="22"/>
      <c r="X21" s="22"/>
      <c r="Y21" s="22"/>
      <c r="Z21" s="22"/>
    </row>
    <row r="22" spans="1:26" s="40" customFormat="1" ht="23.15" customHeight="1" x14ac:dyDescent="0.2">
      <c r="A22" s="236" t="s">
        <v>68</v>
      </c>
      <c r="B22" s="214" t="s">
        <v>102</v>
      </c>
      <c r="C22" s="223" t="s">
        <v>16</v>
      </c>
      <c r="D22" s="216">
        <v>6</v>
      </c>
      <c r="E22" s="217" t="s">
        <v>24</v>
      </c>
      <c r="F22" s="224">
        <v>387565</v>
      </c>
      <c r="G22" s="32" t="s">
        <v>25</v>
      </c>
      <c r="H22" s="69">
        <f>MIN($F$8:$F$35)</f>
        <v>240143</v>
      </c>
      <c r="I22" s="70">
        <f>LOOKUP(H22,$P$11:$P$37,$S$11:$S$37)</f>
        <v>1960</v>
      </c>
      <c r="J22" s="86">
        <v>45</v>
      </c>
      <c r="K22" s="35">
        <f t="shared" si="0"/>
        <v>88200</v>
      </c>
      <c r="L22" s="36">
        <f>IF(F22&lt;=K22,F22,K22)</f>
        <v>88200</v>
      </c>
      <c r="M22" s="37"/>
      <c r="N22" s="37"/>
      <c r="O22" s="37"/>
      <c r="P22" s="46">
        <v>230000</v>
      </c>
      <c r="Q22" s="38" t="s">
        <v>30</v>
      </c>
      <c r="R22" s="46">
        <v>250000</v>
      </c>
      <c r="S22" s="47">
        <v>1960</v>
      </c>
      <c r="T22" s="37"/>
      <c r="U22" s="37"/>
      <c r="V22" s="37"/>
      <c r="W22" s="37"/>
      <c r="X22" s="37"/>
      <c r="Y22" s="37"/>
      <c r="Z22" s="37"/>
    </row>
    <row r="23" spans="1:26" ht="23.15" customHeight="1" x14ac:dyDescent="0.2">
      <c r="A23" s="237"/>
      <c r="B23" s="215"/>
      <c r="C23" s="223"/>
      <c r="D23" s="216"/>
      <c r="E23" s="218"/>
      <c r="F23" s="225"/>
      <c r="G23" s="41" t="s">
        <v>29</v>
      </c>
      <c r="H23" s="74"/>
      <c r="I23" s="44"/>
      <c r="J23" s="87"/>
      <c r="K23" s="45">
        <f t="shared" si="0"/>
        <v>0</v>
      </c>
      <c r="L23" s="44">
        <f>IF(F22&lt;=K23,F22,K23)</f>
        <v>0</v>
      </c>
      <c r="M23" s="22"/>
      <c r="N23" s="22"/>
      <c r="O23" s="22"/>
      <c r="P23" s="46">
        <v>250000</v>
      </c>
      <c r="Q23" s="38" t="s">
        <v>30</v>
      </c>
      <c r="R23" s="46">
        <v>270000</v>
      </c>
      <c r="S23" s="47">
        <v>2130</v>
      </c>
      <c r="T23" s="22"/>
      <c r="U23" s="22"/>
      <c r="V23" s="22"/>
      <c r="W23" s="22"/>
      <c r="X23" s="22"/>
      <c r="Y23" s="22"/>
      <c r="Z23" s="22"/>
    </row>
    <row r="24" spans="1:26" s="40" customFormat="1" ht="23.15" customHeight="1" x14ac:dyDescent="0.2">
      <c r="A24" s="236" t="s">
        <v>68</v>
      </c>
      <c r="B24" s="214" t="s">
        <v>102</v>
      </c>
      <c r="C24" s="223" t="s">
        <v>16</v>
      </c>
      <c r="D24" s="216">
        <v>7</v>
      </c>
      <c r="E24" s="217" t="s">
        <v>24</v>
      </c>
      <c r="F24" s="224">
        <v>534432</v>
      </c>
      <c r="G24" s="32" t="s">
        <v>25</v>
      </c>
      <c r="H24" s="69">
        <f>MIN($F$8:$F$35)</f>
        <v>240143</v>
      </c>
      <c r="I24" s="70">
        <f>LOOKUP(H24,$P$11:$P$37,$S$11:$S$37)</f>
        <v>1960</v>
      </c>
      <c r="J24" s="86">
        <v>20</v>
      </c>
      <c r="K24" s="35">
        <f t="shared" si="0"/>
        <v>39200</v>
      </c>
      <c r="L24" s="36">
        <f>IF(F24&lt;=K24,F24,K24)</f>
        <v>39200</v>
      </c>
      <c r="M24" s="37"/>
      <c r="N24" s="37"/>
      <c r="O24" s="37"/>
      <c r="P24" s="46">
        <v>270000</v>
      </c>
      <c r="Q24" s="38" t="s">
        <v>30</v>
      </c>
      <c r="R24" s="46">
        <v>290000</v>
      </c>
      <c r="S24" s="47">
        <v>2290</v>
      </c>
      <c r="T24" s="37"/>
      <c r="U24" s="37"/>
      <c r="V24" s="37"/>
      <c r="W24" s="37"/>
      <c r="X24" s="37"/>
      <c r="Y24" s="37"/>
      <c r="Z24" s="37"/>
    </row>
    <row r="25" spans="1:26" ht="23.15" customHeight="1" x14ac:dyDescent="0.2">
      <c r="A25" s="237"/>
      <c r="B25" s="215"/>
      <c r="C25" s="223"/>
      <c r="D25" s="216"/>
      <c r="E25" s="218"/>
      <c r="F25" s="225"/>
      <c r="G25" s="41" t="s">
        <v>29</v>
      </c>
      <c r="H25" s="74"/>
      <c r="I25" s="44"/>
      <c r="J25" s="87"/>
      <c r="K25" s="45">
        <f t="shared" si="0"/>
        <v>0</v>
      </c>
      <c r="L25" s="44">
        <f>IF(F24&lt;=K25,F24,K25)</f>
        <v>0</v>
      </c>
      <c r="M25" s="22"/>
      <c r="N25" s="22"/>
      <c r="O25" s="22"/>
      <c r="P25" s="46">
        <v>290000</v>
      </c>
      <c r="Q25" s="38" t="s">
        <v>30</v>
      </c>
      <c r="R25" s="46">
        <v>310000</v>
      </c>
      <c r="S25" s="47">
        <v>2460</v>
      </c>
      <c r="T25" s="22"/>
      <c r="U25" s="22"/>
      <c r="V25" s="22"/>
      <c r="W25" s="22"/>
      <c r="X25" s="22"/>
      <c r="Y25" s="22"/>
      <c r="Z25" s="22"/>
    </row>
    <row r="26" spans="1:26" s="40" customFormat="1" ht="23.15" customHeight="1" x14ac:dyDescent="0.2">
      <c r="A26" s="236" t="s">
        <v>68</v>
      </c>
      <c r="B26" s="214" t="s">
        <v>102</v>
      </c>
      <c r="C26" s="223" t="s">
        <v>16</v>
      </c>
      <c r="D26" s="216">
        <v>8</v>
      </c>
      <c r="E26" s="217" t="s">
        <v>24</v>
      </c>
      <c r="F26" s="224">
        <v>353431</v>
      </c>
      <c r="G26" s="32" t="s">
        <v>25</v>
      </c>
      <c r="H26" s="69">
        <f>MIN($F$8:$F$35)</f>
        <v>240143</v>
      </c>
      <c r="I26" s="70">
        <f>LOOKUP(H26,$P$11:$P$37,$S$11:$S$37)</f>
        <v>1960</v>
      </c>
      <c r="J26" s="86">
        <v>10</v>
      </c>
      <c r="K26" s="35">
        <f t="shared" si="0"/>
        <v>19600</v>
      </c>
      <c r="L26" s="36">
        <f>IF(F26&lt;=K26,F26,K26)</f>
        <v>19600</v>
      </c>
      <c r="M26" s="37"/>
      <c r="N26" s="37"/>
      <c r="O26" s="37"/>
      <c r="P26" s="46">
        <v>310000</v>
      </c>
      <c r="Q26" s="38" t="s">
        <v>30</v>
      </c>
      <c r="R26" s="46">
        <v>330000</v>
      </c>
      <c r="S26" s="47">
        <v>2620</v>
      </c>
      <c r="T26" s="37"/>
      <c r="U26" s="37"/>
      <c r="V26" s="37"/>
      <c r="W26" s="37"/>
      <c r="X26" s="37"/>
      <c r="Y26" s="37"/>
      <c r="Z26" s="37"/>
    </row>
    <row r="27" spans="1:26" ht="23.15" customHeight="1" x14ac:dyDescent="0.2">
      <c r="A27" s="237"/>
      <c r="B27" s="215"/>
      <c r="C27" s="223"/>
      <c r="D27" s="216"/>
      <c r="E27" s="218"/>
      <c r="F27" s="225"/>
      <c r="G27" s="41" t="s">
        <v>29</v>
      </c>
      <c r="H27" s="74"/>
      <c r="I27" s="44"/>
      <c r="J27" s="87"/>
      <c r="K27" s="45">
        <f t="shared" si="0"/>
        <v>0</v>
      </c>
      <c r="L27" s="44">
        <f>IF(F26&lt;=K27,F26,K27)</f>
        <v>0</v>
      </c>
      <c r="M27" s="22"/>
      <c r="N27" s="22"/>
      <c r="O27" s="22"/>
      <c r="P27" s="46">
        <v>330000</v>
      </c>
      <c r="Q27" s="38" t="s">
        <v>30</v>
      </c>
      <c r="R27" s="46">
        <v>350000</v>
      </c>
      <c r="S27" s="47">
        <v>2780</v>
      </c>
      <c r="T27" s="22"/>
      <c r="U27" s="22"/>
      <c r="V27" s="22"/>
      <c r="W27" s="22"/>
      <c r="X27" s="22"/>
      <c r="Y27" s="22"/>
      <c r="Z27" s="22"/>
    </row>
    <row r="28" spans="1:26" s="40" customFormat="1" ht="23.15" customHeight="1" x14ac:dyDescent="0.2">
      <c r="A28" s="236" t="s">
        <v>68</v>
      </c>
      <c r="B28" s="214" t="s">
        <v>102</v>
      </c>
      <c r="C28" s="223" t="s">
        <v>16</v>
      </c>
      <c r="D28" s="216">
        <v>9</v>
      </c>
      <c r="E28" s="217" t="s">
        <v>24</v>
      </c>
      <c r="F28" s="224">
        <v>321456</v>
      </c>
      <c r="G28" s="32" t="s">
        <v>25</v>
      </c>
      <c r="H28" s="69">
        <f>MIN($F$8:$F$35)</f>
        <v>240143</v>
      </c>
      <c r="I28" s="70">
        <f>LOOKUP(H28,$P$11:$P$37,$S$11:$S$37)</f>
        <v>1960</v>
      </c>
      <c r="J28" s="86">
        <v>30</v>
      </c>
      <c r="K28" s="35">
        <f t="shared" si="0"/>
        <v>58800</v>
      </c>
      <c r="L28" s="36">
        <f>IF(F28&lt;=K28,F28,K28)</f>
        <v>58800</v>
      </c>
      <c r="M28" s="37"/>
      <c r="N28" s="37"/>
      <c r="O28" s="37"/>
      <c r="P28" s="46">
        <v>350000</v>
      </c>
      <c r="Q28" s="38" t="s">
        <v>30</v>
      </c>
      <c r="R28" s="46">
        <v>370000</v>
      </c>
      <c r="S28" s="47">
        <v>2950</v>
      </c>
      <c r="T28" s="37"/>
      <c r="U28" s="37"/>
      <c r="V28" s="37"/>
      <c r="W28" s="37"/>
      <c r="X28" s="37"/>
      <c r="Y28" s="37"/>
      <c r="Z28" s="37"/>
    </row>
    <row r="29" spans="1:26" ht="23.15" customHeight="1" x14ac:dyDescent="0.2">
      <c r="A29" s="237"/>
      <c r="B29" s="215"/>
      <c r="C29" s="223"/>
      <c r="D29" s="216"/>
      <c r="E29" s="218"/>
      <c r="F29" s="225"/>
      <c r="G29" s="41" t="s">
        <v>29</v>
      </c>
      <c r="H29" s="74"/>
      <c r="I29" s="44"/>
      <c r="J29" s="87"/>
      <c r="K29" s="45">
        <f t="shared" si="0"/>
        <v>0</v>
      </c>
      <c r="L29" s="44">
        <f>IF(F28&lt;=K29,F28,K29)</f>
        <v>0</v>
      </c>
      <c r="M29" s="22"/>
      <c r="N29" s="22"/>
      <c r="O29" s="22"/>
      <c r="P29" s="46">
        <v>370000</v>
      </c>
      <c r="Q29" s="38" t="s">
        <v>30</v>
      </c>
      <c r="R29" s="46">
        <v>395000</v>
      </c>
      <c r="S29" s="47">
        <v>3110</v>
      </c>
      <c r="T29" s="22"/>
      <c r="U29" s="22"/>
      <c r="V29" s="22"/>
      <c r="W29" s="22"/>
      <c r="X29" s="22"/>
      <c r="Y29" s="22"/>
      <c r="Z29" s="22"/>
    </row>
    <row r="30" spans="1:26" ht="23.15" customHeight="1" x14ac:dyDescent="0.2">
      <c r="A30" s="236" t="s">
        <v>68</v>
      </c>
      <c r="B30" s="214" t="s">
        <v>102</v>
      </c>
      <c r="C30" s="228" t="s">
        <v>16</v>
      </c>
      <c r="D30" s="216">
        <v>10</v>
      </c>
      <c r="E30" s="226" t="s">
        <v>65</v>
      </c>
      <c r="F30" s="224">
        <v>345678</v>
      </c>
      <c r="G30" s="134" t="s">
        <v>64</v>
      </c>
      <c r="H30" s="135">
        <f>MIN($F$8:$F$35)</f>
        <v>240143</v>
      </c>
      <c r="I30" s="139">
        <f>LOOKUP(H30,$P$11:$P$37,$S$11:$S$37)</f>
        <v>1960</v>
      </c>
      <c r="J30" s="140">
        <v>60</v>
      </c>
      <c r="K30" s="141">
        <f t="shared" si="0"/>
        <v>117600</v>
      </c>
      <c r="L30" s="139">
        <f>IF(F30&lt;=K30,F30,K30)</f>
        <v>117600</v>
      </c>
      <c r="M30" s="22"/>
      <c r="N30" s="22"/>
      <c r="O30" s="22"/>
      <c r="P30" s="46">
        <v>395000</v>
      </c>
      <c r="Q30" s="38" t="s">
        <v>30</v>
      </c>
      <c r="R30" s="46">
        <v>425000</v>
      </c>
      <c r="S30" s="47">
        <v>3360</v>
      </c>
      <c r="T30" s="22"/>
      <c r="U30" s="22"/>
      <c r="V30" s="22"/>
      <c r="W30" s="22"/>
      <c r="X30" s="22"/>
      <c r="Y30" s="22"/>
      <c r="Z30" s="22"/>
    </row>
    <row r="31" spans="1:26" ht="23.15" customHeight="1" x14ac:dyDescent="0.2">
      <c r="A31" s="237"/>
      <c r="B31" s="215"/>
      <c r="C31" s="229"/>
      <c r="D31" s="216"/>
      <c r="E31" s="227"/>
      <c r="F31" s="225"/>
      <c r="G31" s="42" t="s">
        <v>29</v>
      </c>
      <c r="H31" s="42"/>
      <c r="I31" s="142"/>
      <c r="J31" s="143"/>
      <c r="K31" s="144">
        <f t="shared" si="0"/>
        <v>0</v>
      </c>
      <c r="L31" s="142">
        <f>IF(F30&lt;=K31,F30,K31)</f>
        <v>0</v>
      </c>
      <c r="M31" s="22"/>
      <c r="N31" s="22"/>
      <c r="O31" s="22"/>
      <c r="P31" s="46">
        <v>425000</v>
      </c>
      <c r="Q31" s="38" t="s">
        <v>30</v>
      </c>
      <c r="R31" s="46">
        <v>455000</v>
      </c>
      <c r="S31" s="47">
        <v>3610</v>
      </c>
      <c r="T31" s="22"/>
      <c r="U31" s="22"/>
      <c r="V31" s="22"/>
      <c r="W31" s="22"/>
      <c r="X31" s="22"/>
      <c r="Y31" s="22"/>
      <c r="Z31" s="22"/>
    </row>
    <row r="32" spans="1:26" ht="23.15" customHeight="1" x14ac:dyDescent="0.2">
      <c r="A32" s="236" t="s">
        <v>68</v>
      </c>
      <c r="B32" s="214" t="s">
        <v>102</v>
      </c>
      <c r="C32" s="228" t="s">
        <v>16</v>
      </c>
      <c r="D32" s="216">
        <v>11</v>
      </c>
      <c r="E32" s="226" t="s">
        <v>24</v>
      </c>
      <c r="F32" s="224">
        <v>321456</v>
      </c>
      <c r="G32" s="134" t="s">
        <v>25</v>
      </c>
      <c r="H32" s="145">
        <f>MIN($F$8:$F$35)</f>
        <v>240143</v>
      </c>
      <c r="I32" s="139">
        <f>LOOKUP(H32,$P$11:$P$37,$S$11:$S$37)</f>
        <v>1960</v>
      </c>
      <c r="J32" s="140">
        <v>30</v>
      </c>
      <c r="K32" s="141">
        <f t="shared" si="0"/>
        <v>58800</v>
      </c>
      <c r="L32" s="139">
        <f>IF(F32&lt;=K32,F32,K32)</f>
        <v>58800</v>
      </c>
      <c r="M32" s="22"/>
      <c r="N32" s="22"/>
      <c r="O32" s="22"/>
      <c r="P32" s="46">
        <v>455000</v>
      </c>
      <c r="Q32" s="38" t="s">
        <v>30</v>
      </c>
      <c r="R32" s="46">
        <v>485000</v>
      </c>
      <c r="S32" s="47">
        <v>3850</v>
      </c>
      <c r="T32" s="22"/>
      <c r="U32" s="22"/>
      <c r="V32" s="22"/>
      <c r="W32" s="22"/>
      <c r="X32" s="22"/>
      <c r="Y32" s="22"/>
      <c r="Z32" s="22"/>
    </row>
    <row r="33" spans="1:26" ht="23.15" customHeight="1" x14ac:dyDescent="0.2">
      <c r="A33" s="237"/>
      <c r="B33" s="215"/>
      <c r="C33" s="229"/>
      <c r="D33" s="216"/>
      <c r="E33" s="227"/>
      <c r="F33" s="225"/>
      <c r="G33" s="134" t="s">
        <v>29</v>
      </c>
      <c r="H33" s="135"/>
      <c r="I33" s="136"/>
      <c r="J33" s="137"/>
      <c r="K33" s="138">
        <f t="shared" si="0"/>
        <v>0</v>
      </c>
      <c r="L33" s="136">
        <f>IF(F32&lt;=K33,F32,K33)</f>
        <v>0</v>
      </c>
      <c r="M33" s="22"/>
      <c r="N33" s="22"/>
      <c r="O33" s="22"/>
      <c r="P33" s="46">
        <v>485000</v>
      </c>
      <c r="Q33" s="38" t="s">
        <v>30</v>
      </c>
      <c r="R33" s="46">
        <v>515000</v>
      </c>
      <c r="S33" s="47">
        <v>4100</v>
      </c>
      <c r="T33" s="22"/>
      <c r="U33" s="22"/>
      <c r="V33" s="22"/>
      <c r="W33" s="22"/>
      <c r="X33" s="22"/>
      <c r="Y33" s="22"/>
      <c r="Z33" s="22"/>
    </row>
    <row r="34" spans="1:26" s="40" customFormat="1" ht="23.15" customHeight="1" x14ac:dyDescent="0.2">
      <c r="A34" s="236" t="s">
        <v>68</v>
      </c>
      <c r="B34" s="248"/>
      <c r="C34" s="223" t="s">
        <v>16</v>
      </c>
      <c r="D34" s="216"/>
      <c r="E34" s="217" t="s">
        <v>24</v>
      </c>
      <c r="F34" s="224">
        <v>352367</v>
      </c>
      <c r="G34" s="32" t="s">
        <v>25</v>
      </c>
      <c r="H34" s="69">
        <f>MIN($F$8:$F$35)</f>
        <v>240143</v>
      </c>
      <c r="I34" s="70">
        <v>0</v>
      </c>
      <c r="J34" s="86">
        <v>0</v>
      </c>
      <c r="K34" s="35">
        <f t="shared" si="0"/>
        <v>0</v>
      </c>
      <c r="L34" s="36">
        <f>IF(F34&lt;=K34,F34,K34)</f>
        <v>0</v>
      </c>
      <c r="M34" s="37"/>
      <c r="N34" s="37"/>
      <c r="O34" s="37"/>
      <c r="P34" s="46">
        <v>515000</v>
      </c>
      <c r="Q34" s="38" t="s">
        <v>30</v>
      </c>
      <c r="R34" s="46">
        <v>545000</v>
      </c>
      <c r="S34" s="47">
        <v>4340</v>
      </c>
      <c r="T34" s="37"/>
      <c r="U34" s="37"/>
      <c r="V34" s="37"/>
      <c r="W34" s="37"/>
      <c r="X34" s="37"/>
      <c r="Y34" s="37"/>
      <c r="Z34" s="37"/>
    </row>
    <row r="35" spans="1:26" ht="23.15" customHeight="1" x14ac:dyDescent="0.2">
      <c r="A35" s="237"/>
      <c r="B35" s="249"/>
      <c r="C35" s="223"/>
      <c r="D35" s="216"/>
      <c r="E35" s="218"/>
      <c r="F35" s="225"/>
      <c r="G35" s="41" t="s">
        <v>29</v>
      </c>
      <c r="H35" s="74"/>
      <c r="I35" s="44"/>
      <c r="J35" s="45"/>
      <c r="K35" s="45">
        <f t="shared" si="0"/>
        <v>0</v>
      </c>
      <c r="L35" s="44">
        <f>IF(F34&lt;=K35,F34,K35)</f>
        <v>0</v>
      </c>
      <c r="M35" s="22"/>
      <c r="N35" s="22"/>
      <c r="O35" s="22"/>
      <c r="P35" s="46">
        <v>545000</v>
      </c>
      <c r="Q35" s="38" t="s">
        <v>30</v>
      </c>
      <c r="R35" s="59">
        <v>575000</v>
      </c>
      <c r="S35" s="47">
        <v>4590</v>
      </c>
      <c r="T35" s="22"/>
      <c r="U35" s="22"/>
      <c r="V35" s="22"/>
      <c r="W35" s="22"/>
      <c r="X35" s="22"/>
      <c r="Y35" s="22"/>
      <c r="Z35" s="22"/>
    </row>
    <row r="36" spans="1:26" ht="23.15" customHeight="1" thickBot="1" x14ac:dyDescent="0.25">
      <c r="A36" s="48"/>
      <c r="B36" s="48"/>
      <c r="C36" s="48"/>
      <c r="D36" s="48"/>
      <c r="E36" s="49"/>
      <c r="F36" s="48"/>
      <c r="G36" s="50"/>
      <c r="H36" s="50"/>
      <c r="I36" s="48"/>
      <c r="J36" s="48"/>
      <c r="K36" s="48"/>
      <c r="L36" s="48"/>
      <c r="M36" s="22"/>
      <c r="N36" s="22"/>
      <c r="O36" s="22"/>
      <c r="P36" s="59">
        <v>575000</v>
      </c>
      <c r="Q36" s="38" t="s">
        <v>30</v>
      </c>
      <c r="R36" s="59">
        <v>605000</v>
      </c>
      <c r="S36" s="60">
        <v>4840</v>
      </c>
      <c r="T36" s="22"/>
      <c r="U36" s="22"/>
      <c r="V36" s="22"/>
      <c r="W36" s="22"/>
      <c r="X36" s="22"/>
      <c r="Y36" s="22"/>
      <c r="Z36" s="22"/>
    </row>
    <row r="37" spans="1:26" ht="23.15" customHeight="1" x14ac:dyDescent="0.2">
      <c r="A37" s="219" t="s">
        <v>31</v>
      </c>
      <c r="B37" s="220"/>
      <c r="C37" s="220"/>
      <c r="D37" s="220"/>
      <c r="E37" s="220"/>
      <c r="F37" s="220"/>
      <c r="G37" s="51" t="s">
        <v>25</v>
      </c>
      <c r="H37" s="51"/>
      <c r="I37" s="52"/>
      <c r="J37" s="53">
        <f>J8+J10+J12+J14+J16+J18+J20+J22+J24+J26+J28+J30+J32+J34</f>
        <v>455</v>
      </c>
      <c r="K37" s="53">
        <f>K8+K10+K12+K14+K16+K18+K20+K22+K24+K26+K28+K30+K32+K34</f>
        <v>891800</v>
      </c>
      <c r="L37" s="54">
        <f>L8+L10+L12+L14+L16+L18+L20+L22+L24+L26+L28+L30+L32+L34</f>
        <v>891800</v>
      </c>
      <c r="M37" s="22"/>
      <c r="N37" s="22"/>
      <c r="O37" s="22"/>
      <c r="P37" s="59">
        <v>605000</v>
      </c>
      <c r="Q37" s="38" t="s">
        <v>30</v>
      </c>
      <c r="R37" s="61"/>
      <c r="S37" s="60">
        <v>5080</v>
      </c>
      <c r="T37" s="22"/>
      <c r="U37" s="22"/>
      <c r="V37" s="22"/>
      <c r="W37" s="22"/>
      <c r="X37" s="22"/>
      <c r="Y37" s="22"/>
      <c r="Z37" s="22"/>
    </row>
    <row r="38" spans="1:26" ht="23.15" customHeight="1" thickBot="1" x14ac:dyDescent="0.25">
      <c r="A38" s="221"/>
      <c r="B38" s="222"/>
      <c r="C38" s="222"/>
      <c r="D38" s="222"/>
      <c r="E38" s="222"/>
      <c r="F38" s="222"/>
      <c r="G38" s="55" t="s">
        <v>29</v>
      </c>
      <c r="H38" s="55"/>
      <c r="I38" s="56"/>
      <c r="J38" s="57">
        <f>J9+J11+J13+J15+J17+J19+J21+J23+J25+J27+J29+J35</f>
        <v>0</v>
      </c>
      <c r="K38" s="58">
        <f>K9+K11+K13+K15+K17+K19+K21+K23+K25+K27+K29+K35</f>
        <v>0</v>
      </c>
      <c r="L38" s="146">
        <f>L9+L11+L13+L15+L17+L19+L21+L23+L25+L27+L29+L35</f>
        <v>0</v>
      </c>
      <c r="M38" s="22"/>
      <c r="N38" s="22"/>
      <c r="O38" s="22"/>
      <c r="T38" s="22"/>
      <c r="U38" s="22"/>
      <c r="V38" s="22"/>
      <c r="W38" s="22"/>
      <c r="X38" s="22"/>
      <c r="Y38" s="22"/>
      <c r="Z38" s="22"/>
    </row>
    <row r="39" spans="1:26" ht="20.149999999999999" customHeight="1" x14ac:dyDescent="0.2">
      <c r="A39" s="48"/>
      <c r="B39" s="48"/>
      <c r="C39" s="48"/>
      <c r="D39" s="48"/>
      <c r="E39" s="49"/>
      <c r="F39" s="48"/>
      <c r="G39" s="50"/>
      <c r="H39" s="50"/>
      <c r="I39" s="48"/>
      <c r="J39" s="48"/>
      <c r="K39" s="48"/>
      <c r="L39" s="48"/>
      <c r="M39" s="22"/>
      <c r="N39" s="22"/>
      <c r="O39" s="22"/>
    </row>
    <row r="40" spans="1:26" ht="20.149999999999999" customHeight="1" x14ac:dyDescent="0.2">
      <c r="A40" s="48"/>
      <c r="B40" s="48"/>
      <c r="C40" s="48"/>
      <c r="D40" s="48"/>
      <c r="E40" s="49"/>
      <c r="F40" s="48"/>
      <c r="G40" s="50"/>
      <c r="H40" s="50"/>
      <c r="I40" s="48"/>
      <c r="J40" s="48"/>
      <c r="K40" s="48"/>
      <c r="L40" s="48"/>
      <c r="M40" s="22"/>
      <c r="N40" s="22"/>
      <c r="O40" s="22"/>
    </row>
  </sheetData>
  <sheetProtection formatCells="0" selectLockedCells="1"/>
  <mergeCells count="97">
    <mergeCell ref="A5:C5"/>
    <mergeCell ref="D5:L5"/>
    <mergeCell ref="A6:C6"/>
    <mergeCell ref="D6:L6"/>
    <mergeCell ref="T5:AA6"/>
    <mergeCell ref="N5:N6"/>
    <mergeCell ref="E32:E33"/>
    <mergeCell ref="A14:A15"/>
    <mergeCell ref="A16:A17"/>
    <mergeCell ref="A34:A35"/>
    <mergeCell ref="B34:B35"/>
    <mergeCell ref="B32:B33"/>
    <mergeCell ref="B30:B31"/>
    <mergeCell ref="A18:A19"/>
    <mergeCell ref="A20:A21"/>
    <mergeCell ref="A22:A23"/>
    <mergeCell ref="A24:A25"/>
    <mergeCell ref="A26:A27"/>
    <mergeCell ref="A28:A29"/>
    <mergeCell ref="A30:A31"/>
    <mergeCell ref="B16:B17"/>
    <mergeCell ref="A32:A33"/>
    <mergeCell ref="A10:A11"/>
    <mergeCell ref="A12:A13"/>
    <mergeCell ref="A7:C7"/>
    <mergeCell ref="D7:E7"/>
    <mergeCell ref="B8:B9"/>
    <mergeCell ref="T7:Z7"/>
    <mergeCell ref="C8:C9"/>
    <mergeCell ref="D8:D9"/>
    <mergeCell ref="E8:E9"/>
    <mergeCell ref="P9:R9"/>
    <mergeCell ref="F8:F9"/>
    <mergeCell ref="B18:B19"/>
    <mergeCell ref="C18:C19"/>
    <mergeCell ref="A3:L3"/>
    <mergeCell ref="A4:L4"/>
    <mergeCell ref="F12:F13"/>
    <mergeCell ref="C10:C11"/>
    <mergeCell ref="D10:D11"/>
    <mergeCell ref="E10:E11"/>
    <mergeCell ref="F10:F11"/>
    <mergeCell ref="C12:C13"/>
    <mergeCell ref="D12:D13"/>
    <mergeCell ref="E12:E13"/>
    <mergeCell ref="B12:B13"/>
    <mergeCell ref="B10:B11"/>
    <mergeCell ref="F18:F19"/>
    <mergeCell ref="A8:A9"/>
    <mergeCell ref="C20:C21"/>
    <mergeCell ref="D20:D21"/>
    <mergeCell ref="E20:E21"/>
    <mergeCell ref="B14:B15"/>
    <mergeCell ref="F16:F17"/>
    <mergeCell ref="C14:C15"/>
    <mergeCell ref="D14:D15"/>
    <mergeCell ref="E14:E15"/>
    <mergeCell ref="F14:F15"/>
    <mergeCell ref="C16:C17"/>
    <mergeCell ref="D16:D17"/>
    <mergeCell ref="E16:E17"/>
    <mergeCell ref="F20:F21"/>
    <mergeCell ref="D18:D19"/>
    <mergeCell ref="E18:E19"/>
    <mergeCell ref="B20:B21"/>
    <mergeCell ref="B22:B23"/>
    <mergeCell ref="F28:F29"/>
    <mergeCell ref="C26:C27"/>
    <mergeCell ref="D26:D27"/>
    <mergeCell ref="E26:E27"/>
    <mergeCell ref="F26:F27"/>
    <mergeCell ref="B28:B29"/>
    <mergeCell ref="F24:F25"/>
    <mergeCell ref="C22:C23"/>
    <mergeCell ref="D22:D23"/>
    <mergeCell ref="E22:E23"/>
    <mergeCell ref="F22:F23"/>
    <mergeCell ref="C24:C25"/>
    <mergeCell ref="D24:D25"/>
    <mergeCell ref="E24:E25"/>
    <mergeCell ref="C28:C29"/>
    <mergeCell ref="B26:B27"/>
    <mergeCell ref="B24:B25"/>
    <mergeCell ref="D28:D29"/>
    <mergeCell ref="E28:E29"/>
    <mergeCell ref="A37:F38"/>
    <mergeCell ref="C34:C35"/>
    <mergeCell ref="D34:D35"/>
    <mergeCell ref="E34:E35"/>
    <mergeCell ref="F34:F35"/>
    <mergeCell ref="E30:E31"/>
    <mergeCell ref="D30:D31"/>
    <mergeCell ref="F30:F31"/>
    <mergeCell ref="C30:C31"/>
    <mergeCell ref="F32:F33"/>
    <mergeCell ref="C32:C33"/>
    <mergeCell ref="D32:D33"/>
  </mergeCells>
  <phoneticPr fontId="3"/>
  <printOptions horizontalCentered="1"/>
  <pageMargins left="0.59055118110236227" right="0.59055118110236227" top="0.78740157480314965" bottom="0.78740157480314965" header="0.51181102362204722" footer="0.51181102362204722"/>
  <pageSetup paperSize="9" scale="80" fitToWidth="0" orientation="portrait" r:id="rId1"/>
  <headerFooter alignWithMargins="0"/>
  <colBreaks count="1" manualBreakCount="1">
    <brk id="12" max="37" man="1"/>
  </colBreaks>
  <ignoredErrors>
    <ignoredError sqref="L9:L27" formula="1"/>
  </ignoredError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39997558519241921"/>
  </sheetPr>
  <dimension ref="A1:W51"/>
  <sheetViews>
    <sheetView view="pageBreakPreview" zoomScale="85" zoomScaleNormal="100" zoomScaleSheetLayoutView="85" workbookViewId="0">
      <selection activeCell="A6" sqref="A6:C6"/>
    </sheetView>
  </sheetViews>
  <sheetFormatPr defaultColWidth="9" defaultRowHeight="20.149999999999999" customHeight="1" x14ac:dyDescent="0.2"/>
  <cols>
    <col min="1" max="1" width="4.1796875" style="62" customWidth="1"/>
    <col min="2" max="2" width="4.453125" style="62" customWidth="1"/>
    <col min="3" max="3" width="2.81640625" style="62" customWidth="1"/>
    <col min="4" max="4" width="3.81640625" style="62" customWidth="1"/>
    <col min="5" max="5" width="2.81640625" style="63" customWidth="1"/>
    <col min="6" max="6" width="13.1796875" style="62" customWidth="1"/>
    <col min="7" max="7" width="6.6328125" style="64" customWidth="1"/>
    <col min="8" max="8" width="10.81640625" style="64" hidden="1" customWidth="1"/>
    <col min="9" max="10" width="10.6328125" style="62" customWidth="1"/>
    <col min="11" max="12" width="15.6328125" style="62" customWidth="1"/>
    <col min="13" max="15" width="5.6328125" style="23" customWidth="1"/>
    <col min="16" max="16" width="9.453125" style="23" customWidth="1"/>
    <col min="17" max="19" width="9" style="23" customWidth="1"/>
    <col min="20" max="20" width="3.6328125" style="23" customWidth="1"/>
    <col min="21" max="16384" width="9" style="23"/>
  </cols>
  <sheetData>
    <row r="1" spans="1:23" ht="20.149999999999999" customHeight="1" x14ac:dyDescent="0.2">
      <c r="A1" s="165" t="s">
        <v>89</v>
      </c>
      <c r="G1" s="166" t="s">
        <v>73</v>
      </c>
    </row>
    <row r="3" spans="1:23" ht="23.25" customHeight="1" x14ac:dyDescent="0.2">
      <c r="A3" s="230" t="s">
        <v>15</v>
      </c>
      <c r="B3" s="230"/>
      <c r="C3" s="230"/>
      <c r="D3" s="230"/>
      <c r="E3" s="231"/>
      <c r="F3" s="231"/>
      <c r="G3" s="231"/>
      <c r="H3" s="231"/>
      <c r="I3" s="231"/>
      <c r="J3" s="231"/>
      <c r="K3" s="231"/>
      <c r="L3" s="231"/>
      <c r="M3" s="22"/>
      <c r="N3" s="22"/>
      <c r="O3" s="22"/>
      <c r="P3" s="22"/>
      <c r="Q3" s="22"/>
      <c r="R3" s="22"/>
      <c r="S3" s="22"/>
      <c r="T3" s="22"/>
      <c r="U3" s="22"/>
      <c r="V3" s="22"/>
      <c r="W3" s="22"/>
    </row>
    <row r="4" spans="1:23" ht="23.25" customHeight="1" x14ac:dyDescent="0.2">
      <c r="A4" s="232" t="s">
        <v>132</v>
      </c>
      <c r="B4" s="232"/>
      <c r="C4" s="232"/>
      <c r="D4" s="232"/>
      <c r="E4" s="233"/>
      <c r="F4" s="233"/>
      <c r="G4" s="233"/>
      <c r="H4" s="233"/>
      <c r="I4" s="233"/>
      <c r="J4" s="233"/>
      <c r="K4" s="233"/>
      <c r="L4" s="233"/>
      <c r="M4" s="22"/>
      <c r="N4" s="22"/>
      <c r="O4" s="22"/>
      <c r="P4" s="22"/>
      <c r="Q4" s="22"/>
      <c r="R4" s="22"/>
      <c r="S4" s="22"/>
      <c r="T4" s="22"/>
      <c r="U4" s="22"/>
      <c r="V4" s="22"/>
      <c r="W4" s="22"/>
    </row>
    <row r="5" spans="1:23" ht="29.25" customHeight="1" x14ac:dyDescent="0.2">
      <c r="A5" s="250" t="s">
        <v>39</v>
      </c>
      <c r="B5" s="250"/>
      <c r="C5" s="250"/>
      <c r="D5" s="251" t="s">
        <v>70</v>
      </c>
      <c r="E5" s="251"/>
      <c r="F5" s="251"/>
      <c r="G5" s="251"/>
      <c r="H5" s="251"/>
      <c r="I5" s="251"/>
      <c r="J5" s="251"/>
      <c r="K5" s="251"/>
      <c r="L5" s="251"/>
      <c r="M5" s="22"/>
      <c r="N5" s="22"/>
      <c r="O5" s="22"/>
      <c r="P5" s="22"/>
      <c r="Q5" s="22"/>
      <c r="R5" s="22"/>
      <c r="S5" s="22"/>
      <c r="T5" s="22"/>
      <c r="U5" s="22"/>
      <c r="V5" s="22"/>
      <c r="W5" s="22"/>
    </row>
    <row r="6" spans="1:23" ht="29.25" customHeight="1" x14ac:dyDescent="0.2">
      <c r="A6" s="250" t="s">
        <v>38</v>
      </c>
      <c r="B6" s="250"/>
      <c r="C6" s="250"/>
      <c r="D6" s="251" t="str">
        <f ca="1">MID(CELL("filename",$A$6),FIND("]",CELL("filename",$A$6))+1,31)</f>
        <v>従業者A</v>
      </c>
      <c r="E6" s="251"/>
      <c r="F6" s="251"/>
      <c r="G6" s="251"/>
      <c r="H6" s="251"/>
      <c r="I6" s="251"/>
      <c r="J6" s="251"/>
      <c r="K6" s="251"/>
      <c r="L6" s="251"/>
      <c r="M6" s="22"/>
      <c r="N6" s="22"/>
      <c r="O6" s="22"/>
      <c r="P6" s="22"/>
      <c r="Q6" s="22"/>
      <c r="R6" s="22"/>
      <c r="S6" s="22"/>
      <c r="T6" s="22"/>
      <c r="U6" s="22"/>
      <c r="V6" s="22"/>
      <c r="W6" s="22"/>
    </row>
    <row r="7" spans="1:23" s="31" customFormat="1" ht="60" customHeight="1" x14ac:dyDescent="0.2">
      <c r="A7" s="243" t="s">
        <v>16</v>
      </c>
      <c r="B7" s="244"/>
      <c r="C7" s="245"/>
      <c r="D7" s="246" t="s">
        <v>17</v>
      </c>
      <c r="E7" s="247"/>
      <c r="F7" s="25" t="s">
        <v>18</v>
      </c>
      <c r="G7" s="24"/>
      <c r="H7" s="26" t="s">
        <v>71</v>
      </c>
      <c r="I7" s="27" t="s">
        <v>19</v>
      </c>
      <c r="J7" s="25" t="s">
        <v>20</v>
      </c>
      <c r="K7" s="28" t="s">
        <v>21</v>
      </c>
      <c r="L7" s="25" t="s">
        <v>66</v>
      </c>
      <c r="M7" s="29"/>
      <c r="N7" s="29"/>
      <c r="O7" s="29"/>
      <c r="P7" s="265" t="s">
        <v>22</v>
      </c>
      <c r="Q7" s="266"/>
      <c r="R7" s="266"/>
      <c r="S7" s="30" t="s">
        <v>23</v>
      </c>
      <c r="T7" s="29"/>
      <c r="U7" s="29"/>
      <c r="V7" s="29"/>
      <c r="W7" s="29"/>
    </row>
    <row r="8" spans="1:23" s="40" customFormat="1" ht="19.5" customHeight="1" x14ac:dyDescent="0.2">
      <c r="A8" s="261" t="s">
        <v>69</v>
      </c>
      <c r="B8" s="214" t="s">
        <v>93</v>
      </c>
      <c r="C8" s="255" t="s">
        <v>16</v>
      </c>
      <c r="D8" s="234">
        <v>11</v>
      </c>
      <c r="E8" s="226" t="s">
        <v>24</v>
      </c>
      <c r="F8" s="263"/>
      <c r="G8" s="32" t="s">
        <v>25</v>
      </c>
      <c r="H8" s="33">
        <f>MIN($F$8:$F$35)</f>
        <v>0</v>
      </c>
      <c r="I8" s="34">
        <f>LOOKUP(H8,$P$9:$P$35,$S$9:$S$35)</f>
        <v>0</v>
      </c>
      <c r="J8" s="90">
        <f>'人件費個別明細表 令和6年11月'!E32</f>
        <v>0</v>
      </c>
      <c r="K8" s="35">
        <f>I8*J8</f>
        <v>0</v>
      </c>
      <c r="L8" s="36">
        <f>IF(F8&lt;=K8,F8,K8)</f>
        <v>0</v>
      </c>
      <c r="M8" s="37"/>
      <c r="N8" s="37"/>
      <c r="O8" s="37"/>
      <c r="P8" s="38" t="s">
        <v>26</v>
      </c>
      <c r="Q8" s="39"/>
      <c r="R8" s="38" t="s">
        <v>27</v>
      </c>
      <c r="S8" s="38" t="s">
        <v>28</v>
      </c>
      <c r="T8" s="37"/>
      <c r="U8" s="37"/>
      <c r="V8" s="37"/>
      <c r="W8" s="37"/>
    </row>
    <row r="9" spans="1:23" ht="19.5" customHeight="1" x14ac:dyDescent="0.2">
      <c r="A9" s="262"/>
      <c r="B9" s="215"/>
      <c r="C9" s="256"/>
      <c r="D9" s="235"/>
      <c r="E9" s="227"/>
      <c r="F9" s="264"/>
      <c r="G9" s="41" t="s">
        <v>29</v>
      </c>
      <c r="H9" s="42"/>
      <c r="I9" s="43"/>
      <c r="J9" s="82"/>
      <c r="K9" s="45">
        <f>I9*J9</f>
        <v>0</v>
      </c>
      <c r="L9" s="44">
        <f>IF(F8&lt;=K9,F8,K9)</f>
        <v>0</v>
      </c>
      <c r="M9" s="22"/>
      <c r="N9" s="22"/>
      <c r="O9" s="22"/>
      <c r="P9" s="38">
        <v>0</v>
      </c>
      <c r="Q9" s="39"/>
      <c r="R9" s="38">
        <v>0</v>
      </c>
      <c r="S9" s="38">
        <v>0</v>
      </c>
      <c r="T9" s="22"/>
      <c r="U9" s="22"/>
      <c r="V9" s="22"/>
      <c r="W9" s="22"/>
    </row>
    <row r="10" spans="1:23" s="40" customFormat="1" ht="19.5" customHeight="1" x14ac:dyDescent="0.2">
      <c r="A10" s="261" t="s">
        <v>69</v>
      </c>
      <c r="B10" s="214" t="s">
        <v>93</v>
      </c>
      <c r="C10" s="260" t="s">
        <v>16</v>
      </c>
      <c r="D10" s="216">
        <v>12</v>
      </c>
      <c r="E10" s="218" t="s">
        <v>24</v>
      </c>
      <c r="F10" s="263"/>
      <c r="G10" s="32" t="s">
        <v>25</v>
      </c>
      <c r="H10" s="33">
        <f>MIN($F$8:$F$35)</f>
        <v>0</v>
      </c>
      <c r="I10" s="34">
        <f>LOOKUP(H10,$P$9:$P$35,$S$9:$S$35)</f>
        <v>0</v>
      </c>
      <c r="J10" s="90">
        <f>令和６年12月!E32</f>
        <v>0</v>
      </c>
      <c r="K10" s="35">
        <f t="shared" ref="K10:K35" si="0">I10*J10</f>
        <v>0</v>
      </c>
      <c r="L10" s="36">
        <f>IF(F10&lt;=K10,F10,K10)</f>
        <v>0</v>
      </c>
      <c r="M10" s="37"/>
      <c r="N10" s="37"/>
      <c r="O10" s="37"/>
      <c r="P10" s="38">
        <v>1</v>
      </c>
      <c r="Q10" s="38" t="s">
        <v>30</v>
      </c>
      <c r="R10" s="46">
        <v>130000</v>
      </c>
      <c r="S10" s="47">
        <v>1030</v>
      </c>
      <c r="T10" s="37"/>
      <c r="U10" s="37"/>
      <c r="V10" s="37"/>
      <c r="W10" s="37"/>
    </row>
    <row r="11" spans="1:23" ht="19.5" customHeight="1" x14ac:dyDescent="0.2">
      <c r="A11" s="262"/>
      <c r="B11" s="215"/>
      <c r="C11" s="260"/>
      <c r="D11" s="216"/>
      <c r="E11" s="218"/>
      <c r="F11" s="264"/>
      <c r="G11" s="41" t="s">
        <v>29</v>
      </c>
      <c r="H11" s="42"/>
      <c r="I11" s="43"/>
      <c r="J11" s="82"/>
      <c r="K11" s="45">
        <f t="shared" si="0"/>
        <v>0</v>
      </c>
      <c r="L11" s="44">
        <f>IF(F10&lt;=K11,F10,K11)</f>
        <v>0</v>
      </c>
      <c r="M11" s="22"/>
      <c r="N11" s="22"/>
      <c r="O11" s="22"/>
      <c r="P11" s="46">
        <v>130000</v>
      </c>
      <c r="Q11" s="38" t="s">
        <v>30</v>
      </c>
      <c r="R11" s="46">
        <v>138000</v>
      </c>
      <c r="S11" s="47">
        <v>1090</v>
      </c>
      <c r="T11" s="22"/>
      <c r="U11" s="22"/>
      <c r="V11" s="22"/>
      <c r="W11" s="22"/>
    </row>
    <row r="12" spans="1:23" s="40" customFormat="1" ht="19.5" customHeight="1" x14ac:dyDescent="0.2">
      <c r="A12" s="261" t="s">
        <v>68</v>
      </c>
      <c r="B12" s="214" t="s">
        <v>102</v>
      </c>
      <c r="C12" s="260" t="s">
        <v>16</v>
      </c>
      <c r="D12" s="216">
        <v>1</v>
      </c>
      <c r="E12" s="218" t="s">
        <v>24</v>
      </c>
      <c r="F12" s="263"/>
      <c r="G12" s="32" t="s">
        <v>25</v>
      </c>
      <c r="H12" s="33">
        <f>MIN($F$8:$F$35)</f>
        <v>0</v>
      </c>
      <c r="I12" s="34">
        <f>LOOKUP(H12,$P$9:$P$35,$S$9:$S$35)</f>
        <v>0</v>
      </c>
      <c r="J12" s="90">
        <f>令和7年1月!E32</f>
        <v>0</v>
      </c>
      <c r="K12" s="35">
        <f t="shared" si="0"/>
        <v>0</v>
      </c>
      <c r="L12" s="36">
        <f>IF(F12&lt;=K12,F12,K12)</f>
        <v>0</v>
      </c>
      <c r="M12" s="37"/>
      <c r="N12" s="37"/>
      <c r="O12" s="37"/>
      <c r="P12" s="46">
        <v>138000</v>
      </c>
      <c r="Q12" s="38" t="s">
        <v>30</v>
      </c>
      <c r="R12" s="46">
        <v>146000</v>
      </c>
      <c r="S12" s="47">
        <v>1160</v>
      </c>
      <c r="T12" s="37"/>
      <c r="U12" s="37"/>
      <c r="V12" s="37"/>
      <c r="W12" s="37"/>
    </row>
    <row r="13" spans="1:23" ht="19.5" customHeight="1" x14ac:dyDescent="0.2">
      <c r="A13" s="262"/>
      <c r="B13" s="215"/>
      <c r="C13" s="260"/>
      <c r="D13" s="216"/>
      <c r="E13" s="218"/>
      <c r="F13" s="264"/>
      <c r="G13" s="41" t="s">
        <v>29</v>
      </c>
      <c r="H13" s="42"/>
      <c r="I13" s="43"/>
      <c r="J13" s="82"/>
      <c r="K13" s="45">
        <f t="shared" si="0"/>
        <v>0</v>
      </c>
      <c r="L13" s="44">
        <f>IF(F12&lt;=K13,F12,K13)</f>
        <v>0</v>
      </c>
      <c r="M13" s="22"/>
      <c r="N13" s="22"/>
      <c r="O13" s="22"/>
      <c r="P13" s="46">
        <v>146000</v>
      </c>
      <c r="Q13" s="38" t="s">
        <v>30</v>
      </c>
      <c r="R13" s="46">
        <v>155000</v>
      </c>
      <c r="S13" s="47">
        <v>1230</v>
      </c>
      <c r="T13" s="22"/>
      <c r="U13" s="22"/>
      <c r="V13" s="22"/>
      <c r="W13" s="22"/>
    </row>
    <row r="14" spans="1:23" s="40" customFormat="1" ht="19.5" customHeight="1" x14ac:dyDescent="0.2">
      <c r="A14" s="261" t="s">
        <v>69</v>
      </c>
      <c r="B14" s="214" t="s">
        <v>102</v>
      </c>
      <c r="C14" s="260" t="s">
        <v>16</v>
      </c>
      <c r="D14" s="216">
        <v>2</v>
      </c>
      <c r="E14" s="218" t="s">
        <v>24</v>
      </c>
      <c r="F14" s="263"/>
      <c r="G14" s="32" t="s">
        <v>25</v>
      </c>
      <c r="H14" s="33">
        <f>MIN($F$8:$F$35)</f>
        <v>0</v>
      </c>
      <c r="I14" s="34">
        <f>LOOKUP(H14,$P$9:$P$35,$S$9:$S$35)</f>
        <v>0</v>
      </c>
      <c r="J14" s="90">
        <f>令和7年2月!E32</f>
        <v>0</v>
      </c>
      <c r="K14" s="35">
        <f t="shared" si="0"/>
        <v>0</v>
      </c>
      <c r="L14" s="36">
        <f>IF(F14&lt;=K14,F14,K14)</f>
        <v>0</v>
      </c>
      <c r="M14" s="37"/>
      <c r="N14" s="37"/>
      <c r="O14" s="37"/>
      <c r="P14" s="46">
        <v>155000</v>
      </c>
      <c r="Q14" s="38" t="s">
        <v>30</v>
      </c>
      <c r="R14" s="46">
        <v>165000</v>
      </c>
      <c r="S14" s="47">
        <v>1310</v>
      </c>
      <c r="T14" s="37"/>
      <c r="U14" s="37"/>
      <c r="V14" s="37"/>
      <c r="W14" s="37"/>
    </row>
    <row r="15" spans="1:23" ht="19.5" customHeight="1" x14ac:dyDescent="0.2">
      <c r="A15" s="262"/>
      <c r="B15" s="215"/>
      <c r="C15" s="260"/>
      <c r="D15" s="216"/>
      <c r="E15" s="218"/>
      <c r="F15" s="264"/>
      <c r="G15" s="41" t="s">
        <v>29</v>
      </c>
      <c r="H15" s="42"/>
      <c r="I15" s="43"/>
      <c r="J15" s="82"/>
      <c r="K15" s="45">
        <f t="shared" si="0"/>
        <v>0</v>
      </c>
      <c r="L15" s="44">
        <f>IF(F14&lt;=K15,F14,K15)</f>
        <v>0</v>
      </c>
      <c r="M15" s="22"/>
      <c r="N15" s="22"/>
      <c r="O15" s="22"/>
      <c r="P15" s="46">
        <v>165000</v>
      </c>
      <c r="Q15" s="38" t="s">
        <v>30</v>
      </c>
      <c r="R15" s="46">
        <v>175000</v>
      </c>
      <c r="S15" s="47">
        <v>1390</v>
      </c>
      <c r="T15" s="22"/>
      <c r="U15" s="22"/>
      <c r="V15" s="22"/>
      <c r="W15" s="22"/>
    </row>
    <row r="16" spans="1:23" s="40" customFormat="1" ht="19.5" customHeight="1" x14ac:dyDescent="0.2">
      <c r="A16" s="261" t="s">
        <v>69</v>
      </c>
      <c r="B16" s="214" t="s">
        <v>102</v>
      </c>
      <c r="C16" s="260" t="s">
        <v>16</v>
      </c>
      <c r="D16" s="216">
        <v>3</v>
      </c>
      <c r="E16" s="218" t="s">
        <v>24</v>
      </c>
      <c r="F16" s="263"/>
      <c r="G16" s="32" t="s">
        <v>25</v>
      </c>
      <c r="H16" s="33">
        <f>MIN($F$8:$F$35)</f>
        <v>0</v>
      </c>
      <c r="I16" s="34">
        <f>LOOKUP(H16,$P$9:$P$35,$S$9:$S$35)</f>
        <v>0</v>
      </c>
      <c r="J16" s="90">
        <f>令和7年3月!E32</f>
        <v>0</v>
      </c>
      <c r="K16" s="35">
        <f t="shared" si="0"/>
        <v>0</v>
      </c>
      <c r="L16" s="36">
        <f>IF(F16&lt;=K16,F16,K16)</f>
        <v>0</v>
      </c>
      <c r="M16" s="37"/>
      <c r="N16" s="37"/>
      <c r="O16" s="37"/>
      <c r="P16" s="46">
        <v>175000</v>
      </c>
      <c r="Q16" s="38" t="s">
        <v>30</v>
      </c>
      <c r="R16" s="46">
        <v>185000</v>
      </c>
      <c r="S16" s="47">
        <v>1470</v>
      </c>
      <c r="T16" s="37"/>
      <c r="U16" s="37"/>
      <c r="V16" s="37"/>
      <c r="W16" s="37"/>
    </row>
    <row r="17" spans="1:23" ht="19.5" customHeight="1" x14ac:dyDescent="0.2">
      <c r="A17" s="262"/>
      <c r="B17" s="215"/>
      <c r="C17" s="260"/>
      <c r="D17" s="216"/>
      <c r="E17" s="218"/>
      <c r="F17" s="264"/>
      <c r="G17" s="41" t="s">
        <v>29</v>
      </c>
      <c r="H17" s="42"/>
      <c r="I17" s="43"/>
      <c r="J17" s="82"/>
      <c r="K17" s="45">
        <f t="shared" si="0"/>
        <v>0</v>
      </c>
      <c r="L17" s="44">
        <f>IF(F16&lt;=K17,F16,K17)</f>
        <v>0</v>
      </c>
      <c r="M17" s="22"/>
      <c r="N17" s="22"/>
      <c r="O17" s="22"/>
      <c r="P17" s="46">
        <v>185000</v>
      </c>
      <c r="Q17" s="38" t="s">
        <v>30</v>
      </c>
      <c r="R17" s="46">
        <v>195000</v>
      </c>
      <c r="S17" s="47">
        <v>1550</v>
      </c>
      <c r="T17" s="22"/>
      <c r="U17" s="22"/>
      <c r="V17" s="22"/>
      <c r="W17" s="22"/>
    </row>
    <row r="18" spans="1:23" s="40" customFormat="1" ht="19.5" customHeight="1" x14ac:dyDescent="0.2">
      <c r="A18" s="261" t="s">
        <v>68</v>
      </c>
      <c r="B18" s="214" t="s">
        <v>102</v>
      </c>
      <c r="C18" s="260" t="s">
        <v>16</v>
      </c>
      <c r="D18" s="216">
        <v>4</v>
      </c>
      <c r="E18" s="218" t="s">
        <v>24</v>
      </c>
      <c r="F18" s="263"/>
      <c r="G18" s="32" t="s">
        <v>25</v>
      </c>
      <c r="H18" s="33">
        <f>MIN($F$8:$F$35)</f>
        <v>0</v>
      </c>
      <c r="I18" s="34">
        <f>LOOKUP(H18,$P$9:$P$35,$S$9:$S$35)</f>
        <v>0</v>
      </c>
      <c r="J18" s="90">
        <f>令和7年4月!E32</f>
        <v>0</v>
      </c>
      <c r="K18" s="35">
        <f t="shared" si="0"/>
        <v>0</v>
      </c>
      <c r="L18" s="36">
        <f>IF(F18&lt;=K18,F18,K18)</f>
        <v>0</v>
      </c>
      <c r="M18" s="37"/>
      <c r="N18" s="37"/>
      <c r="O18" s="37"/>
      <c r="P18" s="46">
        <v>195000</v>
      </c>
      <c r="Q18" s="38" t="s">
        <v>30</v>
      </c>
      <c r="R18" s="46">
        <v>210000</v>
      </c>
      <c r="S18" s="47">
        <v>1640</v>
      </c>
      <c r="T18" s="37"/>
      <c r="U18" s="37"/>
      <c r="V18" s="37"/>
      <c r="W18" s="37"/>
    </row>
    <row r="19" spans="1:23" ht="19.5" customHeight="1" x14ac:dyDescent="0.2">
      <c r="A19" s="262"/>
      <c r="B19" s="215"/>
      <c r="C19" s="260"/>
      <c r="D19" s="216"/>
      <c r="E19" s="218"/>
      <c r="F19" s="264"/>
      <c r="G19" s="41" t="s">
        <v>29</v>
      </c>
      <c r="H19" s="42"/>
      <c r="I19" s="43"/>
      <c r="J19" s="82"/>
      <c r="K19" s="45">
        <f t="shared" si="0"/>
        <v>0</v>
      </c>
      <c r="L19" s="44">
        <f>IF(F18&lt;=K19,F18,K19)</f>
        <v>0</v>
      </c>
      <c r="M19" s="22"/>
      <c r="N19" s="22"/>
      <c r="O19" s="22"/>
      <c r="P19" s="46">
        <v>210000</v>
      </c>
      <c r="Q19" s="38" t="s">
        <v>30</v>
      </c>
      <c r="R19" s="46">
        <v>230000</v>
      </c>
      <c r="S19" s="47">
        <v>1800</v>
      </c>
      <c r="T19" s="22"/>
      <c r="U19" s="22"/>
      <c r="V19" s="22"/>
      <c r="W19" s="22"/>
    </row>
    <row r="20" spans="1:23" s="40" customFormat="1" ht="19.5" customHeight="1" x14ac:dyDescent="0.2">
      <c r="A20" s="261" t="s">
        <v>69</v>
      </c>
      <c r="B20" s="214" t="s">
        <v>102</v>
      </c>
      <c r="C20" s="260" t="s">
        <v>16</v>
      </c>
      <c r="D20" s="216">
        <v>5</v>
      </c>
      <c r="E20" s="218" t="s">
        <v>24</v>
      </c>
      <c r="F20" s="263"/>
      <c r="G20" s="32" t="s">
        <v>25</v>
      </c>
      <c r="H20" s="33">
        <f>MIN($F$8:$F$35)</f>
        <v>0</v>
      </c>
      <c r="I20" s="34">
        <f>LOOKUP(H20,$P$9:$P$35,$S$9:$S$35)</f>
        <v>0</v>
      </c>
      <c r="J20" s="90">
        <f>令和7年5月!E32</f>
        <v>0</v>
      </c>
      <c r="K20" s="35">
        <f t="shared" si="0"/>
        <v>0</v>
      </c>
      <c r="L20" s="36">
        <f>IF(F20&lt;=K20,F20,K20)</f>
        <v>0</v>
      </c>
      <c r="M20" s="37"/>
      <c r="N20" s="37"/>
      <c r="O20" s="37"/>
      <c r="P20" s="46">
        <v>230000</v>
      </c>
      <c r="Q20" s="38" t="s">
        <v>30</v>
      </c>
      <c r="R20" s="46">
        <v>250000</v>
      </c>
      <c r="S20" s="47">
        <v>1960</v>
      </c>
      <c r="T20" s="37"/>
      <c r="U20" s="37"/>
      <c r="V20" s="37"/>
      <c r="W20" s="37"/>
    </row>
    <row r="21" spans="1:23" ht="19.5" customHeight="1" x14ac:dyDescent="0.2">
      <c r="A21" s="262"/>
      <c r="B21" s="215"/>
      <c r="C21" s="260"/>
      <c r="D21" s="216"/>
      <c r="E21" s="218"/>
      <c r="F21" s="264"/>
      <c r="G21" s="41" t="s">
        <v>29</v>
      </c>
      <c r="H21" s="42"/>
      <c r="I21" s="43"/>
      <c r="J21" s="82"/>
      <c r="K21" s="45">
        <f t="shared" si="0"/>
        <v>0</v>
      </c>
      <c r="L21" s="44">
        <f>IF(F20&lt;=K21,F20,K21)</f>
        <v>0</v>
      </c>
      <c r="M21" s="22"/>
      <c r="N21" s="22"/>
      <c r="O21" s="22"/>
      <c r="P21" s="46">
        <v>250000</v>
      </c>
      <c r="Q21" s="38" t="s">
        <v>30</v>
      </c>
      <c r="R21" s="46">
        <v>270000</v>
      </c>
      <c r="S21" s="47">
        <v>2130</v>
      </c>
      <c r="T21" s="22"/>
      <c r="U21" s="22"/>
      <c r="V21" s="22"/>
      <c r="W21" s="22"/>
    </row>
    <row r="22" spans="1:23" s="40" customFormat="1" ht="19.5" customHeight="1" x14ac:dyDescent="0.2">
      <c r="A22" s="261" t="s">
        <v>69</v>
      </c>
      <c r="B22" s="214" t="s">
        <v>102</v>
      </c>
      <c r="C22" s="260" t="s">
        <v>16</v>
      </c>
      <c r="D22" s="216">
        <v>6</v>
      </c>
      <c r="E22" s="218" t="s">
        <v>24</v>
      </c>
      <c r="F22" s="263"/>
      <c r="G22" s="32" t="s">
        <v>25</v>
      </c>
      <c r="H22" s="33">
        <f>MIN($F$8:$F$35)</f>
        <v>0</v>
      </c>
      <c r="I22" s="34">
        <f>LOOKUP(H22,$P$9:$P$35,$S$9:$S$35)</f>
        <v>0</v>
      </c>
      <c r="J22" s="90">
        <f>令和7年6月!E32</f>
        <v>0</v>
      </c>
      <c r="K22" s="35">
        <f t="shared" si="0"/>
        <v>0</v>
      </c>
      <c r="L22" s="36">
        <f>IF(F22&lt;=K22,F22,K22)</f>
        <v>0</v>
      </c>
      <c r="M22" s="37"/>
      <c r="N22" s="37"/>
      <c r="O22" s="37"/>
      <c r="P22" s="46">
        <v>270000</v>
      </c>
      <c r="Q22" s="38" t="s">
        <v>30</v>
      </c>
      <c r="R22" s="46">
        <v>290000</v>
      </c>
      <c r="S22" s="47">
        <v>2290</v>
      </c>
      <c r="T22" s="37"/>
      <c r="U22" s="37"/>
      <c r="V22" s="37"/>
      <c r="W22" s="37"/>
    </row>
    <row r="23" spans="1:23" ht="19.5" customHeight="1" x14ac:dyDescent="0.2">
      <c r="A23" s="262"/>
      <c r="B23" s="215"/>
      <c r="C23" s="260"/>
      <c r="D23" s="216"/>
      <c r="E23" s="218"/>
      <c r="F23" s="264"/>
      <c r="G23" s="41" t="s">
        <v>29</v>
      </c>
      <c r="H23" s="42"/>
      <c r="I23" s="43"/>
      <c r="J23" s="82"/>
      <c r="K23" s="45">
        <f t="shared" si="0"/>
        <v>0</v>
      </c>
      <c r="L23" s="44">
        <f>IF(F22&lt;=K23,F22,K23)</f>
        <v>0</v>
      </c>
      <c r="M23" s="22"/>
      <c r="N23" s="22"/>
      <c r="O23" s="22"/>
      <c r="P23" s="46">
        <v>290000</v>
      </c>
      <c r="Q23" s="38" t="s">
        <v>30</v>
      </c>
      <c r="R23" s="46">
        <v>310000</v>
      </c>
      <c r="S23" s="47">
        <v>2460</v>
      </c>
      <c r="T23" s="22"/>
      <c r="U23" s="22"/>
      <c r="V23" s="22"/>
      <c r="W23" s="22"/>
    </row>
    <row r="24" spans="1:23" s="40" customFormat="1" ht="19.5" customHeight="1" x14ac:dyDescent="0.2">
      <c r="A24" s="261" t="s">
        <v>68</v>
      </c>
      <c r="B24" s="214" t="s">
        <v>102</v>
      </c>
      <c r="C24" s="260" t="s">
        <v>16</v>
      </c>
      <c r="D24" s="216">
        <v>7</v>
      </c>
      <c r="E24" s="218" t="s">
        <v>24</v>
      </c>
      <c r="F24" s="259"/>
      <c r="G24" s="32" t="s">
        <v>25</v>
      </c>
      <c r="H24" s="33">
        <f>MIN($F$8:$F$35)</f>
        <v>0</v>
      </c>
      <c r="I24" s="34">
        <f>LOOKUP(H24,$P$9:$P$35,$S$9:$S$35)</f>
        <v>0</v>
      </c>
      <c r="J24" s="90">
        <f>令和7年7月!E32</f>
        <v>0</v>
      </c>
      <c r="K24" s="35">
        <f t="shared" si="0"/>
        <v>0</v>
      </c>
      <c r="L24" s="36">
        <f>IF(F24&lt;=K24,F24,K24)</f>
        <v>0</v>
      </c>
      <c r="M24" s="37"/>
      <c r="N24" s="37"/>
      <c r="O24" s="37"/>
      <c r="P24" s="46">
        <v>310000</v>
      </c>
      <c r="Q24" s="38" t="s">
        <v>30</v>
      </c>
      <c r="R24" s="46">
        <v>330000</v>
      </c>
      <c r="S24" s="47">
        <v>2620</v>
      </c>
      <c r="T24" s="37"/>
      <c r="U24" s="37"/>
      <c r="V24" s="37"/>
      <c r="W24" s="37"/>
    </row>
    <row r="25" spans="1:23" ht="19.5" customHeight="1" x14ac:dyDescent="0.2">
      <c r="A25" s="262"/>
      <c r="B25" s="215"/>
      <c r="C25" s="260"/>
      <c r="D25" s="216"/>
      <c r="E25" s="218"/>
      <c r="F25" s="259"/>
      <c r="G25" s="41" t="s">
        <v>29</v>
      </c>
      <c r="H25" s="42"/>
      <c r="I25" s="43"/>
      <c r="J25" s="82"/>
      <c r="K25" s="45">
        <f t="shared" si="0"/>
        <v>0</v>
      </c>
      <c r="L25" s="44">
        <f>IF(F24&lt;=K25,F24,K25)</f>
        <v>0</v>
      </c>
      <c r="M25" s="22"/>
      <c r="N25" s="22"/>
      <c r="O25" s="22"/>
      <c r="P25" s="46">
        <v>330000</v>
      </c>
      <c r="Q25" s="38" t="s">
        <v>30</v>
      </c>
      <c r="R25" s="46">
        <v>350000</v>
      </c>
      <c r="S25" s="47">
        <v>2780</v>
      </c>
      <c r="T25" s="22"/>
      <c r="U25" s="22"/>
      <c r="V25" s="22"/>
      <c r="W25" s="22"/>
    </row>
    <row r="26" spans="1:23" s="40" customFormat="1" ht="19.5" customHeight="1" x14ac:dyDescent="0.2">
      <c r="A26" s="261" t="s">
        <v>69</v>
      </c>
      <c r="B26" s="214" t="s">
        <v>102</v>
      </c>
      <c r="C26" s="260" t="s">
        <v>16</v>
      </c>
      <c r="D26" s="216">
        <v>8</v>
      </c>
      <c r="E26" s="218" t="s">
        <v>24</v>
      </c>
      <c r="F26" s="259"/>
      <c r="G26" s="32" t="s">
        <v>25</v>
      </c>
      <c r="H26" s="33">
        <f>MIN($F$8:$F$35)</f>
        <v>0</v>
      </c>
      <c r="I26" s="34">
        <f>LOOKUP(H26,$P$9:$P$35,$S$9:$S$35)</f>
        <v>0</v>
      </c>
      <c r="J26" s="90">
        <f>令和7年8月!E32</f>
        <v>0</v>
      </c>
      <c r="K26" s="35">
        <f t="shared" si="0"/>
        <v>0</v>
      </c>
      <c r="L26" s="36">
        <f>IF(F26&lt;=K26,F26,K26)</f>
        <v>0</v>
      </c>
      <c r="M26" s="37"/>
      <c r="N26" s="37"/>
      <c r="O26" s="37"/>
      <c r="P26" s="46">
        <v>350000</v>
      </c>
      <c r="Q26" s="38" t="s">
        <v>30</v>
      </c>
      <c r="R26" s="46">
        <v>370000</v>
      </c>
      <c r="S26" s="47">
        <v>2950</v>
      </c>
      <c r="T26" s="37"/>
      <c r="U26" s="37"/>
      <c r="V26" s="37"/>
      <c r="W26" s="37"/>
    </row>
    <row r="27" spans="1:23" ht="19.5" customHeight="1" x14ac:dyDescent="0.2">
      <c r="A27" s="262"/>
      <c r="B27" s="215"/>
      <c r="C27" s="260"/>
      <c r="D27" s="216"/>
      <c r="E27" s="218"/>
      <c r="F27" s="259"/>
      <c r="G27" s="41" t="s">
        <v>29</v>
      </c>
      <c r="H27" s="42"/>
      <c r="I27" s="43"/>
      <c r="J27" s="83"/>
      <c r="K27" s="45">
        <f t="shared" si="0"/>
        <v>0</v>
      </c>
      <c r="L27" s="44">
        <f>IF(F26&lt;=K27,F26,K27)</f>
        <v>0</v>
      </c>
      <c r="M27" s="22"/>
      <c r="N27" s="22"/>
      <c r="O27" s="22"/>
      <c r="P27" s="46">
        <v>370000</v>
      </c>
      <c r="Q27" s="38" t="s">
        <v>30</v>
      </c>
      <c r="R27" s="46">
        <v>395000</v>
      </c>
      <c r="S27" s="47">
        <v>3110</v>
      </c>
      <c r="T27" s="22"/>
      <c r="U27" s="22"/>
      <c r="V27" s="22"/>
      <c r="W27" s="22"/>
    </row>
    <row r="28" spans="1:23" s="40" customFormat="1" ht="19.5" customHeight="1" x14ac:dyDescent="0.2">
      <c r="A28" s="261" t="s">
        <v>69</v>
      </c>
      <c r="B28" s="214" t="s">
        <v>102</v>
      </c>
      <c r="C28" s="260" t="s">
        <v>16</v>
      </c>
      <c r="D28" s="216">
        <v>9</v>
      </c>
      <c r="E28" s="218" t="s">
        <v>24</v>
      </c>
      <c r="F28" s="259"/>
      <c r="G28" s="32" t="s">
        <v>25</v>
      </c>
      <c r="H28" s="33">
        <f>MIN($F$8:$F$35)</f>
        <v>0</v>
      </c>
      <c r="I28" s="34">
        <f>LOOKUP(H28,$P$9:$P$35,$S$9:$S$35)</f>
        <v>0</v>
      </c>
      <c r="J28" s="90">
        <f>令和7年9月!E32</f>
        <v>0</v>
      </c>
      <c r="K28" s="35">
        <f t="shared" si="0"/>
        <v>0</v>
      </c>
      <c r="L28" s="36">
        <f>IF(F28&lt;=K28,F28,K28)</f>
        <v>0</v>
      </c>
      <c r="M28" s="37"/>
      <c r="N28" s="37"/>
      <c r="O28" s="37"/>
      <c r="P28" s="46">
        <v>395000</v>
      </c>
      <c r="Q28" s="38" t="s">
        <v>30</v>
      </c>
      <c r="R28" s="46">
        <v>425000</v>
      </c>
      <c r="S28" s="47">
        <v>3360</v>
      </c>
      <c r="T28" s="37"/>
      <c r="U28" s="37"/>
      <c r="V28" s="37"/>
      <c r="W28" s="37"/>
    </row>
    <row r="29" spans="1:23" ht="19.5" customHeight="1" x14ac:dyDescent="0.2">
      <c r="A29" s="262"/>
      <c r="B29" s="215"/>
      <c r="C29" s="260"/>
      <c r="D29" s="216"/>
      <c r="E29" s="218"/>
      <c r="F29" s="259"/>
      <c r="G29" s="41" t="s">
        <v>29</v>
      </c>
      <c r="H29" s="42"/>
      <c r="I29" s="43"/>
      <c r="J29" s="82"/>
      <c r="K29" s="45">
        <f t="shared" si="0"/>
        <v>0</v>
      </c>
      <c r="L29" s="44">
        <f>IF(F28&lt;=K29,F28,K29)</f>
        <v>0</v>
      </c>
      <c r="M29" s="22"/>
      <c r="N29" s="22"/>
      <c r="O29" s="22"/>
      <c r="P29" s="46">
        <v>425000</v>
      </c>
      <c r="Q29" s="38" t="s">
        <v>30</v>
      </c>
      <c r="R29" s="46">
        <v>455000</v>
      </c>
      <c r="S29" s="47">
        <v>3610</v>
      </c>
      <c r="T29" s="22"/>
      <c r="U29" s="22"/>
      <c r="V29" s="22"/>
      <c r="W29" s="22"/>
    </row>
    <row r="30" spans="1:23" ht="19.5" customHeight="1" x14ac:dyDescent="0.2">
      <c r="A30" s="261" t="s">
        <v>68</v>
      </c>
      <c r="B30" s="214" t="s">
        <v>102</v>
      </c>
      <c r="C30" s="255" t="s">
        <v>67</v>
      </c>
      <c r="D30" s="216">
        <v>10</v>
      </c>
      <c r="E30" s="226" t="s">
        <v>24</v>
      </c>
      <c r="F30" s="257"/>
      <c r="G30" s="150" t="s">
        <v>25</v>
      </c>
      <c r="H30" s="150">
        <f>MIN($F$8:$F$35)</f>
        <v>0</v>
      </c>
      <c r="I30" s="151">
        <f>LOOKUP(H30,$P$9:$P$35,$S$9:$S$35)</f>
        <v>0</v>
      </c>
      <c r="J30" s="152">
        <f>令和7年10月!E32</f>
        <v>0</v>
      </c>
      <c r="K30" s="141">
        <f>I30*J30</f>
        <v>0</v>
      </c>
      <c r="L30" s="139">
        <f>IF(F30&lt;=K30,F30,K30)</f>
        <v>0</v>
      </c>
      <c r="M30" s="22"/>
      <c r="N30" s="22"/>
      <c r="O30" s="22"/>
      <c r="P30" s="46">
        <v>455000</v>
      </c>
      <c r="Q30" s="38" t="s">
        <v>30</v>
      </c>
      <c r="R30" s="46">
        <v>485000</v>
      </c>
      <c r="S30" s="47">
        <v>3850</v>
      </c>
      <c r="T30" s="22"/>
      <c r="U30" s="22"/>
      <c r="V30" s="22"/>
      <c r="W30" s="22"/>
    </row>
    <row r="31" spans="1:23" ht="19.5" customHeight="1" x14ac:dyDescent="0.2">
      <c r="A31" s="262"/>
      <c r="B31" s="215"/>
      <c r="C31" s="256"/>
      <c r="D31" s="216"/>
      <c r="E31" s="227"/>
      <c r="F31" s="258"/>
      <c r="G31" s="134" t="s">
        <v>29</v>
      </c>
      <c r="H31" s="147"/>
      <c r="I31" s="148"/>
      <c r="J31" s="149"/>
      <c r="K31" s="138">
        <f>I31*J31</f>
        <v>0</v>
      </c>
      <c r="L31" s="136">
        <f>IF(F30&lt;=K31,F30,K31)</f>
        <v>0</v>
      </c>
      <c r="M31" s="22"/>
      <c r="N31" s="22"/>
      <c r="O31" s="22"/>
      <c r="P31" s="46">
        <v>485000</v>
      </c>
      <c r="Q31" s="38" t="s">
        <v>30</v>
      </c>
      <c r="R31" s="46">
        <v>515000</v>
      </c>
      <c r="S31" s="47">
        <v>4100</v>
      </c>
      <c r="T31" s="22"/>
      <c r="U31" s="22"/>
      <c r="V31" s="22"/>
      <c r="W31" s="22"/>
    </row>
    <row r="32" spans="1:23" ht="19.5" customHeight="1" x14ac:dyDescent="0.2">
      <c r="A32" s="261" t="s">
        <v>68</v>
      </c>
      <c r="B32" s="214" t="s">
        <v>102</v>
      </c>
      <c r="C32" s="255" t="s">
        <v>16</v>
      </c>
      <c r="D32" s="216">
        <v>11</v>
      </c>
      <c r="E32" s="226" t="s">
        <v>24</v>
      </c>
      <c r="F32" s="257"/>
      <c r="G32" s="150" t="s">
        <v>25</v>
      </c>
      <c r="H32" s="150">
        <f>MIN($F$8:$F$35)</f>
        <v>0</v>
      </c>
      <c r="I32" s="151">
        <f>LOOKUP(H32,$P$9:$P$35,$S$9:$S$35)</f>
        <v>0</v>
      </c>
      <c r="J32" s="152">
        <f>令和7年11月!E32</f>
        <v>0</v>
      </c>
      <c r="K32" s="141">
        <f>I32*J32</f>
        <v>0</v>
      </c>
      <c r="L32" s="139">
        <f>IF(F32&lt;=K32,F32,K32)</f>
        <v>0</v>
      </c>
      <c r="M32" s="22"/>
      <c r="N32" s="22"/>
      <c r="O32" s="22"/>
      <c r="P32" s="46">
        <v>515000</v>
      </c>
      <c r="Q32" s="38" t="s">
        <v>30</v>
      </c>
      <c r="R32" s="46">
        <v>545000</v>
      </c>
      <c r="S32" s="47">
        <v>4340</v>
      </c>
      <c r="T32" s="22"/>
      <c r="U32" s="22"/>
      <c r="V32" s="22"/>
      <c r="W32" s="22"/>
    </row>
    <row r="33" spans="1:23" ht="19.5" customHeight="1" x14ac:dyDescent="0.2">
      <c r="A33" s="262"/>
      <c r="B33" s="215"/>
      <c r="C33" s="256"/>
      <c r="D33" s="216"/>
      <c r="E33" s="227"/>
      <c r="F33" s="258"/>
      <c r="G33" s="134" t="s">
        <v>29</v>
      </c>
      <c r="H33" s="147"/>
      <c r="I33" s="148"/>
      <c r="J33" s="149"/>
      <c r="K33" s="138">
        <f>I33*J33</f>
        <v>0</v>
      </c>
      <c r="L33" s="136">
        <f>IF(F32&lt;=K33,F32,K33)</f>
        <v>0</v>
      </c>
      <c r="M33" s="22"/>
      <c r="N33" s="22"/>
      <c r="O33" s="22"/>
      <c r="P33" s="46">
        <v>545000</v>
      </c>
      <c r="Q33" s="38" t="s">
        <v>30</v>
      </c>
      <c r="R33" s="59">
        <v>575000</v>
      </c>
      <c r="S33" s="47">
        <v>4590</v>
      </c>
      <c r="T33" s="22"/>
      <c r="U33" s="22"/>
      <c r="V33" s="22"/>
      <c r="W33" s="22"/>
    </row>
    <row r="34" spans="1:23" s="40" customFormat="1" ht="19.5" customHeight="1" x14ac:dyDescent="0.2">
      <c r="A34" s="261" t="s">
        <v>69</v>
      </c>
      <c r="B34" s="214"/>
      <c r="C34" s="260" t="s">
        <v>16</v>
      </c>
      <c r="D34" s="216"/>
      <c r="E34" s="218" t="s">
        <v>24</v>
      </c>
      <c r="F34" s="257"/>
      <c r="G34" s="32" t="s">
        <v>25</v>
      </c>
      <c r="H34" s="33">
        <f>MIN($F$8:$F$35)</f>
        <v>0</v>
      </c>
      <c r="I34" s="34"/>
      <c r="J34" s="90"/>
      <c r="K34" s="35">
        <f t="shared" si="0"/>
        <v>0</v>
      </c>
      <c r="L34" s="36">
        <f>IF(F34&lt;=K34,F34,K34)</f>
        <v>0</v>
      </c>
      <c r="M34" s="37"/>
      <c r="N34" s="37"/>
      <c r="O34" s="37"/>
      <c r="P34" s="59">
        <v>575000</v>
      </c>
      <c r="Q34" s="38" t="s">
        <v>30</v>
      </c>
      <c r="R34" s="59">
        <v>605000</v>
      </c>
      <c r="S34" s="60">
        <v>4840</v>
      </c>
      <c r="T34" s="37"/>
      <c r="U34" s="37"/>
      <c r="V34" s="37"/>
      <c r="W34" s="37"/>
    </row>
    <row r="35" spans="1:23" ht="19.5" customHeight="1" x14ac:dyDescent="0.2">
      <c r="A35" s="262"/>
      <c r="B35" s="215"/>
      <c r="C35" s="260"/>
      <c r="D35" s="216"/>
      <c r="E35" s="218"/>
      <c r="F35" s="258"/>
      <c r="G35" s="41" t="s">
        <v>29</v>
      </c>
      <c r="H35" s="42"/>
      <c r="I35" s="43"/>
      <c r="J35" s="82"/>
      <c r="K35" s="45">
        <f t="shared" si="0"/>
        <v>0</v>
      </c>
      <c r="L35" s="44">
        <f>IF(F34&lt;=K35,F34,K35)</f>
        <v>0</v>
      </c>
      <c r="M35" s="22"/>
      <c r="N35" s="22"/>
      <c r="O35" s="22"/>
      <c r="P35" s="59">
        <v>605000</v>
      </c>
      <c r="Q35" s="38" t="s">
        <v>30</v>
      </c>
      <c r="R35" s="61"/>
      <c r="S35" s="60">
        <v>5080</v>
      </c>
      <c r="T35" s="22"/>
      <c r="U35" s="22"/>
      <c r="V35" s="22"/>
      <c r="W35" s="22"/>
    </row>
    <row r="36" spans="1:23" ht="19.5" customHeight="1" thickBot="1" x14ac:dyDescent="0.25">
      <c r="A36" s="48"/>
      <c r="B36" s="48"/>
      <c r="C36" s="48"/>
      <c r="D36" s="48"/>
      <c r="E36" s="49"/>
      <c r="F36" s="48"/>
      <c r="G36" s="50"/>
      <c r="H36" s="50"/>
      <c r="I36" s="48"/>
      <c r="J36" s="48"/>
      <c r="K36" s="48"/>
      <c r="L36" s="48"/>
      <c r="M36" s="22"/>
      <c r="N36" s="22"/>
      <c r="O36" s="22"/>
      <c r="T36" s="22"/>
      <c r="U36" s="22"/>
      <c r="V36" s="22"/>
      <c r="W36" s="22"/>
    </row>
    <row r="37" spans="1:23" ht="19.5" customHeight="1" x14ac:dyDescent="0.2">
      <c r="A37" s="219" t="s">
        <v>31</v>
      </c>
      <c r="B37" s="220"/>
      <c r="C37" s="220"/>
      <c r="D37" s="220"/>
      <c r="E37" s="220"/>
      <c r="F37" s="220"/>
      <c r="G37" s="51" t="s">
        <v>25</v>
      </c>
      <c r="H37" s="51"/>
      <c r="I37" s="52"/>
      <c r="J37" s="84">
        <f t="shared" ref="J37:L38" si="1">J8+J10+J12+J14+J16+J18+J20+J22+J24+J26+J28+J30</f>
        <v>0</v>
      </c>
      <c r="K37" s="53">
        <f t="shared" si="1"/>
        <v>0</v>
      </c>
      <c r="L37" s="54">
        <f t="shared" si="1"/>
        <v>0</v>
      </c>
      <c r="M37" s="22"/>
      <c r="N37" s="22"/>
      <c r="O37" s="22"/>
      <c r="T37" s="22"/>
      <c r="U37" s="22"/>
      <c r="V37" s="22"/>
      <c r="W37" s="22"/>
    </row>
    <row r="38" spans="1:23" ht="19.5" customHeight="1" thickBot="1" x14ac:dyDescent="0.25">
      <c r="A38" s="221"/>
      <c r="B38" s="222"/>
      <c r="C38" s="222"/>
      <c r="D38" s="222"/>
      <c r="E38" s="222"/>
      <c r="F38" s="222"/>
      <c r="G38" s="55" t="s">
        <v>29</v>
      </c>
      <c r="H38" s="55"/>
      <c r="I38" s="56"/>
      <c r="J38" s="85">
        <f t="shared" si="1"/>
        <v>0</v>
      </c>
      <c r="K38" s="58">
        <f t="shared" si="1"/>
        <v>0</v>
      </c>
      <c r="L38" s="146">
        <f t="shared" si="1"/>
        <v>0</v>
      </c>
      <c r="M38" s="22"/>
      <c r="N38" s="22"/>
      <c r="O38" s="22"/>
      <c r="T38" s="22"/>
      <c r="U38" s="22"/>
      <c r="V38" s="22"/>
      <c r="W38" s="22"/>
    </row>
    <row r="39" spans="1:23" ht="19.5" customHeight="1" x14ac:dyDescent="0.2">
      <c r="A39" s="48"/>
      <c r="B39" s="48"/>
      <c r="C39" s="48"/>
      <c r="D39" s="48"/>
      <c r="E39" s="49"/>
      <c r="F39" s="48"/>
      <c r="G39" s="50"/>
      <c r="H39" s="50"/>
      <c r="I39" s="48"/>
      <c r="J39" s="48"/>
      <c r="K39" s="48"/>
      <c r="L39" s="48"/>
      <c r="M39" s="22"/>
      <c r="N39" s="22"/>
      <c r="O39" s="22"/>
    </row>
    <row r="40" spans="1:23" ht="19.5" customHeight="1" x14ac:dyDescent="0.2">
      <c r="A40" s="48"/>
      <c r="B40" s="48"/>
      <c r="C40" s="48"/>
      <c r="D40" s="48"/>
      <c r="E40" s="49"/>
      <c r="F40" s="48"/>
      <c r="G40" s="50"/>
      <c r="H40" s="50"/>
      <c r="I40" s="48"/>
      <c r="J40" s="48"/>
      <c r="K40" s="48"/>
      <c r="L40" s="48"/>
      <c r="M40" s="22"/>
      <c r="N40" s="22"/>
      <c r="O40" s="22"/>
    </row>
    <row r="41" spans="1:23" ht="19.5" customHeight="1" x14ac:dyDescent="0.2"/>
    <row r="42" spans="1:23" ht="19.5" customHeight="1" x14ac:dyDescent="0.2"/>
    <row r="43" spans="1:23" ht="19.5" customHeight="1" x14ac:dyDescent="0.2"/>
    <row r="44" spans="1:23" ht="19.5" customHeight="1" x14ac:dyDescent="0.2"/>
    <row r="45" spans="1:23" ht="19.5" customHeight="1" x14ac:dyDescent="0.2"/>
    <row r="46" spans="1:23" ht="19.5" customHeight="1" x14ac:dyDescent="0.2"/>
    <row r="47" spans="1:23" ht="19.5" customHeight="1" x14ac:dyDescent="0.2"/>
    <row r="48" spans="1:23" ht="9.75" customHeight="1" x14ac:dyDescent="0.2"/>
    <row r="49" ht="19.5" customHeight="1" x14ac:dyDescent="0.2"/>
    <row r="50" ht="9.75" customHeight="1" x14ac:dyDescent="0.2"/>
    <row r="51" ht="21.75" customHeight="1" x14ac:dyDescent="0.2"/>
  </sheetData>
  <sheetProtection formatCells="0" selectLockedCells="1"/>
  <mergeCells count="94">
    <mergeCell ref="F30:F31"/>
    <mergeCell ref="C30:C31"/>
    <mergeCell ref="D30:D31"/>
    <mergeCell ref="E30:E31"/>
    <mergeCell ref="A30:A31"/>
    <mergeCell ref="P7:R7"/>
    <mergeCell ref="A6:C6"/>
    <mergeCell ref="D6:L6"/>
    <mergeCell ref="A5:C5"/>
    <mergeCell ref="D5:L5"/>
    <mergeCell ref="F8:F9"/>
    <mergeCell ref="A3:L3"/>
    <mergeCell ref="A4:L4"/>
    <mergeCell ref="A7:C7"/>
    <mergeCell ref="D7:E7"/>
    <mergeCell ref="C8:C9"/>
    <mergeCell ref="D8:D9"/>
    <mergeCell ref="E8:E9"/>
    <mergeCell ref="A8:A9"/>
    <mergeCell ref="F12:F13"/>
    <mergeCell ref="C10:C11"/>
    <mergeCell ref="D10:D11"/>
    <mergeCell ref="E10:E11"/>
    <mergeCell ref="F10:F11"/>
    <mergeCell ref="C12:C13"/>
    <mergeCell ref="D12:D13"/>
    <mergeCell ref="E12:E13"/>
    <mergeCell ref="F16:F17"/>
    <mergeCell ref="C14:C15"/>
    <mergeCell ref="D14:D15"/>
    <mergeCell ref="E14:E15"/>
    <mergeCell ref="F14:F15"/>
    <mergeCell ref="C16:C17"/>
    <mergeCell ref="D16:D17"/>
    <mergeCell ref="E16:E17"/>
    <mergeCell ref="B18:B19"/>
    <mergeCell ref="F20:F21"/>
    <mergeCell ref="C18:C19"/>
    <mergeCell ref="D18:D19"/>
    <mergeCell ref="E18:E19"/>
    <mergeCell ref="F18:F19"/>
    <mergeCell ref="C20:C21"/>
    <mergeCell ref="D20:D21"/>
    <mergeCell ref="E20:E21"/>
    <mergeCell ref="A20:A21"/>
    <mergeCell ref="B22:B23"/>
    <mergeCell ref="B20:B21"/>
    <mergeCell ref="A22:A23"/>
    <mergeCell ref="A24:A25"/>
    <mergeCell ref="A26:A27"/>
    <mergeCell ref="A28:A29"/>
    <mergeCell ref="B24:B25"/>
    <mergeCell ref="E22:E23"/>
    <mergeCell ref="F22:F23"/>
    <mergeCell ref="C24:C25"/>
    <mergeCell ref="D24:D25"/>
    <mergeCell ref="E24:E25"/>
    <mergeCell ref="A37:F38"/>
    <mergeCell ref="C34:C35"/>
    <mergeCell ref="D34:D35"/>
    <mergeCell ref="E34:E35"/>
    <mergeCell ref="F34:F35"/>
    <mergeCell ref="B14:B15"/>
    <mergeCell ref="B12:B13"/>
    <mergeCell ref="B10:B11"/>
    <mergeCell ref="B8:B9"/>
    <mergeCell ref="A34:A35"/>
    <mergeCell ref="B34:B35"/>
    <mergeCell ref="B30:B31"/>
    <mergeCell ref="B28:B29"/>
    <mergeCell ref="B26:B27"/>
    <mergeCell ref="A32:A33"/>
    <mergeCell ref="B32:B33"/>
    <mergeCell ref="A10:A11"/>
    <mergeCell ref="A12:A13"/>
    <mergeCell ref="A14:A15"/>
    <mergeCell ref="A16:A17"/>
    <mergeCell ref="A18:A19"/>
    <mergeCell ref="C32:C33"/>
    <mergeCell ref="D32:D33"/>
    <mergeCell ref="E32:E33"/>
    <mergeCell ref="F32:F33"/>
    <mergeCell ref="B16:B17"/>
    <mergeCell ref="F28:F29"/>
    <mergeCell ref="C26:C27"/>
    <mergeCell ref="D26:D27"/>
    <mergeCell ref="E26:E27"/>
    <mergeCell ref="F26:F27"/>
    <mergeCell ref="C28:C29"/>
    <mergeCell ref="D28:D29"/>
    <mergeCell ref="E28:E29"/>
    <mergeCell ref="F24:F25"/>
    <mergeCell ref="C22:C23"/>
    <mergeCell ref="D22:D23"/>
  </mergeCells>
  <phoneticPr fontId="3"/>
  <printOptions horizontalCentered="1"/>
  <pageMargins left="0.23622047244094491" right="0.27559055118110237" top="0.51181102362204722" bottom="0.27559055118110237" header="0.35433070866141736" footer="0.15748031496062992"/>
  <pageSetup paperSize="9" scale="58" orientation="portrait" cellComments="asDisplayed" r:id="rId1"/>
  <headerFooter alignWithMargins="0"/>
  <ignoredErrors>
    <ignoredError sqref="K12" evalError="1"/>
  </ignoredError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O36"/>
  <sheetViews>
    <sheetView zoomScale="75" zoomScaleNormal="75" zoomScaleSheetLayoutView="50" workbookViewId="0">
      <selection activeCell="B22" sqref="B22"/>
    </sheetView>
  </sheetViews>
  <sheetFormatPr defaultColWidth="11.36328125" defaultRowHeight="13" x14ac:dyDescent="0.2"/>
  <cols>
    <col min="1" max="1" width="16.7265625" style="6" customWidth="1"/>
    <col min="2" max="2" width="11.1796875" style="6" customWidth="1"/>
    <col min="3" max="3" width="3.7265625" style="160"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90</v>
      </c>
      <c r="C1" s="286" t="s">
        <v>106</v>
      </c>
      <c r="D1" s="286"/>
      <c r="E1" s="286"/>
      <c r="F1" s="286"/>
      <c r="G1" s="286"/>
      <c r="H1" s="286"/>
      <c r="I1" s="286"/>
      <c r="J1" s="286"/>
      <c r="K1" s="286"/>
    </row>
    <row r="2" spans="1:15" ht="30" customHeight="1" x14ac:dyDescent="0.2">
      <c r="C2" s="286"/>
      <c r="D2" s="286"/>
      <c r="E2" s="286"/>
      <c r="F2" s="286"/>
      <c r="G2" s="286"/>
      <c r="H2" s="286"/>
      <c r="I2" s="286"/>
      <c r="J2" s="286"/>
      <c r="K2" s="286"/>
    </row>
    <row r="3" spans="1:15" ht="30" customHeight="1" x14ac:dyDescent="0.2">
      <c r="A3" s="5" t="s">
        <v>13</v>
      </c>
      <c r="B3" s="287" t="s">
        <v>96</v>
      </c>
      <c r="C3" s="287"/>
      <c r="D3" s="287"/>
      <c r="E3" s="158"/>
      <c r="F3" s="158"/>
      <c r="G3" s="158"/>
      <c r="H3" s="158"/>
      <c r="I3" s="158"/>
      <c r="J3" s="158"/>
      <c r="K3" s="158"/>
    </row>
    <row r="4" spans="1:15" ht="30" customHeight="1" thickBot="1" x14ac:dyDescent="0.25">
      <c r="A4" s="7" t="s">
        <v>2</v>
      </c>
      <c r="B4" s="287" t="s">
        <v>97</v>
      </c>
      <c r="C4" s="287"/>
      <c r="D4" s="287"/>
      <c r="E4" s="8"/>
      <c r="F4" s="8"/>
      <c r="G4" s="8"/>
    </row>
    <row r="5" spans="1:15" ht="30" customHeight="1" thickBot="1" x14ac:dyDescent="0.25">
      <c r="A5" s="10" t="s">
        <v>12</v>
      </c>
      <c r="B5" s="288">
        <v>0</v>
      </c>
      <c r="C5" s="288"/>
      <c r="D5" s="288"/>
      <c r="E5" s="8"/>
      <c r="F5" s="8"/>
      <c r="G5" s="8"/>
      <c r="L5" s="20" t="s">
        <v>94</v>
      </c>
    </row>
    <row r="6" spans="1:15" ht="30" customHeight="1" thickBot="1" x14ac:dyDescent="0.25">
      <c r="A6" s="10" t="s">
        <v>55</v>
      </c>
      <c r="B6" s="159">
        <v>15</v>
      </c>
      <c r="C6" s="159" t="s">
        <v>56</v>
      </c>
      <c r="D6" s="129"/>
      <c r="E6" s="8"/>
      <c r="F6" s="8"/>
      <c r="G6" s="8"/>
      <c r="L6" s="200"/>
    </row>
    <row r="7" spans="1:15" ht="30" customHeight="1" thickBot="1" x14ac:dyDescent="0.25">
      <c r="A7" s="11" t="s">
        <v>14</v>
      </c>
    </row>
    <row r="8" spans="1:15" s="160" customFormat="1" ht="24" customHeight="1" x14ac:dyDescent="0.2">
      <c r="A8" s="289" t="s">
        <v>11</v>
      </c>
      <c r="B8" s="291" t="s">
        <v>10</v>
      </c>
      <c r="C8" s="291"/>
      <c r="D8" s="291"/>
      <c r="E8" s="293" t="s">
        <v>9</v>
      </c>
      <c r="F8" s="294"/>
      <c r="G8" s="294"/>
      <c r="H8" s="295"/>
      <c r="I8" s="293" t="s">
        <v>8</v>
      </c>
      <c r="J8" s="295"/>
      <c r="K8" s="104" t="s">
        <v>7</v>
      </c>
      <c r="L8" s="272" t="s">
        <v>40</v>
      </c>
      <c r="M8" s="274" t="s">
        <v>51</v>
      </c>
      <c r="N8" s="275" t="s">
        <v>53</v>
      </c>
      <c r="O8" s="276" t="s">
        <v>54</v>
      </c>
    </row>
    <row r="9" spans="1:15" s="160" customFormat="1" ht="24" customHeight="1" x14ac:dyDescent="0.2">
      <c r="A9" s="290"/>
      <c r="B9" s="292"/>
      <c r="C9" s="292"/>
      <c r="D9" s="292"/>
      <c r="E9" s="296"/>
      <c r="F9" s="297"/>
      <c r="G9" s="297"/>
      <c r="H9" s="298"/>
      <c r="I9" s="299"/>
      <c r="J9" s="300"/>
      <c r="K9" s="105" t="s">
        <v>46</v>
      </c>
      <c r="L9" s="273"/>
      <c r="M9" s="274"/>
      <c r="N9" s="275"/>
      <c r="O9" s="275"/>
    </row>
    <row r="10" spans="1:15" ht="46.5" customHeight="1" x14ac:dyDescent="0.2">
      <c r="A10" s="161" t="s">
        <v>107</v>
      </c>
      <c r="B10" s="162">
        <v>0.375</v>
      </c>
      <c r="C10" s="13" t="s">
        <v>5</v>
      </c>
      <c r="D10" s="163">
        <v>0.75</v>
      </c>
      <c r="E10" s="109">
        <f>IFERROR(HOUR(O10),"")</f>
        <v>8</v>
      </c>
      <c r="F10" s="97" t="s">
        <v>47</v>
      </c>
      <c r="G10" s="103">
        <f>IFERROR(MINUTE(O10),"")</f>
        <v>0</v>
      </c>
      <c r="H10" s="98" t="s">
        <v>48</v>
      </c>
      <c r="I10" s="110">
        <f>IFERROR((E10+G10/60)*$B$5,"")</f>
        <v>0</v>
      </c>
      <c r="J10" s="157" t="s">
        <v>0</v>
      </c>
      <c r="K10" s="133" t="s">
        <v>57</v>
      </c>
      <c r="L10" s="106"/>
      <c r="M10" s="108">
        <v>4.1666666666666664E-2</v>
      </c>
      <c r="N10" s="91">
        <f>IFERROR(D10-B10-M10,"")</f>
        <v>0.33333333333333331</v>
      </c>
      <c r="O10" s="91">
        <f>IFERROR(IF(N10&gt;0,FLOOR(N10,"0:30"),""),"")</f>
        <v>0.33333333333333331</v>
      </c>
    </row>
    <row r="11" spans="1:15" ht="46.5" customHeight="1" x14ac:dyDescent="0.2">
      <c r="A11" s="161" t="s">
        <v>108</v>
      </c>
      <c r="B11" s="162">
        <v>0.375</v>
      </c>
      <c r="C11" s="13" t="s">
        <v>5</v>
      </c>
      <c r="D11" s="163">
        <v>0.71527777777777779</v>
      </c>
      <c r="E11" s="96">
        <f t="shared" ref="E11:E32" si="0">IFERROR(HOUR(O11),"")</f>
        <v>7</v>
      </c>
      <c r="F11" s="97" t="s">
        <v>47</v>
      </c>
      <c r="G11" s="103">
        <f t="shared" ref="G11:G32" si="1">IFERROR(MINUTE(O11),"")</f>
        <v>0</v>
      </c>
      <c r="H11" s="98" t="s">
        <v>48</v>
      </c>
      <c r="I11" s="110">
        <f t="shared" ref="I11:I32" si="2">IFERROR((E11+G11/60)*$B$5,"")</f>
        <v>0</v>
      </c>
      <c r="J11" s="157" t="s">
        <v>0</v>
      </c>
      <c r="K11" s="133" t="s">
        <v>59</v>
      </c>
      <c r="L11" s="106"/>
      <c r="M11" s="108">
        <v>4.1666666666666664E-2</v>
      </c>
      <c r="N11" s="91">
        <f t="shared" ref="N11:N32" si="3">IFERROR(D11-B11-M11,"")</f>
        <v>0.2986111111111111</v>
      </c>
      <c r="O11" s="91">
        <f t="shared" ref="O11:O32" si="4">IFERROR(IF(N11&gt;0,FLOOR(N11,"0:30"),""),"")</f>
        <v>0.29166666666666663</v>
      </c>
    </row>
    <row r="12" spans="1:15" ht="46.5" customHeight="1" x14ac:dyDescent="0.2">
      <c r="A12" s="161" t="s">
        <v>109</v>
      </c>
      <c r="B12" s="162">
        <v>0.375</v>
      </c>
      <c r="C12" s="13" t="s">
        <v>5</v>
      </c>
      <c r="D12" s="163">
        <v>0.5</v>
      </c>
      <c r="E12" s="96">
        <f t="shared" si="0"/>
        <v>3</v>
      </c>
      <c r="F12" s="97" t="s">
        <v>47</v>
      </c>
      <c r="G12" s="103">
        <f t="shared" si="1"/>
        <v>0</v>
      </c>
      <c r="H12" s="98" t="s">
        <v>48</v>
      </c>
      <c r="I12" s="110">
        <f t="shared" si="2"/>
        <v>0</v>
      </c>
      <c r="J12" s="157" t="s">
        <v>0</v>
      </c>
      <c r="K12" s="133" t="s">
        <v>58</v>
      </c>
      <c r="L12" s="106"/>
      <c r="M12" s="108">
        <v>0</v>
      </c>
      <c r="N12" s="91">
        <f t="shared" si="3"/>
        <v>0.125</v>
      </c>
      <c r="O12" s="91">
        <f t="shared" si="4"/>
        <v>0.125</v>
      </c>
    </row>
    <row r="13" spans="1:15" ht="46.5" customHeight="1" x14ac:dyDescent="0.2">
      <c r="A13" s="161" t="s">
        <v>110</v>
      </c>
      <c r="B13" s="162">
        <v>0.375</v>
      </c>
      <c r="C13" s="13" t="s">
        <v>5</v>
      </c>
      <c r="D13" s="163">
        <v>0.5</v>
      </c>
      <c r="E13" s="96">
        <f t="shared" si="0"/>
        <v>3</v>
      </c>
      <c r="F13" s="97" t="s">
        <v>47</v>
      </c>
      <c r="G13" s="103">
        <f t="shared" si="1"/>
        <v>0</v>
      </c>
      <c r="H13" s="98" t="s">
        <v>48</v>
      </c>
      <c r="I13" s="110">
        <f>IFERROR((E13+G13/60)*$B$5,"")</f>
        <v>0</v>
      </c>
      <c r="J13" s="157" t="s">
        <v>0</v>
      </c>
      <c r="K13" s="133" t="s">
        <v>63</v>
      </c>
      <c r="L13" s="106"/>
      <c r="M13" s="108">
        <v>0</v>
      </c>
      <c r="N13" s="91">
        <f t="shared" si="3"/>
        <v>0.125</v>
      </c>
      <c r="O13" s="91">
        <f t="shared" si="4"/>
        <v>0.125</v>
      </c>
    </row>
    <row r="14" spans="1:15" ht="46.5" customHeight="1" x14ac:dyDescent="0.2">
      <c r="A14" s="161" t="s">
        <v>111</v>
      </c>
      <c r="B14" s="162">
        <v>0.375</v>
      </c>
      <c r="C14" s="13" t="s">
        <v>5</v>
      </c>
      <c r="D14" s="163">
        <v>0.65625</v>
      </c>
      <c r="E14" s="96">
        <f t="shared" si="0"/>
        <v>5</v>
      </c>
      <c r="F14" s="97" t="s">
        <v>47</v>
      </c>
      <c r="G14" s="103">
        <f t="shared" si="1"/>
        <v>30</v>
      </c>
      <c r="H14" s="98" t="s">
        <v>48</v>
      </c>
      <c r="I14" s="110">
        <f>IFERROR((E14+G14/60)*$B$5,"")</f>
        <v>0</v>
      </c>
      <c r="J14" s="157" t="s">
        <v>0</v>
      </c>
      <c r="K14" s="131"/>
      <c r="L14" s="106"/>
      <c r="M14" s="108">
        <v>4.1666666666666664E-2</v>
      </c>
      <c r="N14" s="91">
        <f t="shared" si="3"/>
        <v>0.23958333333333334</v>
      </c>
      <c r="O14" s="91">
        <f t="shared" si="4"/>
        <v>0.22916666666666666</v>
      </c>
    </row>
    <row r="15" spans="1:15" ht="46.5" customHeight="1" x14ac:dyDescent="0.2">
      <c r="A15" s="161" t="s">
        <v>112</v>
      </c>
      <c r="B15" s="94" t="s">
        <v>49</v>
      </c>
      <c r="C15" s="13" t="s">
        <v>5</v>
      </c>
      <c r="D15" s="95" t="s">
        <v>49</v>
      </c>
      <c r="E15" s="96" t="str">
        <f t="shared" si="0"/>
        <v/>
      </c>
      <c r="F15" s="97" t="s">
        <v>47</v>
      </c>
      <c r="G15" s="103" t="str">
        <f t="shared" si="1"/>
        <v/>
      </c>
      <c r="H15" s="98" t="s">
        <v>48</v>
      </c>
      <c r="I15" s="110" t="str">
        <f t="shared" si="2"/>
        <v/>
      </c>
      <c r="J15" s="157" t="s">
        <v>0</v>
      </c>
      <c r="K15" s="131"/>
      <c r="L15" s="106"/>
      <c r="M15" s="108"/>
      <c r="N15" s="91" t="str">
        <f t="shared" si="3"/>
        <v/>
      </c>
      <c r="O15" s="91" t="str">
        <f t="shared" si="4"/>
        <v/>
      </c>
    </row>
    <row r="16" spans="1:15" ht="46.5" customHeight="1" x14ac:dyDescent="0.2">
      <c r="A16" s="161" t="s">
        <v>113</v>
      </c>
      <c r="B16" s="94" t="s">
        <v>49</v>
      </c>
      <c r="C16" s="13" t="s">
        <v>5</v>
      </c>
      <c r="D16" s="95" t="s">
        <v>49</v>
      </c>
      <c r="E16" s="96" t="str">
        <f t="shared" si="0"/>
        <v/>
      </c>
      <c r="F16" s="97" t="s">
        <v>47</v>
      </c>
      <c r="G16" s="103" t="str">
        <f t="shared" si="1"/>
        <v/>
      </c>
      <c r="H16" s="98" t="s">
        <v>48</v>
      </c>
      <c r="I16" s="110" t="str">
        <f t="shared" si="2"/>
        <v/>
      </c>
      <c r="J16" s="157" t="s">
        <v>0</v>
      </c>
      <c r="K16" s="164" t="s">
        <v>60</v>
      </c>
      <c r="L16" s="106"/>
      <c r="M16" s="108"/>
      <c r="N16" s="91" t="str">
        <f t="shared" si="3"/>
        <v/>
      </c>
      <c r="O16" s="91" t="str">
        <f t="shared" si="4"/>
        <v/>
      </c>
    </row>
    <row r="17" spans="1:15" ht="46.5" customHeight="1" x14ac:dyDescent="0.2">
      <c r="A17" s="161" t="s">
        <v>114</v>
      </c>
      <c r="B17" s="94" t="s">
        <v>49</v>
      </c>
      <c r="C17" s="13" t="s">
        <v>5</v>
      </c>
      <c r="D17" s="95" t="s">
        <v>49</v>
      </c>
      <c r="E17" s="96" t="str">
        <f t="shared" si="0"/>
        <v/>
      </c>
      <c r="F17" s="97" t="s">
        <v>47</v>
      </c>
      <c r="G17" s="103" t="str">
        <f t="shared" si="1"/>
        <v/>
      </c>
      <c r="H17" s="98" t="s">
        <v>48</v>
      </c>
      <c r="I17" s="110" t="str">
        <f t="shared" si="2"/>
        <v/>
      </c>
      <c r="J17" s="157" t="s">
        <v>0</v>
      </c>
      <c r="K17" s="164" t="s">
        <v>61</v>
      </c>
      <c r="L17" s="106"/>
      <c r="M17" s="108"/>
      <c r="N17" s="91" t="str">
        <f t="shared" si="3"/>
        <v/>
      </c>
      <c r="O17" s="91" t="str">
        <f t="shared" si="4"/>
        <v/>
      </c>
    </row>
    <row r="18" spans="1:15" ht="46.5" customHeight="1" x14ac:dyDescent="0.2">
      <c r="A18" s="161" t="s">
        <v>115</v>
      </c>
      <c r="B18" s="94" t="s">
        <v>52</v>
      </c>
      <c r="C18" s="13" t="s">
        <v>5</v>
      </c>
      <c r="D18" s="95" t="s">
        <v>52</v>
      </c>
      <c r="E18" s="96" t="str">
        <f t="shared" si="0"/>
        <v/>
      </c>
      <c r="F18" s="97" t="s">
        <v>47</v>
      </c>
      <c r="G18" s="103" t="str">
        <f t="shared" si="1"/>
        <v/>
      </c>
      <c r="H18" s="98" t="s">
        <v>48</v>
      </c>
      <c r="I18" s="110" t="str">
        <f t="shared" si="2"/>
        <v/>
      </c>
      <c r="J18" s="157" t="s">
        <v>0</v>
      </c>
      <c r="K18" s="164" t="s">
        <v>62</v>
      </c>
      <c r="L18" s="106"/>
      <c r="M18" s="108"/>
      <c r="N18" s="91" t="str">
        <f t="shared" si="3"/>
        <v/>
      </c>
      <c r="O18" s="91" t="str">
        <f t="shared" si="4"/>
        <v/>
      </c>
    </row>
    <row r="19" spans="1:15" ht="46.5" customHeight="1" x14ac:dyDescent="0.2">
      <c r="A19" s="161" t="s">
        <v>116</v>
      </c>
      <c r="B19" s="94" t="s">
        <v>49</v>
      </c>
      <c r="C19" s="13" t="s">
        <v>5</v>
      </c>
      <c r="D19" s="95" t="s">
        <v>49</v>
      </c>
      <c r="E19" s="96" t="str">
        <f t="shared" si="0"/>
        <v/>
      </c>
      <c r="F19" s="97" t="s">
        <v>47</v>
      </c>
      <c r="G19" s="103" t="str">
        <f t="shared" si="1"/>
        <v/>
      </c>
      <c r="H19" s="98" t="s">
        <v>48</v>
      </c>
      <c r="I19" s="110" t="str">
        <f t="shared" si="2"/>
        <v/>
      </c>
      <c r="J19" s="157" t="s">
        <v>0</v>
      </c>
      <c r="K19" s="131"/>
      <c r="L19" s="106"/>
      <c r="M19" s="108"/>
      <c r="N19" s="91" t="str">
        <f t="shared" si="3"/>
        <v/>
      </c>
      <c r="O19" s="91" t="str">
        <f t="shared" si="4"/>
        <v/>
      </c>
    </row>
    <row r="20" spans="1:15" ht="46.5" customHeight="1" x14ac:dyDescent="0.2">
      <c r="A20" s="161" t="s">
        <v>117</v>
      </c>
      <c r="B20" s="94" t="s">
        <v>49</v>
      </c>
      <c r="C20" s="13" t="s">
        <v>5</v>
      </c>
      <c r="D20" s="95" t="s">
        <v>49</v>
      </c>
      <c r="E20" s="96" t="str">
        <f t="shared" si="0"/>
        <v/>
      </c>
      <c r="F20" s="97" t="s">
        <v>47</v>
      </c>
      <c r="G20" s="103" t="str">
        <f t="shared" si="1"/>
        <v/>
      </c>
      <c r="H20" s="98" t="s">
        <v>48</v>
      </c>
      <c r="I20" s="110" t="str">
        <f t="shared" si="2"/>
        <v/>
      </c>
      <c r="J20" s="157" t="s">
        <v>0</v>
      </c>
      <c r="K20" s="131"/>
      <c r="L20" s="106"/>
      <c r="M20" s="108"/>
      <c r="N20" s="91" t="str">
        <f t="shared" si="3"/>
        <v/>
      </c>
      <c r="O20" s="91" t="str">
        <f t="shared" si="4"/>
        <v/>
      </c>
    </row>
    <row r="21" spans="1:15" ht="46.5" customHeight="1" x14ac:dyDescent="0.2">
      <c r="A21" s="161" t="s">
        <v>118</v>
      </c>
      <c r="B21" s="94" t="s">
        <v>49</v>
      </c>
      <c r="C21" s="13" t="s">
        <v>5</v>
      </c>
      <c r="D21" s="95" t="s">
        <v>49</v>
      </c>
      <c r="E21" s="96" t="str">
        <f t="shared" si="0"/>
        <v/>
      </c>
      <c r="F21" s="97" t="s">
        <v>47</v>
      </c>
      <c r="G21" s="103" t="str">
        <f t="shared" si="1"/>
        <v/>
      </c>
      <c r="H21" s="98" t="s">
        <v>48</v>
      </c>
      <c r="I21" s="110" t="str">
        <f t="shared" si="2"/>
        <v/>
      </c>
      <c r="J21" s="157" t="s">
        <v>0</v>
      </c>
      <c r="K21" s="131"/>
      <c r="L21" s="106"/>
      <c r="M21" s="108"/>
      <c r="N21" s="91" t="str">
        <f t="shared" si="3"/>
        <v/>
      </c>
      <c r="O21" s="91" t="str">
        <f t="shared" si="4"/>
        <v/>
      </c>
    </row>
    <row r="22" spans="1:15" ht="46.5" customHeight="1" x14ac:dyDescent="0.2">
      <c r="A22" s="161"/>
      <c r="B22" s="94" t="s">
        <v>49</v>
      </c>
      <c r="C22" s="13" t="s">
        <v>5</v>
      </c>
      <c r="D22" s="95" t="s">
        <v>49</v>
      </c>
      <c r="E22" s="96" t="str">
        <f t="shared" si="0"/>
        <v/>
      </c>
      <c r="F22" s="97" t="s">
        <v>47</v>
      </c>
      <c r="G22" s="103" t="str">
        <f t="shared" si="1"/>
        <v/>
      </c>
      <c r="H22" s="98" t="s">
        <v>48</v>
      </c>
      <c r="I22" s="110" t="str">
        <f t="shared" si="2"/>
        <v/>
      </c>
      <c r="J22" s="157" t="s">
        <v>0</v>
      </c>
      <c r="K22" s="131"/>
      <c r="L22" s="106"/>
      <c r="M22" s="108"/>
      <c r="N22" s="91" t="str">
        <f t="shared" si="3"/>
        <v/>
      </c>
      <c r="O22" s="91" t="str">
        <f t="shared" si="4"/>
        <v/>
      </c>
    </row>
    <row r="23" spans="1:15" ht="46.5" customHeight="1" x14ac:dyDescent="0.2">
      <c r="A23" s="161"/>
      <c r="B23" s="94" t="s">
        <v>49</v>
      </c>
      <c r="C23" s="13" t="s">
        <v>5</v>
      </c>
      <c r="D23" s="95" t="s">
        <v>49</v>
      </c>
      <c r="E23" s="96" t="str">
        <f t="shared" si="0"/>
        <v/>
      </c>
      <c r="F23" s="97" t="s">
        <v>47</v>
      </c>
      <c r="G23" s="103" t="str">
        <f t="shared" si="1"/>
        <v/>
      </c>
      <c r="H23" s="98" t="s">
        <v>48</v>
      </c>
      <c r="I23" s="110" t="str">
        <f t="shared" si="2"/>
        <v/>
      </c>
      <c r="J23" s="157" t="s">
        <v>0</v>
      </c>
      <c r="K23" s="131"/>
      <c r="L23" s="106"/>
      <c r="M23" s="108"/>
      <c r="N23" s="91" t="str">
        <f t="shared" si="3"/>
        <v/>
      </c>
      <c r="O23" s="91" t="str">
        <f t="shared" si="4"/>
        <v/>
      </c>
    </row>
    <row r="24" spans="1:15" ht="46.5" customHeight="1" x14ac:dyDescent="0.2">
      <c r="A24" s="161"/>
      <c r="B24" s="94" t="s">
        <v>49</v>
      </c>
      <c r="C24" s="13" t="s">
        <v>5</v>
      </c>
      <c r="D24" s="95" t="s">
        <v>49</v>
      </c>
      <c r="E24" s="96" t="str">
        <f t="shared" si="0"/>
        <v/>
      </c>
      <c r="F24" s="97" t="s">
        <v>47</v>
      </c>
      <c r="G24" s="103" t="str">
        <f t="shared" si="1"/>
        <v/>
      </c>
      <c r="H24" s="98" t="s">
        <v>48</v>
      </c>
      <c r="I24" s="110" t="str">
        <f t="shared" si="2"/>
        <v/>
      </c>
      <c r="J24" s="157" t="s">
        <v>0</v>
      </c>
      <c r="K24" s="131"/>
      <c r="L24" s="106"/>
      <c r="M24" s="108"/>
      <c r="N24" s="91" t="str">
        <f t="shared" si="3"/>
        <v/>
      </c>
      <c r="O24" s="91" t="str">
        <f t="shared" si="4"/>
        <v/>
      </c>
    </row>
    <row r="25" spans="1:15" ht="46.5" customHeight="1" x14ac:dyDescent="0.2">
      <c r="A25" s="161"/>
      <c r="B25" s="94" t="s">
        <v>49</v>
      </c>
      <c r="C25" s="13" t="s">
        <v>5</v>
      </c>
      <c r="D25" s="95" t="s">
        <v>49</v>
      </c>
      <c r="E25" s="96" t="str">
        <f t="shared" si="0"/>
        <v/>
      </c>
      <c r="F25" s="97" t="s">
        <v>47</v>
      </c>
      <c r="G25" s="103" t="str">
        <f t="shared" si="1"/>
        <v/>
      </c>
      <c r="H25" s="98" t="s">
        <v>48</v>
      </c>
      <c r="I25" s="110" t="str">
        <f t="shared" si="2"/>
        <v/>
      </c>
      <c r="J25" s="157" t="s">
        <v>0</v>
      </c>
      <c r="K25" s="131"/>
      <c r="L25" s="106"/>
      <c r="M25" s="108"/>
      <c r="N25" s="91" t="str">
        <f t="shared" si="3"/>
        <v/>
      </c>
      <c r="O25" s="91" t="str">
        <f t="shared" si="4"/>
        <v/>
      </c>
    </row>
    <row r="26" spans="1:15" ht="46.5" customHeight="1" x14ac:dyDescent="0.2">
      <c r="A26" s="161"/>
      <c r="B26" s="94" t="s">
        <v>49</v>
      </c>
      <c r="C26" s="13" t="s">
        <v>5</v>
      </c>
      <c r="D26" s="95" t="s">
        <v>49</v>
      </c>
      <c r="E26" s="96" t="str">
        <f t="shared" si="0"/>
        <v/>
      </c>
      <c r="F26" s="97" t="s">
        <v>47</v>
      </c>
      <c r="G26" s="103" t="str">
        <f t="shared" si="1"/>
        <v/>
      </c>
      <c r="H26" s="98" t="s">
        <v>48</v>
      </c>
      <c r="I26" s="110" t="str">
        <f t="shared" si="2"/>
        <v/>
      </c>
      <c r="J26" s="157" t="s">
        <v>0</v>
      </c>
      <c r="K26" s="131"/>
      <c r="L26" s="106"/>
      <c r="M26" s="108"/>
      <c r="N26" s="91" t="str">
        <f t="shared" si="3"/>
        <v/>
      </c>
      <c r="O26" s="91" t="str">
        <f t="shared" si="4"/>
        <v/>
      </c>
    </row>
    <row r="27" spans="1:15" ht="46.5" customHeight="1" x14ac:dyDescent="0.2">
      <c r="A27" s="161"/>
      <c r="B27" s="94" t="s">
        <v>49</v>
      </c>
      <c r="C27" s="13" t="s">
        <v>5</v>
      </c>
      <c r="D27" s="95" t="s">
        <v>49</v>
      </c>
      <c r="E27" s="96" t="str">
        <f t="shared" si="0"/>
        <v/>
      </c>
      <c r="F27" s="97" t="s">
        <v>47</v>
      </c>
      <c r="G27" s="103" t="str">
        <f t="shared" si="1"/>
        <v/>
      </c>
      <c r="H27" s="98" t="s">
        <v>48</v>
      </c>
      <c r="I27" s="110" t="str">
        <f t="shared" si="2"/>
        <v/>
      </c>
      <c r="J27" s="157" t="s">
        <v>0</v>
      </c>
      <c r="K27" s="131"/>
      <c r="L27" s="106"/>
      <c r="M27" s="108"/>
      <c r="N27" s="91" t="str">
        <f t="shared" si="3"/>
        <v/>
      </c>
      <c r="O27" s="91" t="str">
        <f t="shared" si="4"/>
        <v/>
      </c>
    </row>
    <row r="28" spans="1:15" ht="46.5" customHeight="1" x14ac:dyDescent="0.2">
      <c r="A28" s="161"/>
      <c r="B28" s="94" t="s">
        <v>49</v>
      </c>
      <c r="C28" s="13" t="s">
        <v>5</v>
      </c>
      <c r="D28" s="95" t="s">
        <v>49</v>
      </c>
      <c r="E28" s="96" t="str">
        <f t="shared" si="0"/>
        <v/>
      </c>
      <c r="F28" s="97" t="s">
        <v>47</v>
      </c>
      <c r="G28" s="103" t="str">
        <f t="shared" si="1"/>
        <v/>
      </c>
      <c r="H28" s="98" t="s">
        <v>48</v>
      </c>
      <c r="I28" s="110" t="str">
        <f t="shared" si="2"/>
        <v/>
      </c>
      <c r="J28" s="157" t="s">
        <v>0</v>
      </c>
      <c r="K28" s="131"/>
      <c r="L28" s="106"/>
      <c r="M28" s="108"/>
      <c r="N28" s="91" t="str">
        <f t="shared" si="3"/>
        <v/>
      </c>
      <c r="O28" s="91" t="str">
        <f t="shared" si="4"/>
        <v/>
      </c>
    </row>
    <row r="29" spans="1:15" ht="46.5" customHeight="1" x14ac:dyDescent="0.2">
      <c r="A29" s="161"/>
      <c r="B29" s="94" t="s">
        <v>49</v>
      </c>
      <c r="C29" s="13" t="s">
        <v>5</v>
      </c>
      <c r="D29" s="95" t="s">
        <v>49</v>
      </c>
      <c r="E29" s="96" t="str">
        <f t="shared" si="0"/>
        <v/>
      </c>
      <c r="F29" s="97" t="s">
        <v>47</v>
      </c>
      <c r="G29" s="103" t="str">
        <f t="shared" si="1"/>
        <v/>
      </c>
      <c r="H29" s="98" t="s">
        <v>48</v>
      </c>
      <c r="I29" s="110" t="str">
        <f t="shared" si="2"/>
        <v/>
      </c>
      <c r="J29" s="157" t="s">
        <v>0</v>
      </c>
      <c r="K29" s="131"/>
      <c r="L29" s="106"/>
      <c r="M29" s="108"/>
      <c r="N29" s="91" t="str">
        <f t="shared" si="3"/>
        <v/>
      </c>
      <c r="O29" s="91" t="str">
        <f t="shared" si="4"/>
        <v/>
      </c>
    </row>
    <row r="30" spans="1:15" ht="46.5" customHeight="1" x14ac:dyDescent="0.2">
      <c r="A30" s="161"/>
      <c r="B30" s="94" t="s">
        <v>49</v>
      </c>
      <c r="C30" s="13" t="s">
        <v>5</v>
      </c>
      <c r="D30" s="95" t="s">
        <v>49</v>
      </c>
      <c r="E30" s="96" t="str">
        <f t="shared" si="0"/>
        <v/>
      </c>
      <c r="F30" s="97" t="s">
        <v>47</v>
      </c>
      <c r="G30" s="103" t="str">
        <f t="shared" si="1"/>
        <v/>
      </c>
      <c r="H30" s="98" t="s">
        <v>48</v>
      </c>
      <c r="I30" s="110" t="str">
        <f t="shared" si="2"/>
        <v/>
      </c>
      <c r="J30" s="157" t="s">
        <v>0</v>
      </c>
      <c r="K30" s="131"/>
      <c r="L30" s="106"/>
      <c r="M30" s="108"/>
      <c r="N30" s="91" t="str">
        <f t="shared" si="3"/>
        <v/>
      </c>
      <c r="O30" s="91" t="str">
        <f t="shared" si="4"/>
        <v/>
      </c>
    </row>
    <row r="31" spans="1:15" ht="46.5" customHeight="1" x14ac:dyDescent="0.2">
      <c r="A31" s="161"/>
      <c r="B31" s="94" t="s">
        <v>49</v>
      </c>
      <c r="C31" s="13" t="s">
        <v>5</v>
      </c>
      <c r="D31" s="95" t="s">
        <v>49</v>
      </c>
      <c r="E31" s="96" t="str">
        <f t="shared" si="0"/>
        <v/>
      </c>
      <c r="F31" s="97" t="s">
        <v>47</v>
      </c>
      <c r="G31" s="103" t="str">
        <f t="shared" si="1"/>
        <v/>
      </c>
      <c r="H31" s="98" t="s">
        <v>48</v>
      </c>
      <c r="I31" s="110" t="str">
        <f t="shared" si="2"/>
        <v/>
      </c>
      <c r="J31" s="157" t="s">
        <v>0</v>
      </c>
      <c r="K31" s="131"/>
      <c r="L31" s="106"/>
      <c r="M31" s="108"/>
      <c r="N31" s="91" t="str">
        <f t="shared" si="3"/>
        <v/>
      </c>
      <c r="O31" s="91" t="str">
        <f t="shared" si="4"/>
        <v/>
      </c>
    </row>
    <row r="32" spans="1:15" ht="46.5" customHeight="1" thickBot="1" x14ac:dyDescent="0.25">
      <c r="A32" s="169" t="s">
        <v>72</v>
      </c>
      <c r="B32" s="99" t="s">
        <v>49</v>
      </c>
      <c r="C32" s="15" t="s">
        <v>5</v>
      </c>
      <c r="D32" s="100" t="s">
        <v>49</v>
      </c>
      <c r="E32" s="96" t="str">
        <f t="shared" si="0"/>
        <v/>
      </c>
      <c r="F32" s="97" t="s">
        <v>47</v>
      </c>
      <c r="G32" s="103" t="str">
        <f t="shared" si="1"/>
        <v/>
      </c>
      <c r="H32" s="98" t="s">
        <v>48</v>
      </c>
      <c r="I32" s="110" t="str">
        <f t="shared" si="2"/>
        <v/>
      </c>
      <c r="J32" s="157" t="s">
        <v>0</v>
      </c>
      <c r="K32" s="132"/>
      <c r="L32" s="107"/>
      <c r="M32" s="108"/>
      <c r="N32" s="91" t="str">
        <f t="shared" si="3"/>
        <v/>
      </c>
      <c r="O32" s="91" t="str">
        <f t="shared" si="4"/>
        <v/>
      </c>
    </row>
    <row r="33" spans="1:12" ht="46.5" customHeight="1" thickBot="1" x14ac:dyDescent="0.25">
      <c r="A33" s="101" t="s">
        <v>50</v>
      </c>
      <c r="B33" s="277"/>
      <c r="C33" s="278"/>
      <c r="D33" s="279"/>
      <c r="E33" s="280">
        <f>SUM(E10:E32)+SUM(G10:G32)/60</f>
        <v>26.5</v>
      </c>
      <c r="F33" s="281"/>
      <c r="G33" s="282" t="s">
        <v>1</v>
      </c>
      <c r="H33" s="283"/>
      <c r="I33" s="2">
        <f>SUM(I10:I32)</f>
        <v>0</v>
      </c>
      <c r="J33" s="16" t="s">
        <v>0</v>
      </c>
      <c r="K33" s="284"/>
      <c r="L33" s="285"/>
    </row>
    <row r="34" spans="1:12" ht="19.5" customHeight="1" thickBot="1" x14ac:dyDescent="0.25">
      <c r="A34" s="17"/>
      <c r="B34" s="18"/>
      <c r="C34" s="18"/>
      <c r="D34" s="18"/>
      <c r="E34" s="4"/>
      <c r="F34" s="4"/>
      <c r="G34" s="18"/>
      <c r="H34" s="18"/>
      <c r="I34" s="3"/>
      <c r="J34" s="8"/>
      <c r="K34" s="19"/>
    </row>
    <row r="35" spans="1:12" ht="30" customHeight="1" thickBot="1" x14ac:dyDescent="0.25">
      <c r="E35" s="267" t="s">
        <v>4</v>
      </c>
      <c r="F35" s="268"/>
      <c r="G35" s="268"/>
      <c r="H35" s="269"/>
      <c r="I35" s="20" t="s">
        <v>3</v>
      </c>
      <c r="K35" s="158"/>
    </row>
    <row r="36" spans="1:12" ht="30" customHeight="1" thickBot="1" x14ac:dyDescent="0.25">
      <c r="A36" s="21" t="s">
        <v>2</v>
      </c>
      <c r="B36" s="268" t="str">
        <f>B4</f>
        <v>人件費シート　○○太郎</v>
      </c>
      <c r="C36" s="268"/>
      <c r="D36" s="269"/>
      <c r="E36" s="270">
        <f>SUM(E33)</f>
        <v>26.5</v>
      </c>
      <c r="F36" s="271"/>
      <c r="G36" s="268" t="s">
        <v>1</v>
      </c>
      <c r="H36" s="269"/>
      <c r="I36" s="1">
        <f>SUM(I33)</f>
        <v>0</v>
      </c>
      <c r="K36" s="158"/>
    </row>
  </sheetData>
  <sheetProtection selectLockedCells="1"/>
  <mergeCells count="20">
    <mergeCell ref="C1:K2"/>
    <mergeCell ref="B3:D3"/>
    <mergeCell ref="B4:D4"/>
    <mergeCell ref="B5:D5"/>
    <mergeCell ref="A8:A9"/>
    <mergeCell ref="B8:D9"/>
    <mergeCell ref="E8:H9"/>
    <mergeCell ref="I8:J9"/>
    <mergeCell ref="M8:M9"/>
    <mergeCell ref="N8:N9"/>
    <mergeCell ref="O8:O9"/>
    <mergeCell ref="B33:D33"/>
    <mergeCell ref="E33:F33"/>
    <mergeCell ref="G33:H33"/>
    <mergeCell ref="K33:L33"/>
    <mergeCell ref="E35:H35"/>
    <mergeCell ref="B36:D36"/>
    <mergeCell ref="E36:F36"/>
    <mergeCell ref="G36:H36"/>
    <mergeCell ref="L8:L9"/>
  </mergeCells>
  <phoneticPr fontId="3"/>
  <printOptions horizontalCentered="1"/>
  <pageMargins left="0.39370078740157483" right="0.39370078740157483" top="0.78740157480314965" bottom="0.78740157480314965" header="0.23622047244094491" footer="0.31496062992125984"/>
  <pageSetup paperSize="9" scale="53" orientation="portrait" cellComments="asDisplayed"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B3" sqref="B3:D3"/>
    </sheetView>
  </sheetViews>
  <sheetFormatPr defaultColWidth="11.36328125" defaultRowHeight="13" x14ac:dyDescent="0.2"/>
  <cols>
    <col min="1" max="1" width="16.7265625" style="6" customWidth="1"/>
    <col min="2" max="2" width="11.1796875" style="6" customWidth="1"/>
    <col min="3" max="3" width="3.7265625" style="12"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91</v>
      </c>
      <c r="C1" s="301" t="s">
        <v>129</v>
      </c>
      <c r="D1" s="301"/>
      <c r="E1" s="301"/>
      <c r="F1" s="301"/>
      <c r="G1" s="301"/>
      <c r="H1" s="301"/>
      <c r="I1" s="301"/>
      <c r="J1" s="301"/>
      <c r="K1" s="301"/>
    </row>
    <row r="2" spans="1:15" ht="30" customHeight="1" x14ac:dyDescent="0.2">
      <c r="C2" s="301"/>
      <c r="D2" s="301"/>
      <c r="E2" s="301"/>
      <c r="F2" s="301"/>
      <c r="G2" s="301"/>
      <c r="H2" s="301"/>
      <c r="I2" s="301"/>
      <c r="J2" s="301"/>
      <c r="K2" s="301"/>
    </row>
    <row r="3" spans="1:15" ht="30" customHeight="1" thickBot="1" x14ac:dyDescent="0.25">
      <c r="A3" s="5" t="s">
        <v>13</v>
      </c>
      <c r="B3" s="302" t="str">
        <f>従業者A!D5</f>
        <v>株式会社×××</v>
      </c>
      <c r="C3" s="302"/>
      <c r="D3" s="302"/>
      <c r="E3" s="102"/>
      <c r="F3" s="102"/>
      <c r="G3" s="102"/>
      <c r="H3" s="102"/>
      <c r="I3" s="102"/>
      <c r="J3" s="102"/>
      <c r="K3" s="102"/>
    </row>
    <row r="4" spans="1:15" ht="30" customHeight="1" thickBot="1" x14ac:dyDescent="0.25">
      <c r="A4" s="7" t="s">
        <v>2</v>
      </c>
      <c r="B4" s="302" t="str">
        <f ca="1">従業者A!D6</f>
        <v>従業者A</v>
      </c>
      <c r="C4" s="302"/>
      <c r="D4" s="302"/>
      <c r="E4" s="8"/>
      <c r="F4" s="8"/>
      <c r="G4" s="8"/>
      <c r="L4" s="20" t="s">
        <v>94</v>
      </c>
    </row>
    <row r="5" spans="1:15" ht="30" customHeight="1" thickBot="1" x14ac:dyDescent="0.25">
      <c r="A5" s="10" t="s">
        <v>12</v>
      </c>
      <c r="B5" s="303">
        <f>従業者A!I8</f>
        <v>0</v>
      </c>
      <c r="C5" s="303"/>
      <c r="D5" s="303"/>
      <c r="E5" s="8"/>
      <c r="F5" s="8"/>
      <c r="G5" s="8"/>
      <c r="L5" s="200"/>
    </row>
    <row r="6" spans="1:15" ht="30" customHeight="1" thickBot="1" x14ac:dyDescent="0.25">
      <c r="A6" s="11" t="s">
        <v>14</v>
      </c>
    </row>
    <row r="7" spans="1:15" s="12" customFormat="1" ht="24" customHeight="1" x14ac:dyDescent="0.2">
      <c r="A7" s="289" t="s">
        <v>11</v>
      </c>
      <c r="B7" s="291" t="s">
        <v>10</v>
      </c>
      <c r="C7" s="291"/>
      <c r="D7" s="291"/>
      <c r="E7" s="293" t="s">
        <v>9</v>
      </c>
      <c r="F7" s="294"/>
      <c r="G7" s="294"/>
      <c r="H7" s="295"/>
      <c r="I7" s="293" t="s">
        <v>8</v>
      </c>
      <c r="J7" s="295"/>
      <c r="K7" s="104" t="s">
        <v>7</v>
      </c>
      <c r="L7" s="272" t="s">
        <v>40</v>
      </c>
      <c r="M7" s="274" t="s">
        <v>51</v>
      </c>
      <c r="N7" s="275" t="s">
        <v>53</v>
      </c>
      <c r="O7" s="276" t="s">
        <v>54</v>
      </c>
    </row>
    <row r="8" spans="1:15" s="12" customFormat="1" ht="24" customHeight="1" x14ac:dyDescent="0.2">
      <c r="A8" s="290"/>
      <c r="B8" s="292"/>
      <c r="C8" s="292"/>
      <c r="D8" s="292"/>
      <c r="E8" s="296"/>
      <c r="F8" s="297"/>
      <c r="G8" s="297"/>
      <c r="H8" s="298"/>
      <c r="I8" s="299"/>
      <c r="J8" s="300"/>
      <c r="K8" s="105" t="s">
        <v>46</v>
      </c>
      <c r="L8" s="273"/>
      <c r="M8" s="274"/>
      <c r="N8" s="275"/>
      <c r="O8" s="275"/>
    </row>
    <row r="9" spans="1:15" ht="46.5" customHeight="1" x14ac:dyDescent="0.2">
      <c r="A9" s="112" t="s">
        <v>6</v>
      </c>
      <c r="B9" s="114" t="s">
        <v>49</v>
      </c>
      <c r="C9" s="13" t="s">
        <v>5</v>
      </c>
      <c r="D9" s="116" t="s">
        <v>49</v>
      </c>
      <c r="E9" s="118" t="str">
        <f>IFERROR(HOUR(O9),"")</f>
        <v/>
      </c>
      <c r="F9" s="97" t="s">
        <v>47</v>
      </c>
      <c r="G9" s="120" t="str">
        <f>IFERROR(MINUTE(O9),"")</f>
        <v/>
      </c>
      <c r="H9" s="98" t="s">
        <v>48</v>
      </c>
      <c r="I9" s="111" t="str">
        <f>IFERROR((E9+G9/60)*$B$5,"")</f>
        <v/>
      </c>
      <c r="J9" s="14" t="s">
        <v>0</v>
      </c>
      <c r="K9" s="122"/>
      <c r="L9" s="124"/>
      <c r="M9" s="127"/>
      <c r="N9" s="91" t="str">
        <f>IFERROR(D9-B9-M9,"")</f>
        <v/>
      </c>
      <c r="O9" s="91" t="str">
        <f>IFERROR(IF(N9&gt;0,FLOOR(N9,"0:30"),""),"")</f>
        <v/>
      </c>
    </row>
    <row r="10" spans="1:15" ht="46.5" customHeight="1" x14ac:dyDescent="0.2">
      <c r="A10" s="112" t="s">
        <v>6</v>
      </c>
      <c r="B10" s="114" t="s">
        <v>49</v>
      </c>
      <c r="C10" s="13" t="s">
        <v>5</v>
      </c>
      <c r="D10" s="116" t="s">
        <v>49</v>
      </c>
      <c r="E10" s="119" t="str">
        <f t="shared" ref="E10:E30" si="0">IFERROR(HOUR(O10),"")</f>
        <v/>
      </c>
      <c r="F10" s="97" t="s">
        <v>47</v>
      </c>
      <c r="G10" s="120" t="str">
        <f t="shared" ref="G10:G31" si="1">IFERROR(MINUTE(O10),"")</f>
        <v/>
      </c>
      <c r="H10" s="98" t="s">
        <v>48</v>
      </c>
      <c r="I10" s="111" t="str">
        <f t="shared" ref="I10:I31" si="2">IFERROR((E10+G10/60)*$B$5,"")</f>
        <v/>
      </c>
      <c r="J10" s="14" t="s">
        <v>0</v>
      </c>
      <c r="K10" s="122"/>
      <c r="L10" s="124"/>
      <c r="M10" s="127"/>
      <c r="N10" s="91" t="str">
        <f t="shared" ref="N10:N31" si="3">IFERROR(D10-B10-M10,"")</f>
        <v/>
      </c>
      <c r="O10" s="91" t="str">
        <f t="shared" ref="O10:O31" si="4">IFERROR(IF(N10&gt;0,FLOOR(N10,"0:30"),""),"")</f>
        <v/>
      </c>
    </row>
    <row r="11" spans="1:15" ht="46.5" customHeight="1" x14ac:dyDescent="0.2">
      <c r="A11" s="112" t="s">
        <v>6</v>
      </c>
      <c r="B11" s="114" t="s">
        <v>49</v>
      </c>
      <c r="C11" s="13" t="s">
        <v>5</v>
      </c>
      <c r="D11" s="116" t="s">
        <v>49</v>
      </c>
      <c r="E11" s="119" t="str">
        <f t="shared" si="0"/>
        <v/>
      </c>
      <c r="F11" s="97" t="s">
        <v>47</v>
      </c>
      <c r="G11" s="120" t="str">
        <f t="shared" si="1"/>
        <v/>
      </c>
      <c r="H11" s="98" t="s">
        <v>48</v>
      </c>
      <c r="I11" s="111" t="str">
        <f t="shared" si="2"/>
        <v/>
      </c>
      <c r="J11" s="14" t="s">
        <v>0</v>
      </c>
      <c r="K11" s="122"/>
      <c r="L11" s="124"/>
      <c r="M11" s="127"/>
      <c r="N11" s="91" t="str">
        <f t="shared" si="3"/>
        <v/>
      </c>
      <c r="O11" s="91" t="str">
        <f t="shared" si="4"/>
        <v/>
      </c>
    </row>
    <row r="12" spans="1:15" ht="46.5" customHeight="1" x14ac:dyDescent="0.2">
      <c r="A12" s="112" t="s">
        <v>6</v>
      </c>
      <c r="B12" s="114" t="s">
        <v>49</v>
      </c>
      <c r="C12" s="13" t="s">
        <v>5</v>
      </c>
      <c r="D12" s="116" t="s">
        <v>49</v>
      </c>
      <c r="E12" s="119" t="str">
        <f t="shared" si="0"/>
        <v/>
      </c>
      <c r="F12" s="97" t="s">
        <v>47</v>
      </c>
      <c r="G12" s="120" t="str">
        <f t="shared" si="1"/>
        <v/>
      </c>
      <c r="H12" s="98" t="s">
        <v>48</v>
      </c>
      <c r="I12" s="111" t="str">
        <f t="shared" si="2"/>
        <v/>
      </c>
      <c r="J12" s="14" t="s">
        <v>0</v>
      </c>
      <c r="K12" s="122"/>
      <c r="L12" s="124"/>
      <c r="M12" s="127"/>
      <c r="N12" s="91" t="str">
        <f t="shared" si="3"/>
        <v/>
      </c>
      <c r="O12" s="91" t="str">
        <f t="shared" si="4"/>
        <v/>
      </c>
    </row>
    <row r="13" spans="1:15" ht="46.5" customHeight="1" x14ac:dyDescent="0.2">
      <c r="A13" s="112" t="s">
        <v>6</v>
      </c>
      <c r="B13" s="114" t="s">
        <v>49</v>
      </c>
      <c r="C13" s="13" t="s">
        <v>5</v>
      </c>
      <c r="D13" s="116" t="s">
        <v>49</v>
      </c>
      <c r="E13" s="119" t="str">
        <f t="shared" si="0"/>
        <v/>
      </c>
      <c r="F13" s="97" t="s">
        <v>47</v>
      </c>
      <c r="G13" s="120" t="str">
        <f t="shared" si="1"/>
        <v/>
      </c>
      <c r="H13" s="98" t="s">
        <v>48</v>
      </c>
      <c r="I13" s="111" t="str">
        <f t="shared" si="2"/>
        <v/>
      </c>
      <c r="J13" s="14" t="s">
        <v>0</v>
      </c>
      <c r="K13" s="122"/>
      <c r="L13" s="124"/>
      <c r="M13" s="127"/>
      <c r="N13" s="91" t="str">
        <f t="shared" si="3"/>
        <v/>
      </c>
      <c r="O13" s="91" t="str">
        <f t="shared" si="4"/>
        <v/>
      </c>
    </row>
    <row r="14" spans="1:15" ht="46.5" customHeight="1" x14ac:dyDescent="0.2">
      <c r="A14" s="112" t="s">
        <v>6</v>
      </c>
      <c r="B14" s="114" t="s">
        <v>49</v>
      </c>
      <c r="C14" s="13" t="s">
        <v>5</v>
      </c>
      <c r="D14" s="116" t="s">
        <v>49</v>
      </c>
      <c r="E14" s="119" t="str">
        <f t="shared" si="0"/>
        <v/>
      </c>
      <c r="F14" s="97" t="s">
        <v>47</v>
      </c>
      <c r="G14" s="120" t="str">
        <f t="shared" si="1"/>
        <v/>
      </c>
      <c r="H14" s="98" t="s">
        <v>48</v>
      </c>
      <c r="I14" s="111" t="str">
        <f t="shared" si="2"/>
        <v/>
      </c>
      <c r="J14" s="14" t="s">
        <v>0</v>
      </c>
      <c r="K14" s="122"/>
      <c r="L14" s="124"/>
      <c r="M14" s="127"/>
      <c r="N14" s="91" t="str">
        <f t="shared" si="3"/>
        <v/>
      </c>
      <c r="O14" s="91" t="str">
        <f t="shared" si="4"/>
        <v/>
      </c>
    </row>
    <row r="15" spans="1:15" ht="46.5" customHeight="1" x14ac:dyDescent="0.2">
      <c r="A15" s="112" t="s">
        <v>6</v>
      </c>
      <c r="B15" s="114" t="s">
        <v>49</v>
      </c>
      <c r="C15" s="13" t="s">
        <v>5</v>
      </c>
      <c r="D15" s="116" t="s">
        <v>49</v>
      </c>
      <c r="E15" s="119" t="str">
        <f t="shared" si="0"/>
        <v/>
      </c>
      <c r="F15" s="97" t="s">
        <v>47</v>
      </c>
      <c r="G15" s="120" t="str">
        <f t="shared" si="1"/>
        <v/>
      </c>
      <c r="H15" s="98" t="s">
        <v>48</v>
      </c>
      <c r="I15" s="111" t="str">
        <f t="shared" si="2"/>
        <v/>
      </c>
      <c r="J15" s="14" t="s">
        <v>0</v>
      </c>
      <c r="K15" s="122"/>
      <c r="L15" s="124"/>
      <c r="M15" s="127"/>
      <c r="N15" s="91" t="str">
        <f t="shared" si="3"/>
        <v/>
      </c>
      <c r="O15" s="91" t="str">
        <f t="shared" si="4"/>
        <v/>
      </c>
    </row>
    <row r="16" spans="1:15" ht="46.5" customHeight="1" x14ac:dyDescent="0.2">
      <c r="A16" s="112" t="s">
        <v>6</v>
      </c>
      <c r="B16" s="114" t="s">
        <v>49</v>
      </c>
      <c r="C16" s="13" t="s">
        <v>5</v>
      </c>
      <c r="D16" s="116" t="s">
        <v>49</v>
      </c>
      <c r="E16" s="119" t="str">
        <f t="shared" si="0"/>
        <v/>
      </c>
      <c r="F16" s="97" t="s">
        <v>47</v>
      </c>
      <c r="G16" s="120" t="str">
        <f t="shared" si="1"/>
        <v/>
      </c>
      <c r="H16" s="98" t="s">
        <v>48</v>
      </c>
      <c r="I16" s="111" t="str">
        <f t="shared" si="2"/>
        <v/>
      </c>
      <c r="J16" s="14" t="s">
        <v>0</v>
      </c>
      <c r="K16" s="122"/>
      <c r="L16" s="124"/>
      <c r="M16" s="127"/>
      <c r="N16" s="91" t="str">
        <f t="shared" si="3"/>
        <v/>
      </c>
      <c r="O16" s="91" t="str">
        <f t="shared" si="4"/>
        <v/>
      </c>
    </row>
    <row r="17" spans="1:15" ht="46.5" customHeight="1" x14ac:dyDescent="0.2">
      <c r="A17" s="112" t="s">
        <v>6</v>
      </c>
      <c r="B17" s="114" t="s">
        <v>49</v>
      </c>
      <c r="C17" s="13" t="s">
        <v>5</v>
      </c>
      <c r="D17" s="116" t="s">
        <v>49</v>
      </c>
      <c r="E17" s="119" t="str">
        <f t="shared" si="0"/>
        <v/>
      </c>
      <c r="F17" s="97" t="s">
        <v>47</v>
      </c>
      <c r="G17" s="120" t="str">
        <f t="shared" si="1"/>
        <v/>
      </c>
      <c r="H17" s="98" t="s">
        <v>48</v>
      </c>
      <c r="I17" s="111" t="str">
        <f t="shared" si="2"/>
        <v/>
      </c>
      <c r="J17" s="14" t="s">
        <v>0</v>
      </c>
      <c r="K17" s="122"/>
      <c r="L17" s="124"/>
      <c r="M17" s="127"/>
      <c r="N17" s="91" t="str">
        <f t="shared" si="3"/>
        <v/>
      </c>
      <c r="O17" s="91" t="str">
        <f t="shared" si="4"/>
        <v/>
      </c>
    </row>
    <row r="18" spans="1:15" ht="46.5" customHeight="1" x14ac:dyDescent="0.2">
      <c r="A18" s="112" t="s">
        <v>6</v>
      </c>
      <c r="B18" s="114" t="s">
        <v>49</v>
      </c>
      <c r="C18" s="13" t="s">
        <v>5</v>
      </c>
      <c r="D18" s="116" t="s">
        <v>49</v>
      </c>
      <c r="E18" s="119" t="str">
        <f t="shared" si="0"/>
        <v/>
      </c>
      <c r="F18" s="97" t="s">
        <v>47</v>
      </c>
      <c r="G18" s="120" t="str">
        <f t="shared" si="1"/>
        <v/>
      </c>
      <c r="H18" s="98" t="s">
        <v>48</v>
      </c>
      <c r="I18" s="111" t="str">
        <f t="shared" si="2"/>
        <v/>
      </c>
      <c r="J18" s="14" t="s">
        <v>0</v>
      </c>
      <c r="K18" s="122"/>
      <c r="L18" s="124"/>
      <c r="M18" s="127"/>
      <c r="N18" s="91" t="str">
        <f t="shared" si="3"/>
        <v/>
      </c>
      <c r="O18" s="91" t="str">
        <f t="shared" si="4"/>
        <v/>
      </c>
    </row>
    <row r="19" spans="1:15" ht="46.5" customHeight="1" x14ac:dyDescent="0.2">
      <c r="A19" s="112" t="s">
        <v>6</v>
      </c>
      <c r="B19" s="114" t="s">
        <v>49</v>
      </c>
      <c r="C19" s="13" t="s">
        <v>5</v>
      </c>
      <c r="D19" s="116" t="s">
        <v>49</v>
      </c>
      <c r="E19" s="119" t="str">
        <f t="shared" si="0"/>
        <v/>
      </c>
      <c r="F19" s="97" t="s">
        <v>47</v>
      </c>
      <c r="G19" s="120" t="str">
        <f t="shared" si="1"/>
        <v/>
      </c>
      <c r="H19" s="98" t="s">
        <v>48</v>
      </c>
      <c r="I19" s="111" t="str">
        <f t="shared" si="2"/>
        <v/>
      </c>
      <c r="J19" s="14" t="s">
        <v>0</v>
      </c>
      <c r="K19" s="122"/>
      <c r="L19" s="124"/>
      <c r="M19" s="127"/>
      <c r="N19" s="91" t="str">
        <f t="shared" si="3"/>
        <v/>
      </c>
      <c r="O19" s="91" t="str">
        <f t="shared" si="4"/>
        <v/>
      </c>
    </row>
    <row r="20" spans="1:15" ht="46.5" customHeight="1" x14ac:dyDescent="0.2">
      <c r="A20" s="112" t="s">
        <v>6</v>
      </c>
      <c r="B20" s="114" t="s">
        <v>49</v>
      </c>
      <c r="C20" s="13" t="s">
        <v>5</v>
      </c>
      <c r="D20" s="116" t="s">
        <v>49</v>
      </c>
      <c r="E20" s="119" t="str">
        <f t="shared" si="0"/>
        <v/>
      </c>
      <c r="F20" s="97" t="s">
        <v>47</v>
      </c>
      <c r="G20" s="120" t="str">
        <f t="shared" si="1"/>
        <v/>
      </c>
      <c r="H20" s="98" t="s">
        <v>48</v>
      </c>
      <c r="I20" s="111" t="str">
        <f t="shared" si="2"/>
        <v/>
      </c>
      <c r="J20" s="14" t="s">
        <v>0</v>
      </c>
      <c r="K20" s="122"/>
      <c r="L20" s="124"/>
      <c r="M20" s="127"/>
      <c r="N20" s="91" t="str">
        <f t="shared" si="3"/>
        <v/>
      </c>
      <c r="O20" s="91" t="str">
        <f t="shared" si="4"/>
        <v/>
      </c>
    </row>
    <row r="21" spans="1:15" ht="46.5" customHeight="1" x14ac:dyDescent="0.2">
      <c r="A21" s="112" t="s">
        <v>6</v>
      </c>
      <c r="B21" s="114" t="s">
        <v>49</v>
      </c>
      <c r="C21" s="13" t="s">
        <v>5</v>
      </c>
      <c r="D21" s="116" t="s">
        <v>49</v>
      </c>
      <c r="E21" s="119" t="str">
        <f t="shared" si="0"/>
        <v/>
      </c>
      <c r="F21" s="97" t="s">
        <v>47</v>
      </c>
      <c r="G21" s="120" t="str">
        <f t="shared" si="1"/>
        <v/>
      </c>
      <c r="H21" s="98" t="s">
        <v>48</v>
      </c>
      <c r="I21" s="111" t="str">
        <f t="shared" si="2"/>
        <v/>
      </c>
      <c r="J21" s="14" t="s">
        <v>0</v>
      </c>
      <c r="K21" s="122"/>
      <c r="L21" s="124"/>
      <c r="M21" s="127"/>
      <c r="N21" s="91" t="str">
        <f t="shared" si="3"/>
        <v/>
      </c>
      <c r="O21" s="91" t="str">
        <f t="shared" si="4"/>
        <v/>
      </c>
    </row>
    <row r="22" spans="1:15" ht="46.5" customHeight="1" x14ac:dyDescent="0.2">
      <c r="A22" s="112" t="s">
        <v>6</v>
      </c>
      <c r="B22" s="114" t="s">
        <v>49</v>
      </c>
      <c r="C22" s="13" t="s">
        <v>5</v>
      </c>
      <c r="D22" s="116" t="s">
        <v>49</v>
      </c>
      <c r="E22" s="119" t="str">
        <f t="shared" si="0"/>
        <v/>
      </c>
      <c r="F22" s="97" t="s">
        <v>47</v>
      </c>
      <c r="G22" s="120" t="str">
        <f t="shared" si="1"/>
        <v/>
      </c>
      <c r="H22" s="98" t="s">
        <v>48</v>
      </c>
      <c r="I22" s="111" t="str">
        <f t="shared" si="2"/>
        <v/>
      </c>
      <c r="J22" s="14" t="s">
        <v>0</v>
      </c>
      <c r="K22" s="122"/>
      <c r="L22" s="124"/>
      <c r="M22" s="127"/>
      <c r="N22" s="91" t="str">
        <f t="shared" si="3"/>
        <v/>
      </c>
      <c r="O22" s="91" t="str">
        <f t="shared" si="4"/>
        <v/>
      </c>
    </row>
    <row r="23" spans="1:15" ht="46.5" customHeight="1" x14ac:dyDescent="0.2">
      <c r="A23" s="112" t="s">
        <v>6</v>
      </c>
      <c r="B23" s="114" t="s">
        <v>49</v>
      </c>
      <c r="C23" s="13" t="s">
        <v>5</v>
      </c>
      <c r="D23" s="116" t="s">
        <v>49</v>
      </c>
      <c r="E23" s="119" t="str">
        <f t="shared" si="0"/>
        <v/>
      </c>
      <c r="F23" s="97" t="s">
        <v>47</v>
      </c>
      <c r="G23" s="120" t="str">
        <f t="shared" si="1"/>
        <v/>
      </c>
      <c r="H23" s="98" t="s">
        <v>48</v>
      </c>
      <c r="I23" s="111" t="str">
        <f t="shared" si="2"/>
        <v/>
      </c>
      <c r="J23" s="14" t="s">
        <v>0</v>
      </c>
      <c r="K23" s="122"/>
      <c r="L23" s="124"/>
      <c r="M23" s="127"/>
      <c r="N23" s="91" t="str">
        <f t="shared" si="3"/>
        <v/>
      </c>
      <c r="O23" s="91" t="str">
        <f t="shared" si="4"/>
        <v/>
      </c>
    </row>
    <row r="24" spans="1:15" ht="46.5" customHeight="1" x14ac:dyDescent="0.2">
      <c r="A24" s="112" t="s">
        <v>6</v>
      </c>
      <c r="B24" s="114" t="s">
        <v>49</v>
      </c>
      <c r="C24" s="13" t="s">
        <v>5</v>
      </c>
      <c r="D24" s="116" t="s">
        <v>49</v>
      </c>
      <c r="E24" s="119" t="str">
        <f t="shared" si="0"/>
        <v/>
      </c>
      <c r="F24" s="97" t="s">
        <v>47</v>
      </c>
      <c r="G24" s="120" t="str">
        <f t="shared" si="1"/>
        <v/>
      </c>
      <c r="H24" s="98" t="s">
        <v>48</v>
      </c>
      <c r="I24" s="111" t="str">
        <f t="shared" si="2"/>
        <v/>
      </c>
      <c r="J24" s="14" t="s">
        <v>0</v>
      </c>
      <c r="K24" s="122"/>
      <c r="L24" s="124"/>
      <c r="M24" s="127"/>
      <c r="N24" s="91" t="str">
        <f t="shared" si="3"/>
        <v/>
      </c>
      <c r="O24" s="91" t="str">
        <f t="shared" si="4"/>
        <v/>
      </c>
    </row>
    <row r="25" spans="1:15" ht="46.5" customHeight="1" x14ac:dyDescent="0.2">
      <c r="A25" s="112" t="s">
        <v>6</v>
      </c>
      <c r="B25" s="114" t="s">
        <v>49</v>
      </c>
      <c r="C25" s="13" t="s">
        <v>5</v>
      </c>
      <c r="D25" s="116" t="s">
        <v>49</v>
      </c>
      <c r="E25" s="119" t="str">
        <f t="shared" si="0"/>
        <v/>
      </c>
      <c r="F25" s="97" t="s">
        <v>47</v>
      </c>
      <c r="G25" s="120" t="str">
        <f t="shared" si="1"/>
        <v/>
      </c>
      <c r="H25" s="98" t="s">
        <v>48</v>
      </c>
      <c r="I25" s="111" t="str">
        <f t="shared" si="2"/>
        <v/>
      </c>
      <c r="J25" s="14" t="s">
        <v>0</v>
      </c>
      <c r="K25" s="122"/>
      <c r="L25" s="124"/>
      <c r="M25" s="127"/>
      <c r="N25" s="91" t="str">
        <f t="shared" si="3"/>
        <v/>
      </c>
      <c r="O25" s="91" t="str">
        <f t="shared" si="4"/>
        <v/>
      </c>
    </row>
    <row r="26" spans="1:15" ht="46.5" customHeight="1" x14ac:dyDescent="0.2">
      <c r="A26" s="112" t="s">
        <v>6</v>
      </c>
      <c r="B26" s="114" t="s">
        <v>49</v>
      </c>
      <c r="C26" s="13" t="s">
        <v>5</v>
      </c>
      <c r="D26" s="116" t="s">
        <v>49</v>
      </c>
      <c r="E26" s="119" t="str">
        <f t="shared" si="0"/>
        <v/>
      </c>
      <c r="F26" s="97" t="s">
        <v>47</v>
      </c>
      <c r="G26" s="120" t="str">
        <f t="shared" si="1"/>
        <v/>
      </c>
      <c r="H26" s="98" t="s">
        <v>48</v>
      </c>
      <c r="I26" s="111" t="str">
        <f t="shared" si="2"/>
        <v/>
      </c>
      <c r="J26" s="14" t="s">
        <v>0</v>
      </c>
      <c r="K26" s="122"/>
      <c r="L26" s="124"/>
      <c r="M26" s="127"/>
      <c r="N26" s="91" t="str">
        <f t="shared" si="3"/>
        <v/>
      </c>
      <c r="O26" s="91" t="str">
        <f t="shared" si="4"/>
        <v/>
      </c>
    </row>
    <row r="27" spans="1:15" ht="46.5" customHeight="1" x14ac:dyDescent="0.2">
      <c r="A27" s="112" t="s">
        <v>6</v>
      </c>
      <c r="B27" s="114" t="s">
        <v>49</v>
      </c>
      <c r="C27" s="13" t="s">
        <v>5</v>
      </c>
      <c r="D27" s="116" t="s">
        <v>49</v>
      </c>
      <c r="E27" s="119" t="str">
        <f t="shared" si="0"/>
        <v/>
      </c>
      <c r="F27" s="97" t="s">
        <v>47</v>
      </c>
      <c r="G27" s="120" t="str">
        <f t="shared" si="1"/>
        <v/>
      </c>
      <c r="H27" s="98" t="s">
        <v>48</v>
      </c>
      <c r="I27" s="111" t="str">
        <f t="shared" si="2"/>
        <v/>
      </c>
      <c r="J27" s="14" t="s">
        <v>0</v>
      </c>
      <c r="K27" s="122"/>
      <c r="L27" s="124"/>
      <c r="M27" s="127"/>
      <c r="N27" s="91" t="str">
        <f t="shared" si="3"/>
        <v/>
      </c>
      <c r="O27" s="91" t="str">
        <f t="shared" si="4"/>
        <v/>
      </c>
    </row>
    <row r="28" spans="1:15" ht="46.5" customHeight="1" x14ac:dyDescent="0.2">
      <c r="A28" s="112" t="s">
        <v>6</v>
      </c>
      <c r="B28" s="114" t="s">
        <v>49</v>
      </c>
      <c r="C28" s="13" t="s">
        <v>5</v>
      </c>
      <c r="D28" s="116" t="s">
        <v>49</v>
      </c>
      <c r="E28" s="119" t="str">
        <f t="shared" si="0"/>
        <v/>
      </c>
      <c r="F28" s="97" t="s">
        <v>47</v>
      </c>
      <c r="G28" s="120" t="str">
        <f t="shared" si="1"/>
        <v/>
      </c>
      <c r="H28" s="98" t="s">
        <v>48</v>
      </c>
      <c r="I28" s="111" t="str">
        <f t="shared" si="2"/>
        <v/>
      </c>
      <c r="J28" s="14" t="s">
        <v>0</v>
      </c>
      <c r="K28" s="122"/>
      <c r="L28" s="124"/>
      <c r="M28" s="127"/>
      <c r="N28" s="91" t="str">
        <f t="shared" si="3"/>
        <v/>
      </c>
      <c r="O28" s="91" t="str">
        <f t="shared" si="4"/>
        <v/>
      </c>
    </row>
    <row r="29" spans="1:15" ht="46.5" customHeight="1" x14ac:dyDescent="0.2">
      <c r="A29" s="112" t="s">
        <v>6</v>
      </c>
      <c r="B29" s="114" t="s">
        <v>49</v>
      </c>
      <c r="C29" s="13" t="s">
        <v>5</v>
      </c>
      <c r="D29" s="116" t="s">
        <v>49</v>
      </c>
      <c r="E29" s="119" t="str">
        <f t="shared" si="0"/>
        <v/>
      </c>
      <c r="F29" s="97" t="s">
        <v>47</v>
      </c>
      <c r="G29" s="120" t="str">
        <f t="shared" si="1"/>
        <v/>
      </c>
      <c r="H29" s="98" t="s">
        <v>48</v>
      </c>
      <c r="I29" s="111" t="str">
        <f t="shared" si="2"/>
        <v/>
      </c>
      <c r="J29" s="14" t="s">
        <v>0</v>
      </c>
      <c r="K29" s="122"/>
      <c r="L29" s="124"/>
      <c r="M29" s="127"/>
      <c r="N29" s="91" t="str">
        <f t="shared" si="3"/>
        <v/>
      </c>
      <c r="O29" s="91" t="str">
        <f t="shared" si="4"/>
        <v/>
      </c>
    </row>
    <row r="30" spans="1:15" ht="46.5" customHeight="1" x14ac:dyDescent="0.2">
      <c r="A30" s="112" t="s">
        <v>6</v>
      </c>
      <c r="B30" s="114" t="s">
        <v>49</v>
      </c>
      <c r="C30" s="13" t="s">
        <v>5</v>
      </c>
      <c r="D30" s="116" t="s">
        <v>49</v>
      </c>
      <c r="E30" s="119" t="str">
        <f t="shared" si="0"/>
        <v/>
      </c>
      <c r="F30" s="97" t="s">
        <v>47</v>
      </c>
      <c r="G30" s="120" t="str">
        <f t="shared" si="1"/>
        <v/>
      </c>
      <c r="H30" s="98" t="s">
        <v>48</v>
      </c>
      <c r="I30" s="111" t="str">
        <f t="shared" si="2"/>
        <v/>
      </c>
      <c r="J30" s="14" t="s">
        <v>0</v>
      </c>
      <c r="K30" s="122"/>
      <c r="L30" s="124"/>
      <c r="M30" s="127"/>
      <c r="N30" s="91" t="str">
        <f t="shared" si="3"/>
        <v/>
      </c>
      <c r="O30" s="91" t="str">
        <f t="shared" si="4"/>
        <v/>
      </c>
    </row>
    <row r="31" spans="1:15" ht="46.5" customHeight="1" thickBot="1" x14ac:dyDescent="0.25">
      <c r="A31" s="113" t="s">
        <v>6</v>
      </c>
      <c r="B31" s="115" t="s">
        <v>49</v>
      </c>
      <c r="C31" s="15" t="s">
        <v>5</v>
      </c>
      <c r="D31" s="117" t="s">
        <v>49</v>
      </c>
      <c r="E31" s="119" t="str">
        <f>IFERROR(HOUR(O31),"")</f>
        <v/>
      </c>
      <c r="F31" s="97" t="s">
        <v>47</v>
      </c>
      <c r="G31" s="120" t="str">
        <f t="shared" si="1"/>
        <v/>
      </c>
      <c r="H31" s="98" t="s">
        <v>48</v>
      </c>
      <c r="I31" s="111" t="str">
        <f t="shared" si="2"/>
        <v/>
      </c>
      <c r="J31" s="14" t="s">
        <v>0</v>
      </c>
      <c r="K31" s="123"/>
      <c r="L31" s="125"/>
      <c r="M31" s="127"/>
      <c r="N31" s="91" t="str">
        <f t="shared" si="3"/>
        <v/>
      </c>
      <c r="O31" s="91" t="str">
        <f t="shared" si="4"/>
        <v/>
      </c>
    </row>
    <row r="32" spans="1:15" ht="46.5" customHeight="1" thickBot="1" x14ac:dyDescent="0.25">
      <c r="A32" s="101" t="s">
        <v>50</v>
      </c>
      <c r="B32" s="277"/>
      <c r="C32" s="278"/>
      <c r="D32" s="279"/>
      <c r="E32" s="304">
        <f>SUM(E9:E31)+SUM(G9:G31)/60</f>
        <v>0</v>
      </c>
      <c r="F32" s="305"/>
      <c r="G32" s="282" t="s">
        <v>1</v>
      </c>
      <c r="H32" s="283"/>
      <c r="I32" s="121">
        <f>SUM(I9:I31)</f>
        <v>0</v>
      </c>
      <c r="J32" s="16" t="s">
        <v>0</v>
      </c>
      <c r="K32" s="284"/>
      <c r="L32" s="285"/>
    </row>
    <row r="33" spans="1:11" ht="19.5" customHeight="1" thickBot="1" x14ac:dyDescent="0.25">
      <c r="A33" s="17"/>
      <c r="B33" s="18"/>
      <c r="C33" s="18"/>
      <c r="D33" s="18"/>
      <c r="E33" s="4"/>
      <c r="F33" s="4"/>
      <c r="G33" s="18"/>
      <c r="H33" s="18"/>
      <c r="I33" s="3"/>
      <c r="J33" s="8"/>
      <c r="K33" s="19"/>
    </row>
    <row r="34" spans="1:11" ht="30" customHeight="1" thickBot="1" x14ac:dyDescent="0.25">
      <c r="E34" s="267" t="s">
        <v>4</v>
      </c>
      <c r="F34" s="268"/>
      <c r="G34" s="268"/>
      <c r="H34" s="269"/>
      <c r="I34" s="20" t="s">
        <v>3</v>
      </c>
      <c r="K34" s="102"/>
    </row>
    <row r="35" spans="1:11" ht="30" customHeight="1" thickBot="1" x14ac:dyDescent="0.25">
      <c r="A35" s="21" t="s">
        <v>2</v>
      </c>
      <c r="B35" s="306" t="str">
        <f ca="1">B4</f>
        <v>従業者A</v>
      </c>
      <c r="C35" s="306"/>
      <c r="D35" s="307"/>
      <c r="E35" s="308">
        <f>SUM(E32)</f>
        <v>0</v>
      </c>
      <c r="F35" s="309"/>
      <c r="G35" s="268" t="s">
        <v>1</v>
      </c>
      <c r="H35" s="269"/>
      <c r="I35" s="126">
        <f>SUM(I32)</f>
        <v>0</v>
      </c>
      <c r="K35" s="102"/>
    </row>
  </sheetData>
  <sheetProtection sheet="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B3" sqref="B3:D3"/>
    </sheetView>
  </sheetViews>
  <sheetFormatPr defaultColWidth="11.36328125" defaultRowHeight="13" x14ac:dyDescent="0.2"/>
  <cols>
    <col min="1" max="1" width="16.7265625" style="6" customWidth="1"/>
    <col min="2" max="2" width="11.1796875" style="6" customWidth="1"/>
    <col min="3" max="3" width="3.7265625" style="199"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91</v>
      </c>
      <c r="C1" s="301" t="s">
        <v>131</v>
      </c>
      <c r="D1" s="301"/>
      <c r="E1" s="301"/>
      <c r="F1" s="301"/>
      <c r="G1" s="301"/>
      <c r="H1" s="301"/>
      <c r="I1" s="301"/>
      <c r="J1" s="301"/>
      <c r="K1" s="301"/>
    </row>
    <row r="2" spans="1:15" ht="30" customHeight="1" x14ac:dyDescent="0.2">
      <c r="C2" s="301"/>
      <c r="D2" s="301"/>
      <c r="E2" s="301"/>
      <c r="F2" s="301"/>
      <c r="G2" s="301"/>
      <c r="H2" s="301"/>
      <c r="I2" s="301"/>
      <c r="J2" s="301"/>
      <c r="K2" s="301"/>
    </row>
    <row r="3" spans="1:15" ht="30" customHeight="1" thickBot="1" x14ac:dyDescent="0.25">
      <c r="A3" s="5" t="s">
        <v>13</v>
      </c>
      <c r="B3" s="302" t="str">
        <f>従業者A!D5</f>
        <v>株式会社×××</v>
      </c>
      <c r="C3" s="302"/>
      <c r="D3" s="302"/>
      <c r="E3" s="198"/>
      <c r="F3" s="198"/>
      <c r="G3" s="198"/>
      <c r="H3" s="198"/>
      <c r="I3" s="198"/>
      <c r="J3" s="198"/>
      <c r="K3" s="198"/>
    </row>
    <row r="4" spans="1:15" ht="30" customHeight="1" thickBot="1" x14ac:dyDescent="0.25">
      <c r="A4" s="7" t="s">
        <v>2</v>
      </c>
      <c r="B4" s="302" t="str">
        <f ca="1">従業者A!D6</f>
        <v>従業者A</v>
      </c>
      <c r="C4" s="302"/>
      <c r="D4" s="302"/>
      <c r="E4" s="8"/>
      <c r="F4" s="8"/>
      <c r="G4" s="8"/>
      <c r="L4" s="20" t="s">
        <v>94</v>
      </c>
    </row>
    <row r="5" spans="1:15" ht="30" customHeight="1" thickBot="1" x14ac:dyDescent="0.25">
      <c r="A5" s="10" t="s">
        <v>12</v>
      </c>
      <c r="B5" s="303">
        <f>従業者A!I8</f>
        <v>0</v>
      </c>
      <c r="C5" s="303"/>
      <c r="D5" s="303"/>
      <c r="E5" s="8"/>
      <c r="F5" s="8"/>
      <c r="G5" s="8"/>
      <c r="L5" s="200"/>
    </row>
    <row r="6" spans="1:15" ht="30" customHeight="1" thickBot="1" x14ac:dyDescent="0.25">
      <c r="A6" s="11" t="s">
        <v>14</v>
      </c>
    </row>
    <row r="7" spans="1:15" s="199" customFormat="1" ht="24" customHeight="1" x14ac:dyDescent="0.2">
      <c r="A7" s="289" t="s">
        <v>11</v>
      </c>
      <c r="B7" s="291" t="s">
        <v>10</v>
      </c>
      <c r="C7" s="291"/>
      <c r="D7" s="291"/>
      <c r="E7" s="293" t="s">
        <v>9</v>
      </c>
      <c r="F7" s="294"/>
      <c r="G7" s="294"/>
      <c r="H7" s="295"/>
      <c r="I7" s="293" t="s">
        <v>8</v>
      </c>
      <c r="J7" s="295"/>
      <c r="K7" s="104" t="s">
        <v>7</v>
      </c>
      <c r="L7" s="272" t="s">
        <v>40</v>
      </c>
      <c r="M7" s="274" t="s">
        <v>51</v>
      </c>
      <c r="N7" s="275" t="s">
        <v>53</v>
      </c>
      <c r="O7" s="276" t="s">
        <v>54</v>
      </c>
    </row>
    <row r="8" spans="1:15" s="199" customFormat="1" ht="24" customHeight="1" x14ac:dyDescent="0.2">
      <c r="A8" s="290"/>
      <c r="B8" s="292"/>
      <c r="C8" s="292"/>
      <c r="D8" s="292"/>
      <c r="E8" s="296"/>
      <c r="F8" s="297"/>
      <c r="G8" s="297"/>
      <c r="H8" s="298"/>
      <c r="I8" s="299"/>
      <c r="J8" s="300"/>
      <c r="K8" s="105" t="s">
        <v>46</v>
      </c>
      <c r="L8" s="273"/>
      <c r="M8" s="274"/>
      <c r="N8" s="275"/>
      <c r="O8" s="275"/>
    </row>
    <row r="9" spans="1:15" ht="46.5" customHeight="1" x14ac:dyDescent="0.2">
      <c r="A9" s="112" t="s">
        <v>6</v>
      </c>
      <c r="B9" s="114" t="s">
        <v>49</v>
      </c>
      <c r="C9" s="13" t="s">
        <v>5</v>
      </c>
      <c r="D9" s="116" t="s">
        <v>49</v>
      </c>
      <c r="E9" s="118" t="str">
        <f>IFERROR(HOUR(O9),"")</f>
        <v/>
      </c>
      <c r="F9" s="97" t="s">
        <v>47</v>
      </c>
      <c r="G9" s="120" t="str">
        <f>IFERROR(MINUTE(O9),"")</f>
        <v/>
      </c>
      <c r="H9" s="98" t="s">
        <v>48</v>
      </c>
      <c r="I9" s="111" t="str">
        <f>IFERROR((E9+G9/60)*$B$5,"")</f>
        <v/>
      </c>
      <c r="J9" s="171" t="s">
        <v>0</v>
      </c>
      <c r="K9" s="122"/>
      <c r="L9" s="124"/>
      <c r="M9" s="127"/>
      <c r="N9" s="91" t="str">
        <f>IFERROR(D9-B9-M9,"")</f>
        <v/>
      </c>
      <c r="O9" s="91" t="str">
        <f>IFERROR(IF(N9&gt;0,FLOOR(N9,"0:30"),""),"")</f>
        <v/>
      </c>
    </row>
    <row r="10" spans="1:15" ht="46.5" customHeight="1" x14ac:dyDescent="0.2">
      <c r="A10" s="112" t="s">
        <v>6</v>
      </c>
      <c r="B10" s="114" t="s">
        <v>49</v>
      </c>
      <c r="C10" s="13" t="s">
        <v>5</v>
      </c>
      <c r="D10" s="116" t="s">
        <v>49</v>
      </c>
      <c r="E10" s="119" t="str">
        <f t="shared" ref="E10:E30" si="0">IFERROR(HOUR(O10),"")</f>
        <v/>
      </c>
      <c r="F10" s="97" t="s">
        <v>47</v>
      </c>
      <c r="G10" s="120" t="str">
        <f t="shared" ref="G10:G31" si="1">IFERROR(MINUTE(O10),"")</f>
        <v/>
      </c>
      <c r="H10" s="98" t="s">
        <v>48</v>
      </c>
      <c r="I10" s="111" t="str">
        <f t="shared" ref="I10:I31" si="2">IFERROR((E10+G10/60)*$B$5,"")</f>
        <v/>
      </c>
      <c r="J10" s="171" t="s">
        <v>0</v>
      </c>
      <c r="K10" s="122"/>
      <c r="L10" s="124"/>
      <c r="M10" s="127"/>
      <c r="N10" s="91" t="str">
        <f t="shared" ref="N10:N31" si="3">IFERROR(D10-B10-M10,"")</f>
        <v/>
      </c>
      <c r="O10" s="91" t="str">
        <f t="shared" ref="O10:O31" si="4">IFERROR(IF(N10&gt;0,FLOOR(N10,"0:30"),""),"")</f>
        <v/>
      </c>
    </row>
    <row r="11" spans="1:15" ht="46.5" customHeight="1" x14ac:dyDescent="0.2">
      <c r="A11" s="112" t="s">
        <v>6</v>
      </c>
      <c r="B11" s="114" t="s">
        <v>49</v>
      </c>
      <c r="C11" s="13" t="s">
        <v>5</v>
      </c>
      <c r="D11" s="116" t="s">
        <v>49</v>
      </c>
      <c r="E11" s="119" t="str">
        <f t="shared" si="0"/>
        <v/>
      </c>
      <c r="F11" s="97" t="s">
        <v>47</v>
      </c>
      <c r="G11" s="120" t="str">
        <f t="shared" si="1"/>
        <v/>
      </c>
      <c r="H11" s="98" t="s">
        <v>48</v>
      </c>
      <c r="I11" s="111" t="str">
        <f t="shared" si="2"/>
        <v/>
      </c>
      <c r="J11" s="171" t="s">
        <v>0</v>
      </c>
      <c r="K11" s="122"/>
      <c r="L11" s="124"/>
      <c r="M11" s="127"/>
      <c r="N11" s="91" t="str">
        <f t="shared" si="3"/>
        <v/>
      </c>
      <c r="O11" s="91" t="str">
        <f t="shared" si="4"/>
        <v/>
      </c>
    </row>
    <row r="12" spans="1:15" ht="46.5" customHeight="1" x14ac:dyDescent="0.2">
      <c r="A12" s="112" t="s">
        <v>6</v>
      </c>
      <c r="B12" s="114" t="s">
        <v>49</v>
      </c>
      <c r="C12" s="13" t="s">
        <v>5</v>
      </c>
      <c r="D12" s="116" t="s">
        <v>49</v>
      </c>
      <c r="E12" s="119" t="str">
        <f t="shared" si="0"/>
        <v/>
      </c>
      <c r="F12" s="97" t="s">
        <v>47</v>
      </c>
      <c r="G12" s="120" t="str">
        <f t="shared" si="1"/>
        <v/>
      </c>
      <c r="H12" s="98" t="s">
        <v>48</v>
      </c>
      <c r="I12" s="111" t="str">
        <f t="shared" si="2"/>
        <v/>
      </c>
      <c r="J12" s="171" t="s">
        <v>0</v>
      </c>
      <c r="K12" s="122"/>
      <c r="L12" s="124"/>
      <c r="M12" s="127"/>
      <c r="N12" s="91" t="str">
        <f t="shared" si="3"/>
        <v/>
      </c>
      <c r="O12" s="91" t="str">
        <f t="shared" si="4"/>
        <v/>
      </c>
    </row>
    <row r="13" spans="1:15" ht="46.5" customHeight="1" x14ac:dyDescent="0.2">
      <c r="A13" s="112" t="s">
        <v>6</v>
      </c>
      <c r="B13" s="114" t="s">
        <v>49</v>
      </c>
      <c r="C13" s="13" t="s">
        <v>5</v>
      </c>
      <c r="D13" s="116" t="s">
        <v>49</v>
      </c>
      <c r="E13" s="119" t="str">
        <f t="shared" si="0"/>
        <v/>
      </c>
      <c r="F13" s="97" t="s">
        <v>47</v>
      </c>
      <c r="G13" s="120" t="str">
        <f t="shared" si="1"/>
        <v/>
      </c>
      <c r="H13" s="98" t="s">
        <v>48</v>
      </c>
      <c r="I13" s="111" t="str">
        <f t="shared" si="2"/>
        <v/>
      </c>
      <c r="J13" s="171" t="s">
        <v>0</v>
      </c>
      <c r="K13" s="122"/>
      <c r="L13" s="124"/>
      <c r="M13" s="127"/>
      <c r="N13" s="91" t="str">
        <f t="shared" si="3"/>
        <v/>
      </c>
      <c r="O13" s="91" t="str">
        <f t="shared" si="4"/>
        <v/>
      </c>
    </row>
    <row r="14" spans="1:15" ht="46.5" customHeight="1" x14ac:dyDescent="0.2">
      <c r="A14" s="112" t="s">
        <v>6</v>
      </c>
      <c r="B14" s="114" t="s">
        <v>49</v>
      </c>
      <c r="C14" s="13" t="s">
        <v>5</v>
      </c>
      <c r="D14" s="116" t="s">
        <v>49</v>
      </c>
      <c r="E14" s="119" t="str">
        <f t="shared" si="0"/>
        <v/>
      </c>
      <c r="F14" s="97" t="s">
        <v>47</v>
      </c>
      <c r="G14" s="120" t="str">
        <f t="shared" si="1"/>
        <v/>
      </c>
      <c r="H14" s="98" t="s">
        <v>48</v>
      </c>
      <c r="I14" s="111" t="str">
        <f t="shared" si="2"/>
        <v/>
      </c>
      <c r="J14" s="171" t="s">
        <v>0</v>
      </c>
      <c r="K14" s="122"/>
      <c r="L14" s="124"/>
      <c r="M14" s="127"/>
      <c r="N14" s="91" t="str">
        <f t="shared" si="3"/>
        <v/>
      </c>
      <c r="O14" s="91" t="str">
        <f t="shared" si="4"/>
        <v/>
      </c>
    </row>
    <row r="15" spans="1:15" ht="46.5" customHeight="1" x14ac:dyDescent="0.2">
      <c r="A15" s="112" t="s">
        <v>6</v>
      </c>
      <c r="B15" s="114" t="s">
        <v>49</v>
      </c>
      <c r="C15" s="13" t="s">
        <v>5</v>
      </c>
      <c r="D15" s="116" t="s">
        <v>49</v>
      </c>
      <c r="E15" s="119" t="str">
        <f t="shared" si="0"/>
        <v/>
      </c>
      <c r="F15" s="97" t="s">
        <v>47</v>
      </c>
      <c r="G15" s="120" t="str">
        <f t="shared" si="1"/>
        <v/>
      </c>
      <c r="H15" s="98" t="s">
        <v>48</v>
      </c>
      <c r="I15" s="111" t="str">
        <f t="shared" si="2"/>
        <v/>
      </c>
      <c r="J15" s="171" t="s">
        <v>0</v>
      </c>
      <c r="K15" s="122"/>
      <c r="L15" s="124"/>
      <c r="M15" s="127"/>
      <c r="N15" s="91" t="str">
        <f t="shared" si="3"/>
        <v/>
      </c>
      <c r="O15" s="91" t="str">
        <f t="shared" si="4"/>
        <v/>
      </c>
    </row>
    <row r="16" spans="1:15" ht="46.5" customHeight="1" x14ac:dyDescent="0.2">
      <c r="A16" s="112" t="s">
        <v>6</v>
      </c>
      <c r="B16" s="114" t="s">
        <v>49</v>
      </c>
      <c r="C16" s="13" t="s">
        <v>5</v>
      </c>
      <c r="D16" s="116" t="s">
        <v>49</v>
      </c>
      <c r="E16" s="119" t="str">
        <f t="shared" si="0"/>
        <v/>
      </c>
      <c r="F16" s="97" t="s">
        <v>47</v>
      </c>
      <c r="G16" s="120" t="str">
        <f t="shared" si="1"/>
        <v/>
      </c>
      <c r="H16" s="98" t="s">
        <v>48</v>
      </c>
      <c r="I16" s="111" t="str">
        <f t="shared" si="2"/>
        <v/>
      </c>
      <c r="J16" s="171" t="s">
        <v>0</v>
      </c>
      <c r="K16" s="122"/>
      <c r="L16" s="124"/>
      <c r="M16" s="127"/>
      <c r="N16" s="91" t="str">
        <f t="shared" si="3"/>
        <v/>
      </c>
      <c r="O16" s="91" t="str">
        <f t="shared" si="4"/>
        <v/>
      </c>
    </row>
    <row r="17" spans="1:15" ht="46.5" customHeight="1" x14ac:dyDescent="0.2">
      <c r="A17" s="112" t="s">
        <v>6</v>
      </c>
      <c r="B17" s="114" t="s">
        <v>49</v>
      </c>
      <c r="C17" s="13" t="s">
        <v>5</v>
      </c>
      <c r="D17" s="116" t="s">
        <v>49</v>
      </c>
      <c r="E17" s="119" t="str">
        <f t="shared" si="0"/>
        <v/>
      </c>
      <c r="F17" s="97" t="s">
        <v>47</v>
      </c>
      <c r="G17" s="120" t="str">
        <f t="shared" si="1"/>
        <v/>
      </c>
      <c r="H17" s="98" t="s">
        <v>48</v>
      </c>
      <c r="I17" s="111" t="str">
        <f t="shared" si="2"/>
        <v/>
      </c>
      <c r="J17" s="171" t="s">
        <v>0</v>
      </c>
      <c r="K17" s="122"/>
      <c r="L17" s="124"/>
      <c r="M17" s="127"/>
      <c r="N17" s="91" t="str">
        <f t="shared" si="3"/>
        <v/>
      </c>
      <c r="O17" s="91" t="str">
        <f t="shared" si="4"/>
        <v/>
      </c>
    </row>
    <row r="18" spans="1:15" ht="46.5" customHeight="1" x14ac:dyDescent="0.2">
      <c r="A18" s="112" t="s">
        <v>6</v>
      </c>
      <c r="B18" s="114" t="s">
        <v>49</v>
      </c>
      <c r="C18" s="13" t="s">
        <v>5</v>
      </c>
      <c r="D18" s="116" t="s">
        <v>49</v>
      </c>
      <c r="E18" s="119" t="str">
        <f t="shared" si="0"/>
        <v/>
      </c>
      <c r="F18" s="97" t="s">
        <v>47</v>
      </c>
      <c r="G18" s="120" t="str">
        <f t="shared" si="1"/>
        <v/>
      </c>
      <c r="H18" s="98" t="s">
        <v>48</v>
      </c>
      <c r="I18" s="111" t="str">
        <f t="shared" si="2"/>
        <v/>
      </c>
      <c r="J18" s="171" t="s">
        <v>0</v>
      </c>
      <c r="K18" s="122"/>
      <c r="L18" s="124"/>
      <c r="M18" s="127"/>
      <c r="N18" s="91" t="str">
        <f t="shared" si="3"/>
        <v/>
      </c>
      <c r="O18" s="91" t="str">
        <f t="shared" si="4"/>
        <v/>
      </c>
    </row>
    <row r="19" spans="1:15" ht="46.5" customHeight="1" x14ac:dyDescent="0.2">
      <c r="A19" s="112" t="s">
        <v>6</v>
      </c>
      <c r="B19" s="114" t="s">
        <v>49</v>
      </c>
      <c r="C19" s="13" t="s">
        <v>5</v>
      </c>
      <c r="D19" s="116" t="s">
        <v>49</v>
      </c>
      <c r="E19" s="119" t="str">
        <f t="shared" si="0"/>
        <v/>
      </c>
      <c r="F19" s="97" t="s">
        <v>47</v>
      </c>
      <c r="G19" s="120" t="str">
        <f t="shared" si="1"/>
        <v/>
      </c>
      <c r="H19" s="98" t="s">
        <v>48</v>
      </c>
      <c r="I19" s="111" t="str">
        <f t="shared" si="2"/>
        <v/>
      </c>
      <c r="J19" s="171" t="s">
        <v>0</v>
      </c>
      <c r="K19" s="122"/>
      <c r="L19" s="124"/>
      <c r="M19" s="127"/>
      <c r="N19" s="91" t="str">
        <f t="shared" si="3"/>
        <v/>
      </c>
      <c r="O19" s="91" t="str">
        <f t="shared" si="4"/>
        <v/>
      </c>
    </row>
    <row r="20" spans="1:15" ht="46.5" customHeight="1" x14ac:dyDescent="0.2">
      <c r="A20" s="112" t="s">
        <v>6</v>
      </c>
      <c r="B20" s="114" t="s">
        <v>49</v>
      </c>
      <c r="C20" s="13" t="s">
        <v>5</v>
      </c>
      <c r="D20" s="116" t="s">
        <v>49</v>
      </c>
      <c r="E20" s="119" t="str">
        <f t="shared" si="0"/>
        <v/>
      </c>
      <c r="F20" s="97" t="s">
        <v>47</v>
      </c>
      <c r="G20" s="120" t="str">
        <f t="shared" si="1"/>
        <v/>
      </c>
      <c r="H20" s="98" t="s">
        <v>48</v>
      </c>
      <c r="I20" s="111" t="str">
        <f t="shared" si="2"/>
        <v/>
      </c>
      <c r="J20" s="171" t="s">
        <v>0</v>
      </c>
      <c r="K20" s="122"/>
      <c r="L20" s="124"/>
      <c r="M20" s="127"/>
      <c r="N20" s="91" t="str">
        <f t="shared" si="3"/>
        <v/>
      </c>
      <c r="O20" s="91" t="str">
        <f t="shared" si="4"/>
        <v/>
      </c>
    </row>
    <row r="21" spans="1:15" ht="46.5" customHeight="1" x14ac:dyDescent="0.2">
      <c r="A21" s="112" t="s">
        <v>6</v>
      </c>
      <c r="B21" s="114" t="s">
        <v>49</v>
      </c>
      <c r="C21" s="13" t="s">
        <v>5</v>
      </c>
      <c r="D21" s="116" t="s">
        <v>49</v>
      </c>
      <c r="E21" s="119" t="str">
        <f t="shared" si="0"/>
        <v/>
      </c>
      <c r="F21" s="97" t="s">
        <v>47</v>
      </c>
      <c r="G21" s="120" t="str">
        <f t="shared" si="1"/>
        <v/>
      </c>
      <c r="H21" s="98" t="s">
        <v>48</v>
      </c>
      <c r="I21" s="111" t="str">
        <f t="shared" si="2"/>
        <v/>
      </c>
      <c r="J21" s="171" t="s">
        <v>0</v>
      </c>
      <c r="K21" s="122"/>
      <c r="L21" s="124"/>
      <c r="M21" s="127"/>
      <c r="N21" s="91" t="str">
        <f t="shared" si="3"/>
        <v/>
      </c>
      <c r="O21" s="91" t="str">
        <f t="shared" si="4"/>
        <v/>
      </c>
    </row>
    <row r="22" spans="1:15" ht="46.5" customHeight="1" x14ac:dyDescent="0.2">
      <c r="A22" s="112" t="s">
        <v>6</v>
      </c>
      <c r="B22" s="114" t="s">
        <v>49</v>
      </c>
      <c r="C22" s="13" t="s">
        <v>5</v>
      </c>
      <c r="D22" s="116" t="s">
        <v>49</v>
      </c>
      <c r="E22" s="119" t="str">
        <f t="shared" si="0"/>
        <v/>
      </c>
      <c r="F22" s="97" t="s">
        <v>47</v>
      </c>
      <c r="G22" s="120" t="str">
        <f t="shared" si="1"/>
        <v/>
      </c>
      <c r="H22" s="98" t="s">
        <v>48</v>
      </c>
      <c r="I22" s="111" t="str">
        <f t="shared" si="2"/>
        <v/>
      </c>
      <c r="J22" s="171" t="s">
        <v>0</v>
      </c>
      <c r="K22" s="122"/>
      <c r="L22" s="124"/>
      <c r="M22" s="127"/>
      <c r="N22" s="91" t="str">
        <f t="shared" si="3"/>
        <v/>
      </c>
      <c r="O22" s="91" t="str">
        <f t="shared" si="4"/>
        <v/>
      </c>
    </row>
    <row r="23" spans="1:15" ht="46.5" customHeight="1" x14ac:dyDescent="0.2">
      <c r="A23" s="112" t="s">
        <v>6</v>
      </c>
      <c r="B23" s="114" t="s">
        <v>49</v>
      </c>
      <c r="C23" s="13" t="s">
        <v>5</v>
      </c>
      <c r="D23" s="116" t="s">
        <v>49</v>
      </c>
      <c r="E23" s="119" t="str">
        <f t="shared" si="0"/>
        <v/>
      </c>
      <c r="F23" s="97" t="s">
        <v>47</v>
      </c>
      <c r="G23" s="120" t="str">
        <f t="shared" si="1"/>
        <v/>
      </c>
      <c r="H23" s="98" t="s">
        <v>48</v>
      </c>
      <c r="I23" s="111" t="str">
        <f t="shared" si="2"/>
        <v/>
      </c>
      <c r="J23" s="171" t="s">
        <v>0</v>
      </c>
      <c r="K23" s="122"/>
      <c r="L23" s="124"/>
      <c r="M23" s="127"/>
      <c r="N23" s="91" t="str">
        <f t="shared" si="3"/>
        <v/>
      </c>
      <c r="O23" s="91" t="str">
        <f t="shared" si="4"/>
        <v/>
      </c>
    </row>
    <row r="24" spans="1:15" ht="46.5" customHeight="1" x14ac:dyDescent="0.2">
      <c r="A24" s="112" t="s">
        <v>6</v>
      </c>
      <c r="B24" s="114" t="s">
        <v>49</v>
      </c>
      <c r="C24" s="13" t="s">
        <v>5</v>
      </c>
      <c r="D24" s="116" t="s">
        <v>49</v>
      </c>
      <c r="E24" s="119" t="str">
        <f t="shared" si="0"/>
        <v/>
      </c>
      <c r="F24" s="97" t="s">
        <v>47</v>
      </c>
      <c r="G24" s="120" t="str">
        <f t="shared" si="1"/>
        <v/>
      </c>
      <c r="H24" s="98" t="s">
        <v>48</v>
      </c>
      <c r="I24" s="111" t="str">
        <f t="shared" si="2"/>
        <v/>
      </c>
      <c r="J24" s="171" t="s">
        <v>0</v>
      </c>
      <c r="K24" s="122"/>
      <c r="L24" s="124"/>
      <c r="M24" s="127"/>
      <c r="N24" s="91" t="str">
        <f t="shared" si="3"/>
        <v/>
      </c>
      <c r="O24" s="91" t="str">
        <f t="shared" si="4"/>
        <v/>
      </c>
    </row>
    <row r="25" spans="1:15" ht="46.5" customHeight="1" x14ac:dyDescent="0.2">
      <c r="A25" s="112" t="s">
        <v>6</v>
      </c>
      <c r="B25" s="114" t="s">
        <v>49</v>
      </c>
      <c r="C25" s="13" t="s">
        <v>5</v>
      </c>
      <c r="D25" s="116" t="s">
        <v>49</v>
      </c>
      <c r="E25" s="119" t="str">
        <f t="shared" si="0"/>
        <v/>
      </c>
      <c r="F25" s="97" t="s">
        <v>47</v>
      </c>
      <c r="G25" s="120" t="str">
        <f t="shared" si="1"/>
        <v/>
      </c>
      <c r="H25" s="98" t="s">
        <v>48</v>
      </c>
      <c r="I25" s="111" t="str">
        <f t="shared" si="2"/>
        <v/>
      </c>
      <c r="J25" s="171" t="s">
        <v>0</v>
      </c>
      <c r="K25" s="122"/>
      <c r="L25" s="124"/>
      <c r="M25" s="127"/>
      <c r="N25" s="91" t="str">
        <f t="shared" si="3"/>
        <v/>
      </c>
      <c r="O25" s="91" t="str">
        <f t="shared" si="4"/>
        <v/>
      </c>
    </row>
    <row r="26" spans="1:15" ht="46.5" customHeight="1" x14ac:dyDescent="0.2">
      <c r="A26" s="112" t="s">
        <v>6</v>
      </c>
      <c r="B26" s="114" t="s">
        <v>49</v>
      </c>
      <c r="C26" s="13" t="s">
        <v>5</v>
      </c>
      <c r="D26" s="116" t="s">
        <v>49</v>
      </c>
      <c r="E26" s="119" t="str">
        <f t="shared" si="0"/>
        <v/>
      </c>
      <c r="F26" s="97" t="s">
        <v>47</v>
      </c>
      <c r="G26" s="120" t="str">
        <f t="shared" si="1"/>
        <v/>
      </c>
      <c r="H26" s="98" t="s">
        <v>48</v>
      </c>
      <c r="I26" s="111" t="str">
        <f t="shared" si="2"/>
        <v/>
      </c>
      <c r="J26" s="171" t="s">
        <v>0</v>
      </c>
      <c r="K26" s="122"/>
      <c r="L26" s="124"/>
      <c r="M26" s="127"/>
      <c r="N26" s="91" t="str">
        <f t="shared" si="3"/>
        <v/>
      </c>
      <c r="O26" s="91" t="str">
        <f t="shared" si="4"/>
        <v/>
      </c>
    </row>
    <row r="27" spans="1:15" ht="46.5" customHeight="1" x14ac:dyDescent="0.2">
      <c r="A27" s="112" t="s">
        <v>6</v>
      </c>
      <c r="B27" s="114" t="s">
        <v>49</v>
      </c>
      <c r="C27" s="13" t="s">
        <v>5</v>
      </c>
      <c r="D27" s="116" t="s">
        <v>49</v>
      </c>
      <c r="E27" s="119" t="str">
        <f t="shared" si="0"/>
        <v/>
      </c>
      <c r="F27" s="97" t="s">
        <v>47</v>
      </c>
      <c r="G27" s="120" t="str">
        <f t="shared" si="1"/>
        <v/>
      </c>
      <c r="H27" s="98" t="s">
        <v>48</v>
      </c>
      <c r="I27" s="111" t="str">
        <f t="shared" si="2"/>
        <v/>
      </c>
      <c r="J27" s="171" t="s">
        <v>0</v>
      </c>
      <c r="K27" s="122"/>
      <c r="L27" s="124"/>
      <c r="M27" s="127"/>
      <c r="N27" s="91" t="str">
        <f t="shared" si="3"/>
        <v/>
      </c>
      <c r="O27" s="91" t="str">
        <f t="shared" si="4"/>
        <v/>
      </c>
    </row>
    <row r="28" spans="1:15" ht="46.5" customHeight="1" x14ac:dyDescent="0.2">
      <c r="A28" s="112" t="s">
        <v>6</v>
      </c>
      <c r="B28" s="114" t="s">
        <v>49</v>
      </c>
      <c r="C28" s="13" t="s">
        <v>5</v>
      </c>
      <c r="D28" s="116" t="s">
        <v>49</v>
      </c>
      <c r="E28" s="119" t="str">
        <f t="shared" si="0"/>
        <v/>
      </c>
      <c r="F28" s="97" t="s">
        <v>47</v>
      </c>
      <c r="G28" s="120" t="str">
        <f t="shared" si="1"/>
        <v/>
      </c>
      <c r="H28" s="98" t="s">
        <v>48</v>
      </c>
      <c r="I28" s="111" t="str">
        <f t="shared" si="2"/>
        <v/>
      </c>
      <c r="J28" s="171" t="s">
        <v>0</v>
      </c>
      <c r="K28" s="122"/>
      <c r="L28" s="124"/>
      <c r="M28" s="127"/>
      <c r="N28" s="91" t="str">
        <f t="shared" si="3"/>
        <v/>
      </c>
      <c r="O28" s="91" t="str">
        <f t="shared" si="4"/>
        <v/>
      </c>
    </row>
    <row r="29" spans="1:15" ht="46.5" customHeight="1" x14ac:dyDescent="0.2">
      <c r="A29" s="112" t="s">
        <v>6</v>
      </c>
      <c r="B29" s="114" t="s">
        <v>49</v>
      </c>
      <c r="C29" s="13" t="s">
        <v>5</v>
      </c>
      <c r="D29" s="116" t="s">
        <v>49</v>
      </c>
      <c r="E29" s="119" t="str">
        <f t="shared" si="0"/>
        <v/>
      </c>
      <c r="F29" s="97" t="s">
        <v>47</v>
      </c>
      <c r="G29" s="120" t="str">
        <f t="shared" si="1"/>
        <v/>
      </c>
      <c r="H29" s="98" t="s">
        <v>48</v>
      </c>
      <c r="I29" s="111" t="str">
        <f t="shared" si="2"/>
        <v/>
      </c>
      <c r="J29" s="171" t="s">
        <v>0</v>
      </c>
      <c r="K29" s="122"/>
      <c r="L29" s="124"/>
      <c r="M29" s="127"/>
      <c r="N29" s="91" t="str">
        <f t="shared" si="3"/>
        <v/>
      </c>
      <c r="O29" s="91" t="str">
        <f t="shared" si="4"/>
        <v/>
      </c>
    </row>
    <row r="30" spans="1:15" ht="46.5" customHeight="1" x14ac:dyDescent="0.2">
      <c r="A30" s="112" t="s">
        <v>6</v>
      </c>
      <c r="B30" s="114" t="s">
        <v>49</v>
      </c>
      <c r="C30" s="13" t="s">
        <v>5</v>
      </c>
      <c r="D30" s="116" t="s">
        <v>49</v>
      </c>
      <c r="E30" s="119" t="str">
        <f t="shared" si="0"/>
        <v/>
      </c>
      <c r="F30" s="97" t="s">
        <v>47</v>
      </c>
      <c r="G30" s="120" t="str">
        <f t="shared" si="1"/>
        <v/>
      </c>
      <c r="H30" s="98" t="s">
        <v>48</v>
      </c>
      <c r="I30" s="111" t="str">
        <f t="shared" si="2"/>
        <v/>
      </c>
      <c r="J30" s="171" t="s">
        <v>0</v>
      </c>
      <c r="K30" s="122"/>
      <c r="L30" s="124"/>
      <c r="M30" s="127"/>
      <c r="N30" s="91" t="str">
        <f t="shared" si="3"/>
        <v/>
      </c>
      <c r="O30" s="91" t="str">
        <f t="shared" si="4"/>
        <v/>
      </c>
    </row>
    <row r="31" spans="1:15" ht="46.5" customHeight="1" thickBot="1" x14ac:dyDescent="0.25">
      <c r="A31" s="113" t="s">
        <v>6</v>
      </c>
      <c r="B31" s="115" t="s">
        <v>49</v>
      </c>
      <c r="C31" s="15" t="s">
        <v>5</v>
      </c>
      <c r="D31" s="117" t="s">
        <v>49</v>
      </c>
      <c r="E31" s="119" t="str">
        <f>IFERROR(HOUR(O31),"")</f>
        <v/>
      </c>
      <c r="F31" s="97" t="s">
        <v>47</v>
      </c>
      <c r="G31" s="120" t="str">
        <f t="shared" si="1"/>
        <v/>
      </c>
      <c r="H31" s="98" t="s">
        <v>48</v>
      </c>
      <c r="I31" s="111" t="str">
        <f t="shared" si="2"/>
        <v/>
      </c>
      <c r="J31" s="171" t="s">
        <v>0</v>
      </c>
      <c r="K31" s="123"/>
      <c r="L31" s="125"/>
      <c r="M31" s="127"/>
      <c r="N31" s="91" t="str">
        <f t="shared" si="3"/>
        <v/>
      </c>
      <c r="O31" s="91" t="str">
        <f t="shared" si="4"/>
        <v/>
      </c>
    </row>
    <row r="32" spans="1:15" ht="46.5" customHeight="1" thickBot="1" x14ac:dyDescent="0.25">
      <c r="A32" s="101" t="s">
        <v>50</v>
      </c>
      <c r="B32" s="277"/>
      <c r="C32" s="278"/>
      <c r="D32" s="279"/>
      <c r="E32" s="304">
        <f>SUM(E9:E31)+SUM(G9:G31)/60</f>
        <v>0</v>
      </c>
      <c r="F32" s="305"/>
      <c r="G32" s="282" t="s">
        <v>1</v>
      </c>
      <c r="H32" s="283"/>
      <c r="I32" s="121">
        <f>SUM(I9:I31)</f>
        <v>0</v>
      </c>
      <c r="J32" s="16" t="s">
        <v>0</v>
      </c>
      <c r="K32" s="284"/>
      <c r="L32" s="285"/>
    </row>
    <row r="33" spans="1:11" ht="19.5" customHeight="1" thickBot="1" x14ac:dyDescent="0.25">
      <c r="A33" s="17"/>
      <c r="B33" s="18"/>
      <c r="C33" s="18"/>
      <c r="D33" s="18"/>
      <c r="E33" s="4"/>
      <c r="F33" s="4"/>
      <c r="G33" s="18"/>
      <c r="H33" s="18"/>
      <c r="I33" s="3"/>
      <c r="J33" s="8"/>
      <c r="K33" s="19"/>
    </row>
    <row r="34" spans="1:11" ht="30" customHeight="1" thickBot="1" x14ac:dyDescent="0.25">
      <c r="E34" s="267" t="s">
        <v>4</v>
      </c>
      <c r="F34" s="268"/>
      <c r="G34" s="268"/>
      <c r="H34" s="269"/>
      <c r="I34" s="20" t="s">
        <v>3</v>
      </c>
      <c r="K34" s="198"/>
    </row>
    <row r="35" spans="1:11" ht="30" customHeight="1" thickBot="1" x14ac:dyDescent="0.25">
      <c r="A35" s="21" t="s">
        <v>2</v>
      </c>
      <c r="B35" s="306" t="str">
        <f ca="1">B4</f>
        <v>従業者A</v>
      </c>
      <c r="C35" s="306"/>
      <c r="D35" s="307"/>
      <c r="E35" s="308">
        <f>SUM(E32)</f>
        <v>0</v>
      </c>
      <c r="F35" s="309"/>
      <c r="G35" s="268" t="s">
        <v>1</v>
      </c>
      <c r="H35" s="269"/>
      <c r="I35" s="126">
        <f>SUM(I32)</f>
        <v>0</v>
      </c>
      <c r="K35" s="198"/>
    </row>
  </sheetData>
  <sheetProtection sheet="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B3" sqref="B3:D3"/>
    </sheetView>
  </sheetViews>
  <sheetFormatPr defaultColWidth="11.36328125" defaultRowHeight="13" x14ac:dyDescent="0.2"/>
  <cols>
    <col min="1" max="1" width="16.7265625" style="6" customWidth="1"/>
    <col min="2" max="2" width="11.1796875" style="6" customWidth="1"/>
    <col min="3" max="3" width="3.7265625" style="199"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91</v>
      </c>
      <c r="C1" s="301" t="s">
        <v>130</v>
      </c>
      <c r="D1" s="301"/>
      <c r="E1" s="301"/>
      <c r="F1" s="301"/>
      <c r="G1" s="301"/>
      <c r="H1" s="301"/>
      <c r="I1" s="301"/>
      <c r="J1" s="301"/>
      <c r="K1" s="301"/>
    </row>
    <row r="2" spans="1:15" ht="30" customHeight="1" x14ac:dyDescent="0.2">
      <c r="C2" s="301"/>
      <c r="D2" s="301"/>
      <c r="E2" s="301"/>
      <c r="F2" s="301"/>
      <c r="G2" s="301"/>
      <c r="H2" s="301"/>
      <c r="I2" s="301"/>
      <c r="J2" s="301"/>
      <c r="K2" s="301"/>
    </row>
    <row r="3" spans="1:15" ht="30" customHeight="1" thickBot="1" x14ac:dyDescent="0.25">
      <c r="A3" s="5" t="s">
        <v>13</v>
      </c>
      <c r="B3" s="302" t="str">
        <f>従業者A!D5</f>
        <v>株式会社×××</v>
      </c>
      <c r="C3" s="302"/>
      <c r="D3" s="302"/>
      <c r="E3" s="198"/>
      <c r="F3" s="198"/>
      <c r="G3" s="198"/>
      <c r="H3" s="198"/>
      <c r="I3" s="198"/>
      <c r="J3" s="198"/>
      <c r="K3" s="198"/>
    </row>
    <row r="4" spans="1:15" ht="30" customHeight="1" thickBot="1" x14ac:dyDescent="0.25">
      <c r="A4" s="7" t="s">
        <v>2</v>
      </c>
      <c r="B4" s="302" t="str">
        <f ca="1">従業者A!D6</f>
        <v>従業者A</v>
      </c>
      <c r="C4" s="302"/>
      <c r="D4" s="302"/>
      <c r="E4" s="8"/>
      <c r="F4" s="8"/>
      <c r="G4" s="8"/>
      <c r="L4" s="20" t="s">
        <v>94</v>
      </c>
    </row>
    <row r="5" spans="1:15" ht="30" customHeight="1" thickBot="1" x14ac:dyDescent="0.25">
      <c r="A5" s="10" t="s">
        <v>12</v>
      </c>
      <c r="B5" s="303">
        <f>従業者A!I8</f>
        <v>0</v>
      </c>
      <c r="C5" s="303"/>
      <c r="D5" s="303"/>
      <c r="E5" s="8"/>
      <c r="F5" s="8"/>
      <c r="G5" s="8"/>
      <c r="L5" s="200"/>
    </row>
    <row r="6" spans="1:15" ht="30" customHeight="1" thickBot="1" x14ac:dyDescent="0.25">
      <c r="A6" s="11" t="s">
        <v>14</v>
      </c>
    </row>
    <row r="7" spans="1:15" s="199" customFormat="1" ht="24" customHeight="1" x14ac:dyDescent="0.2">
      <c r="A7" s="289" t="s">
        <v>11</v>
      </c>
      <c r="B7" s="291" t="s">
        <v>10</v>
      </c>
      <c r="C7" s="291"/>
      <c r="D7" s="291"/>
      <c r="E7" s="293" t="s">
        <v>9</v>
      </c>
      <c r="F7" s="294"/>
      <c r="G7" s="294"/>
      <c r="H7" s="295"/>
      <c r="I7" s="293" t="s">
        <v>8</v>
      </c>
      <c r="J7" s="295"/>
      <c r="K7" s="104" t="s">
        <v>7</v>
      </c>
      <c r="L7" s="272" t="s">
        <v>40</v>
      </c>
      <c r="M7" s="274" t="s">
        <v>51</v>
      </c>
      <c r="N7" s="275" t="s">
        <v>53</v>
      </c>
      <c r="O7" s="276" t="s">
        <v>54</v>
      </c>
    </row>
    <row r="8" spans="1:15" s="199" customFormat="1" ht="24" customHeight="1" x14ac:dyDescent="0.2">
      <c r="A8" s="290"/>
      <c r="B8" s="292"/>
      <c r="C8" s="292"/>
      <c r="D8" s="292"/>
      <c r="E8" s="296"/>
      <c r="F8" s="297"/>
      <c r="G8" s="297"/>
      <c r="H8" s="298"/>
      <c r="I8" s="299"/>
      <c r="J8" s="300"/>
      <c r="K8" s="105" t="s">
        <v>46</v>
      </c>
      <c r="L8" s="273"/>
      <c r="M8" s="274"/>
      <c r="N8" s="275"/>
      <c r="O8" s="275"/>
    </row>
    <row r="9" spans="1:15" ht="46.5" customHeight="1" x14ac:dyDescent="0.2">
      <c r="A9" s="112" t="s">
        <v>6</v>
      </c>
      <c r="B9" s="114" t="s">
        <v>49</v>
      </c>
      <c r="C9" s="13" t="s">
        <v>5</v>
      </c>
      <c r="D9" s="116" t="s">
        <v>49</v>
      </c>
      <c r="E9" s="118" t="str">
        <f>IFERROR(HOUR(O9),"")</f>
        <v/>
      </c>
      <c r="F9" s="97" t="s">
        <v>47</v>
      </c>
      <c r="G9" s="120" t="str">
        <f>IFERROR(MINUTE(O9),"")</f>
        <v/>
      </c>
      <c r="H9" s="98" t="s">
        <v>48</v>
      </c>
      <c r="I9" s="111" t="str">
        <f>IFERROR((E9+G9/60)*$B$5,"")</f>
        <v/>
      </c>
      <c r="J9" s="171" t="s">
        <v>0</v>
      </c>
      <c r="K9" s="122"/>
      <c r="L9" s="124"/>
      <c r="M9" s="127"/>
      <c r="N9" s="91" t="str">
        <f>IFERROR(D9-B9-M9,"")</f>
        <v/>
      </c>
      <c r="O9" s="91" t="str">
        <f>IFERROR(IF(N9&gt;0,FLOOR(N9,"0:30"),""),"")</f>
        <v/>
      </c>
    </row>
    <row r="10" spans="1:15" ht="46.5" customHeight="1" x14ac:dyDescent="0.2">
      <c r="A10" s="112" t="s">
        <v>6</v>
      </c>
      <c r="B10" s="114" t="s">
        <v>49</v>
      </c>
      <c r="C10" s="13" t="s">
        <v>5</v>
      </c>
      <c r="D10" s="116" t="s">
        <v>49</v>
      </c>
      <c r="E10" s="119" t="str">
        <f t="shared" ref="E10:E30" si="0">IFERROR(HOUR(O10),"")</f>
        <v/>
      </c>
      <c r="F10" s="97" t="s">
        <v>47</v>
      </c>
      <c r="G10" s="120" t="str">
        <f t="shared" ref="G10:G31" si="1">IFERROR(MINUTE(O10),"")</f>
        <v/>
      </c>
      <c r="H10" s="98" t="s">
        <v>48</v>
      </c>
      <c r="I10" s="111" t="str">
        <f t="shared" ref="I10:I31" si="2">IFERROR((E10+G10/60)*$B$5,"")</f>
        <v/>
      </c>
      <c r="J10" s="171" t="s">
        <v>0</v>
      </c>
      <c r="K10" s="122"/>
      <c r="L10" s="124"/>
      <c r="M10" s="127"/>
      <c r="N10" s="91" t="str">
        <f t="shared" ref="N10:N31" si="3">IFERROR(D10-B10-M10,"")</f>
        <v/>
      </c>
      <c r="O10" s="91" t="str">
        <f t="shared" ref="O10:O31" si="4">IFERROR(IF(N10&gt;0,FLOOR(N10,"0:30"),""),"")</f>
        <v/>
      </c>
    </row>
    <row r="11" spans="1:15" ht="46.5" customHeight="1" x14ac:dyDescent="0.2">
      <c r="A11" s="112" t="s">
        <v>6</v>
      </c>
      <c r="B11" s="114" t="s">
        <v>49</v>
      </c>
      <c r="C11" s="13" t="s">
        <v>5</v>
      </c>
      <c r="D11" s="116" t="s">
        <v>49</v>
      </c>
      <c r="E11" s="119" t="str">
        <f t="shared" si="0"/>
        <v/>
      </c>
      <c r="F11" s="97" t="s">
        <v>47</v>
      </c>
      <c r="G11" s="120" t="str">
        <f t="shared" si="1"/>
        <v/>
      </c>
      <c r="H11" s="98" t="s">
        <v>48</v>
      </c>
      <c r="I11" s="111" t="str">
        <f t="shared" si="2"/>
        <v/>
      </c>
      <c r="J11" s="171" t="s">
        <v>0</v>
      </c>
      <c r="K11" s="122"/>
      <c r="L11" s="124"/>
      <c r="M11" s="127"/>
      <c r="N11" s="91" t="str">
        <f t="shared" si="3"/>
        <v/>
      </c>
      <c r="O11" s="91" t="str">
        <f t="shared" si="4"/>
        <v/>
      </c>
    </row>
    <row r="12" spans="1:15" ht="46.5" customHeight="1" x14ac:dyDescent="0.2">
      <c r="A12" s="112" t="s">
        <v>6</v>
      </c>
      <c r="B12" s="114" t="s">
        <v>49</v>
      </c>
      <c r="C12" s="13" t="s">
        <v>5</v>
      </c>
      <c r="D12" s="116" t="s">
        <v>49</v>
      </c>
      <c r="E12" s="119" t="str">
        <f t="shared" si="0"/>
        <v/>
      </c>
      <c r="F12" s="97" t="s">
        <v>47</v>
      </c>
      <c r="G12" s="120" t="str">
        <f t="shared" si="1"/>
        <v/>
      </c>
      <c r="H12" s="98" t="s">
        <v>48</v>
      </c>
      <c r="I12" s="111" t="str">
        <f t="shared" si="2"/>
        <v/>
      </c>
      <c r="J12" s="171" t="s">
        <v>0</v>
      </c>
      <c r="K12" s="122"/>
      <c r="L12" s="124"/>
      <c r="M12" s="127"/>
      <c r="N12" s="91" t="str">
        <f t="shared" si="3"/>
        <v/>
      </c>
      <c r="O12" s="91" t="str">
        <f t="shared" si="4"/>
        <v/>
      </c>
    </row>
    <row r="13" spans="1:15" ht="46.5" customHeight="1" x14ac:dyDescent="0.2">
      <c r="A13" s="112" t="s">
        <v>6</v>
      </c>
      <c r="B13" s="114" t="s">
        <v>49</v>
      </c>
      <c r="C13" s="13" t="s">
        <v>5</v>
      </c>
      <c r="D13" s="116" t="s">
        <v>49</v>
      </c>
      <c r="E13" s="119" t="str">
        <f t="shared" si="0"/>
        <v/>
      </c>
      <c r="F13" s="97" t="s">
        <v>47</v>
      </c>
      <c r="G13" s="120" t="str">
        <f t="shared" si="1"/>
        <v/>
      </c>
      <c r="H13" s="98" t="s">
        <v>48</v>
      </c>
      <c r="I13" s="111" t="str">
        <f t="shared" si="2"/>
        <v/>
      </c>
      <c r="J13" s="171" t="s">
        <v>0</v>
      </c>
      <c r="K13" s="122"/>
      <c r="L13" s="124"/>
      <c r="M13" s="127"/>
      <c r="N13" s="91" t="str">
        <f t="shared" si="3"/>
        <v/>
      </c>
      <c r="O13" s="91" t="str">
        <f t="shared" si="4"/>
        <v/>
      </c>
    </row>
    <row r="14" spans="1:15" ht="46.5" customHeight="1" x14ac:dyDescent="0.2">
      <c r="A14" s="112" t="s">
        <v>6</v>
      </c>
      <c r="B14" s="114" t="s">
        <v>49</v>
      </c>
      <c r="C14" s="13" t="s">
        <v>5</v>
      </c>
      <c r="D14" s="116" t="s">
        <v>49</v>
      </c>
      <c r="E14" s="119" t="str">
        <f t="shared" si="0"/>
        <v/>
      </c>
      <c r="F14" s="97" t="s">
        <v>47</v>
      </c>
      <c r="G14" s="120" t="str">
        <f t="shared" si="1"/>
        <v/>
      </c>
      <c r="H14" s="98" t="s">
        <v>48</v>
      </c>
      <c r="I14" s="111" t="str">
        <f t="shared" si="2"/>
        <v/>
      </c>
      <c r="J14" s="171" t="s">
        <v>0</v>
      </c>
      <c r="K14" s="122"/>
      <c r="L14" s="124"/>
      <c r="M14" s="127"/>
      <c r="N14" s="91" t="str">
        <f t="shared" si="3"/>
        <v/>
      </c>
      <c r="O14" s="91" t="str">
        <f t="shared" si="4"/>
        <v/>
      </c>
    </row>
    <row r="15" spans="1:15" ht="46.5" customHeight="1" x14ac:dyDescent="0.2">
      <c r="A15" s="112" t="s">
        <v>6</v>
      </c>
      <c r="B15" s="114" t="s">
        <v>49</v>
      </c>
      <c r="C15" s="13" t="s">
        <v>5</v>
      </c>
      <c r="D15" s="116" t="s">
        <v>49</v>
      </c>
      <c r="E15" s="119" t="str">
        <f t="shared" si="0"/>
        <v/>
      </c>
      <c r="F15" s="97" t="s">
        <v>47</v>
      </c>
      <c r="G15" s="120" t="str">
        <f t="shared" si="1"/>
        <v/>
      </c>
      <c r="H15" s="98" t="s">
        <v>48</v>
      </c>
      <c r="I15" s="111" t="str">
        <f t="shared" si="2"/>
        <v/>
      </c>
      <c r="J15" s="171" t="s">
        <v>0</v>
      </c>
      <c r="K15" s="122"/>
      <c r="L15" s="124"/>
      <c r="M15" s="127"/>
      <c r="N15" s="91" t="str">
        <f t="shared" si="3"/>
        <v/>
      </c>
      <c r="O15" s="91" t="str">
        <f t="shared" si="4"/>
        <v/>
      </c>
    </row>
    <row r="16" spans="1:15" ht="46.5" customHeight="1" x14ac:dyDescent="0.2">
      <c r="A16" s="112" t="s">
        <v>6</v>
      </c>
      <c r="B16" s="114" t="s">
        <v>49</v>
      </c>
      <c r="C16" s="13" t="s">
        <v>5</v>
      </c>
      <c r="D16" s="116" t="s">
        <v>49</v>
      </c>
      <c r="E16" s="119" t="str">
        <f t="shared" si="0"/>
        <v/>
      </c>
      <c r="F16" s="97" t="s">
        <v>47</v>
      </c>
      <c r="G16" s="120" t="str">
        <f t="shared" si="1"/>
        <v/>
      </c>
      <c r="H16" s="98" t="s">
        <v>48</v>
      </c>
      <c r="I16" s="111" t="str">
        <f t="shared" si="2"/>
        <v/>
      </c>
      <c r="J16" s="171" t="s">
        <v>0</v>
      </c>
      <c r="K16" s="122"/>
      <c r="L16" s="124"/>
      <c r="M16" s="127"/>
      <c r="N16" s="91" t="str">
        <f t="shared" si="3"/>
        <v/>
      </c>
      <c r="O16" s="91" t="str">
        <f t="shared" si="4"/>
        <v/>
      </c>
    </row>
    <row r="17" spans="1:15" ht="46.5" customHeight="1" x14ac:dyDescent="0.2">
      <c r="A17" s="112" t="s">
        <v>6</v>
      </c>
      <c r="B17" s="114" t="s">
        <v>49</v>
      </c>
      <c r="C17" s="13" t="s">
        <v>5</v>
      </c>
      <c r="D17" s="116" t="s">
        <v>49</v>
      </c>
      <c r="E17" s="119" t="str">
        <f t="shared" si="0"/>
        <v/>
      </c>
      <c r="F17" s="97" t="s">
        <v>47</v>
      </c>
      <c r="G17" s="120" t="str">
        <f t="shared" si="1"/>
        <v/>
      </c>
      <c r="H17" s="98" t="s">
        <v>48</v>
      </c>
      <c r="I17" s="111" t="str">
        <f t="shared" si="2"/>
        <v/>
      </c>
      <c r="J17" s="171" t="s">
        <v>0</v>
      </c>
      <c r="K17" s="122"/>
      <c r="L17" s="124"/>
      <c r="M17" s="127"/>
      <c r="N17" s="91" t="str">
        <f t="shared" si="3"/>
        <v/>
      </c>
      <c r="O17" s="91" t="str">
        <f t="shared" si="4"/>
        <v/>
      </c>
    </row>
    <row r="18" spans="1:15" ht="46.5" customHeight="1" x14ac:dyDescent="0.2">
      <c r="A18" s="112" t="s">
        <v>6</v>
      </c>
      <c r="B18" s="114" t="s">
        <v>49</v>
      </c>
      <c r="C18" s="13" t="s">
        <v>5</v>
      </c>
      <c r="D18" s="116" t="s">
        <v>49</v>
      </c>
      <c r="E18" s="119" t="str">
        <f t="shared" si="0"/>
        <v/>
      </c>
      <c r="F18" s="97" t="s">
        <v>47</v>
      </c>
      <c r="G18" s="120" t="str">
        <f t="shared" si="1"/>
        <v/>
      </c>
      <c r="H18" s="98" t="s">
        <v>48</v>
      </c>
      <c r="I18" s="111" t="str">
        <f t="shared" si="2"/>
        <v/>
      </c>
      <c r="J18" s="171" t="s">
        <v>0</v>
      </c>
      <c r="K18" s="122"/>
      <c r="L18" s="124"/>
      <c r="M18" s="127"/>
      <c r="N18" s="91" t="str">
        <f t="shared" si="3"/>
        <v/>
      </c>
      <c r="O18" s="91" t="str">
        <f t="shared" si="4"/>
        <v/>
      </c>
    </row>
    <row r="19" spans="1:15" ht="46.5" customHeight="1" x14ac:dyDescent="0.2">
      <c r="A19" s="112" t="s">
        <v>6</v>
      </c>
      <c r="B19" s="114" t="s">
        <v>49</v>
      </c>
      <c r="C19" s="13" t="s">
        <v>5</v>
      </c>
      <c r="D19" s="116" t="s">
        <v>49</v>
      </c>
      <c r="E19" s="119" t="str">
        <f t="shared" si="0"/>
        <v/>
      </c>
      <c r="F19" s="97" t="s">
        <v>47</v>
      </c>
      <c r="G19" s="120" t="str">
        <f t="shared" si="1"/>
        <v/>
      </c>
      <c r="H19" s="98" t="s">
        <v>48</v>
      </c>
      <c r="I19" s="111" t="str">
        <f t="shared" si="2"/>
        <v/>
      </c>
      <c r="J19" s="171" t="s">
        <v>0</v>
      </c>
      <c r="K19" s="122"/>
      <c r="L19" s="124"/>
      <c r="M19" s="127"/>
      <c r="N19" s="91" t="str">
        <f t="shared" si="3"/>
        <v/>
      </c>
      <c r="O19" s="91" t="str">
        <f t="shared" si="4"/>
        <v/>
      </c>
    </row>
    <row r="20" spans="1:15" ht="46.5" customHeight="1" x14ac:dyDescent="0.2">
      <c r="A20" s="112" t="s">
        <v>6</v>
      </c>
      <c r="B20" s="114" t="s">
        <v>49</v>
      </c>
      <c r="C20" s="13" t="s">
        <v>5</v>
      </c>
      <c r="D20" s="116" t="s">
        <v>49</v>
      </c>
      <c r="E20" s="119" t="str">
        <f t="shared" si="0"/>
        <v/>
      </c>
      <c r="F20" s="97" t="s">
        <v>47</v>
      </c>
      <c r="G20" s="120" t="str">
        <f t="shared" si="1"/>
        <v/>
      </c>
      <c r="H20" s="98" t="s">
        <v>48</v>
      </c>
      <c r="I20" s="111" t="str">
        <f t="shared" si="2"/>
        <v/>
      </c>
      <c r="J20" s="171" t="s">
        <v>0</v>
      </c>
      <c r="K20" s="122"/>
      <c r="L20" s="124"/>
      <c r="M20" s="127"/>
      <c r="N20" s="91" t="str">
        <f t="shared" si="3"/>
        <v/>
      </c>
      <c r="O20" s="91" t="str">
        <f t="shared" si="4"/>
        <v/>
      </c>
    </row>
    <row r="21" spans="1:15" ht="46.5" customHeight="1" x14ac:dyDescent="0.2">
      <c r="A21" s="112" t="s">
        <v>6</v>
      </c>
      <c r="B21" s="114" t="s">
        <v>49</v>
      </c>
      <c r="C21" s="13" t="s">
        <v>5</v>
      </c>
      <c r="D21" s="116" t="s">
        <v>49</v>
      </c>
      <c r="E21" s="119" t="str">
        <f t="shared" si="0"/>
        <v/>
      </c>
      <c r="F21" s="97" t="s">
        <v>47</v>
      </c>
      <c r="G21" s="120" t="str">
        <f t="shared" si="1"/>
        <v/>
      </c>
      <c r="H21" s="98" t="s">
        <v>48</v>
      </c>
      <c r="I21" s="111" t="str">
        <f t="shared" si="2"/>
        <v/>
      </c>
      <c r="J21" s="171" t="s">
        <v>0</v>
      </c>
      <c r="K21" s="122"/>
      <c r="L21" s="124"/>
      <c r="M21" s="127"/>
      <c r="N21" s="91" t="str">
        <f t="shared" si="3"/>
        <v/>
      </c>
      <c r="O21" s="91" t="str">
        <f t="shared" si="4"/>
        <v/>
      </c>
    </row>
    <row r="22" spans="1:15" ht="46.5" customHeight="1" x14ac:dyDescent="0.2">
      <c r="A22" s="112" t="s">
        <v>6</v>
      </c>
      <c r="B22" s="114" t="s">
        <v>49</v>
      </c>
      <c r="C22" s="13" t="s">
        <v>5</v>
      </c>
      <c r="D22" s="116" t="s">
        <v>49</v>
      </c>
      <c r="E22" s="119" t="str">
        <f t="shared" si="0"/>
        <v/>
      </c>
      <c r="F22" s="97" t="s">
        <v>47</v>
      </c>
      <c r="G22" s="120" t="str">
        <f t="shared" si="1"/>
        <v/>
      </c>
      <c r="H22" s="98" t="s">
        <v>48</v>
      </c>
      <c r="I22" s="111" t="str">
        <f t="shared" si="2"/>
        <v/>
      </c>
      <c r="J22" s="171" t="s">
        <v>0</v>
      </c>
      <c r="K22" s="122"/>
      <c r="L22" s="124"/>
      <c r="M22" s="127"/>
      <c r="N22" s="91" t="str">
        <f t="shared" si="3"/>
        <v/>
      </c>
      <c r="O22" s="91" t="str">
        <f t="shared" si="4"/>
        <v/>
      </c>
    </row>
    <row r="23" spans="1:15" ht="46.5" customHeight="1" x14ac:dyDescent="0.2">
      <c r="A23" s="112" t="s">
        <v>6</v>
      </c>
      <c r="B23" s="114" t="s">
        <v>49</v>
      </c>
      <c r="C23" s="13" t="s">
        <v>5</v>
      </c>
      <c r="D23" s="116" t="s">
        <v>49</v>
      </c>
      <c r="E23" s="119" t="str">
        <f t="shared" si="0"/>
        <v/>
      </c>
      <c r="F23" s="97" t="s">
        <v>47</v>
      </c>
      <c r="G23" s="120" t="str">
        <f t="shared" si="1"/>
        <v/>
      </c>
      <c r="H23" s="98" t="s">
        <v>48</v>
      </c>
      <c r="I23" s="111" t="str">
        <f t="shared" si="2"/>
        <v/>
      </c>
      <c r="J23" s="171" t="s">
        <v>0</v>
      </c>
      <c r="K23" s="122"/>
      <c r="L23" s="124"/>
      <c r="M23" s="127"/>
      <c r="N23" s="91" t="str">
        <f t="shared" si="3"/>
        <v/>
      </c>
      <c r="O23" s="91" t="str">
        <f t="shared" si="4"/>
        <v/>
      </c>
    </row>
    <row r="24" spans="1:15" ht="46.5" customHeight="1" x14ac:dyDescent="0.2">
      <c r="A24" s="112" t="s">
        <v>6</v>
      </c>
      <c r="B24" s="114" t="s">
        <v>49</v>
      </c>
      <c r="C24" s="13" t="s">
        <v>5</v>
      </c>
      <c r="D24" s="116" t="s">
        <v>49</v>
      </c>
      <c r="E24" s="119" t="str">
        <f t="shared" si="0"/>
        <v/>
      </c>
      <c r="F24" s="97" t="s">
        <v>47</v>
      </c>
      <c r="G24" s="120" t="str">
        <f t="shared" si="1"/>
        <v/>
      </c>
      <c r="H24" s="98" t="s">
        <v>48</v>
      </c>
      <c r="I24" s="111" t="str">
        <f t="shared" si="2"/>
        <v/>
      </c>
      <c r="J24" s="171" t="s">
        <v>0</v>
      </c>
      <c r="K24" s="122"/>
      <c r="L24" s="124"/>
      <c r="M24" s="127"/>
      <c r="N24" s="91" t="str">
        <f t="shared" si="3"/>
        <v/>
      </c>
      <c r="O24" s="91" t="str">
        <f t="shared" si="4"/>
        <v/>
      </c>
    </row>
    <row r="25" spans="1:15" ht="46.5" customHeight="1" x14ac:dyDescent="0.2">
      <c r="A25" s="112" t="s">
        <v>6</v>
      </c>
      <c r="B25" s="114" t="s">
        <v>49</v>
      </c>
      <c r="C25" s="13" t="s">
        <v>5</v>
      </c>
      <c r="D25" s="116" t="s">
        <v>49</v>
      </c>
      <c r="E25" s="119" t="str">
        <f t="shared" si="0"/>
        <v/>
      </c>
      <c r="F25" s="97" t="s">
        <v>47</v>
      </c>
      <c r="G25" s="120" t="str">
        <f t="shared" si="1"/>
        <v/>
      </c>
      <c r="H25" s="98" t="s">
        <v>48</v>
      </c>
      <c r="I25" s="111" t="str">
        <f t="shared" si="2"/>
        <v/>
      </c>
      <c r="J25" s="171" t="s">
        <v>0</v>
      </c>
      <c r="K25" s="122"/>
      <c r="L25" s="124"/>
      <c r="M25" s="127"/>
      <c r="N25" s="91" t="str">
        <f t="shared" si="3"/>
        <v/>
      </c>
      <c r="O25" s="91" t="str">
        <f t="shared" si="4"/>
        <v/>
      </c>
    </row>
    <row r="26" spans="1:15" ht="46.5" customHeight="1" x14ac:dyDescent="0.2">
      <c r="A26" s="112" t="s">
        <v>6</v>
      </c>
      <c r="B26" s="114" t="s">
        <v>49</v>
      </c>
      <c r="C26" s="13" t="s">
        <v>5</v>
      </c>
      <c r="D26" s="116" t="s">
        <v>49</v>
      </c>
      <c r="E26" s="119" t="str">
        <f t="shared" si="0"/>
        <v/>
      </c>
      <c r="F26" s="97" t="s">
        <v>47</v>
      </c>
      <c r="G26" s="120" t="str">
        <f t="shared" si="1"/>
        <v/>
      </c>
      <c r="H26" s="98" t="s">
        <v>48</v>
      </c>
      <c r="I26" s="111" t="str">
        <f t="shared" si="2"/>
        <v/>
      </c>
      <c r="J26" s="171" t="s">
        <v>0</v>
      </c>
      <c r="K26" s="122"/>
      <c r="L26" s="124"/>
      <c r="M26" s="127"/>
      <c r="N26" s="91" t="str">
        <f t="shared" si="3"/>
        <v/>
      </c>
      <c r="O26" s="91" t="str">
        <f t="shared" si="4"/>
        <v/>
      </c>
    </row>
    <row r="27" spans="1:15" ht="46.5" customHeight="1" x14ac:dyDescent="0.2">
      <c r="A27" s="112" t="s">
        <v>6</v>
      </c>
      <c r="B27" s="114" t="s">
        <v>49</v>
      </c>
      <c r="C27" s="13" t="s">
        <v>5</v>
      </c>
      <c r="D27" s="116" t="s">
        <v>49</v>
      </c>
      <c r="E27" s="119" t="str">
        <f t="shared" si="0"/>
        <v/>
      </c>
      <c r="F27" s="97" t="s">
        <v>47</v>
      </c>
      <c r="G27" s="120" t="str">
        <f t="shared" si="1"/>
        <v/>
      </c>
      <c r="H27" s="98" t="s">
        <v>48</v>
      </c>
      <c r="I27" s="111" t="str">
        <f t="shared" si="2"/>
        <v/>
      </c>
      <c r="J27" s="171" t="s">
        <v>0</v>
      </c>
      <c r="K27" s="122"/>
      <c r="L27" s="124"/>
      <c r="M27" s="127"/>
      <c r="N27" s="91" t="str">
        <f t="shared" si="3"/>
        <v/>
      </c>
      <c r="O27" s="91" t="str">
        <f t="shared" si="4"/>
        <v/>
      </c>
    </row>
    <row r="28" spans="1:15" ht="46.5" customHeight="1" x14ac:dyDescent="0.2">
      <c r="A28" s="112" t="s">
        <v>6</v>
      </c>
      <c r="B28" s="114" t="s">
        <v>49</v>
      </c>
      <c r="C28" s="13" t="s">
        <v>5</v>
      </c>
      <c r="D28" s="116" t="s">
        <v>49</v>
      </c>
      <c r="E28" s="119" t="str">
        <f t="shared" si="0"/>
        <v/>
      </c>
      <c r="F28" s="97" t="s">
        <v>47</v>
      </c>
      <c r="G28" s="120" t="str">
        <f t="shared" si="1"/>
        <v/>
      </c>
      <c r="H28" s="98" t="s">
        <v>48</v>
      </c>
      <c r="I28" s="111" t="str">
        <f t="shared" si="2"/>
        <v/>
      </c>
      <c r="J28" s="171" t="s">
        <v>0</v>
      </c>
      <c r="K28" s="122"/>
      <c r="L28" s="124"/>
      <c r="M28" s="127"/>
      <c r="N28" s="91" t="str">
        <f t="shared" si="3"/>
        <v/>
      </c>
      <c r="O28" s="91" t="str">
        <f t="shared" si="4"/>
        <v/>
      </c>
    </row>
    <row r="29" spans="1:15" ht="46.5" customHeight="1" x14ac:dyDescent="0.2">
      <c r="A29" s="112" t="s">
        <v>6</v>
      </c>
      <c r="B29" s="114" t="s">
        <v>49</v>
      </c>
      <c r="C29" s="13" t="s">
        <v>5</v>
      </c>
      <c r="D29" s="116" t="s">
        <v>49</v>
      </c>
      <c r="E29" s="119" t="str">
        <f t="shared" si="0"/>
        <v/>
      </c>
      <c r="F29" s="97" t="s">
        <v>47</v>
      </c>
      <c r="G29" s="120" t="str">
        <f t="shared" si="1"/>
        <v/>
      </c>
      <c r="H29" s="98" t="s">
        <v>48</v>
      </c>
      <c r="I29" s="111" t="str">
        <f t="shared" si="2"/>
        <v/>
      </c>
      <c r="J29" s="171" t="s">
        <v>0</v>
      </c>
      <c r="K29" s="122"/>
      <c r="L29" s="124"/>
      <c r="M29" s="127"/>
      <c r="N29" s="91" t="str">
        <f t="shared" si="3"/>
        <v/>
      </c>
      <c r="O29" s="91" t="str">
        <f t="shared" si="4"/>
        <v/>
      </c>
    </row>
    <row r="30" spans="1:15" ht="46.5" customHeight="1" x14ac:dyDescent="0.2">
      <c r="A30" s="112" t="s">
        <v>6</v>
      </c>
      <c r="B30" s="114" t="s">
        <v>49</v>
      </c>
      <c r="C30" s="13" t="s">
        <v>5</v>
      </c>
      <c r="D30" s="116" t="s">
        <v>49</v>
      </c>
      <c r="E30" s="119" t="str">
        <f t="shared" si="0"/>
        <v/>
      </c>
      <c r="F30" s="97" t="s">
        <v>47</v>
      </c>
      <c r="G30" s="120" t="str">
        <f t="shared" si="1"/>
        <v/>
      </c>
      <c r="H30" s="98" t="s">
        <v>48</v>
      </c>
      <c r="I30" s="111" t="str">
        <f t="shared" si="2"/>
        <v/>
      </c>
      <c r="J30" s="171" t="s">
        <v>0</v>
      </c>
      <c r="K30" s="122"/>
      <c r="L30" s="124"/>
      <c r="M30" s="127"/>
      <c r="N30" s="91" t="str">
        <f t="shared" si="3"/>
        <v/>
      </c>
      <c r="O30" s="91" t="str">
        <f t="shared" si="4"/>
        <v/>
      </c>
    </row>
    <row r="31" spans="1:15" ht="46.5" customHeight="1" thickBot="1" x14ac:dyDescent="0.25">
      <c r="A31" s="113" t="s">
        <v>6</v>
      </c>
      <c r="B31" s="115" t="s">
        <v>49</v>
      </c>
      <c r="C31" s="15" t="s">
        <v>5</v>
      </c>
      <c r="D31" s="117" t="s">
        <v>49</v>
      </c>
      <c r="E31" s="119" t="str">
        <f>IFERROR(HOUR(O31),"")</f>
        <v/>
      </c>
      <c r="F31" s="97" t="s">
        <v>47</v>
      </c>
      <c r="G31" s="120" t="str">
        <f t="shared" si="1"/>
        <v/>
      </c>
      <c r="H31" s="98" t="s">
        <v>48</v>
      </c>
      <c r="I31" s="111" t="str">
        <f t="shared" si="2"/>
        <v/>
      </c>
      <c r="J31" s="171" t="s">
        <v>0</v>
      </c>
      <c r="K31" s="123"/>
      <c r="L31" s="125"/>
      <c r="M31" s="127"/>
      <c r="N31" s="91" t="str">
        <f t="shared" si="3"/>
        <v/>
      </c>
      <c r="O31" s="91" t="str">
        <f t="shared" si="4"/>
        <v/>
      </c>
    </row>
    <row r="32" spans="1:15" ht="46.5" customHeight="1" thickBot="1" x14ac:dyDescent="0.25">
      <c r="A32" s="101" t="s">
        <v>50</v>
      </c>
      <c r="B32" s="277"/>
      <c r="C32" s="278"/>
      <c r="D32" s="279"/>
      <c r="E32" s="304">
        <f>SUM(E9:E31)+SUM(G9:G31)/60</f>
        <v>0</v>
      </c>
      <c r="F32" s="305"/>
      <c r="G32" s="282" t="s">
        <v>1</v>
      </c>
      <c r="H32" s="283"/>
      <c r="I32" s="121">
        <f>SUM(I9:I31)</f>
        <v>0</v>
      </c>
      <c r="J32" s="16" t="s">
        <v>0</v>
      </c>
      <c r="K32" s="284"/>
      <c r="L32" s="285"/>
    </row>
    <row r="33" spans="1:11" ht="19.5" customHeight="1" thickBot="1" x14ac:dyDescent="0.25">
      <c r="A33" s="17"/>
      <c r="B33" s="18"/>
      <c r="C33" s="18"/>
      <c r="D33" s="18"/>
      <c r="E33" s="4"/>
      <c r="F33" s="4"/>
      <c r="G33" s="18"/>
      <c r="H33" s="18"/>
      <c r="I33" s="3"/>
      <c r="J33" s="8"/>
      <c r="K33" s="19"/>
    </row>
    <row r="34" spans="1:11" ht="30" customHeight="1" thickBot="1" x14ac:dyDescent="0.25">
      <c r="E34" s="267" t="s">
        <v>4</v>
      </c>
      <c r="F34" s="268"/>
      <c r="G34" s="268"/>
      <c r="H34" s="269"/>
      <c r="I34" s="20" t="s">
        <v>3</v>
      </c>
      <c r="K34" s="198"/>
    </row>
    <row r="35" spans="1:11" ht="30" customHeight="1" thickBot="1" x14ac:dyDescent="0.25">
      <c r="A35" s="21" t="s">
        <v>2</v>
      </c>
      <c r="B35" s="306" t="str">
        <f ca="1">B4</f>
        <v>従業者A</v>
      </c>
      <c r="C35" s="306"/>
      <c r="D35" s="307"/>
      <c r="E35" s="308">
        <f>SUM(E32)</f>
        <v>0</v>
      </c>
      <c r="F35" s="309"/>
      <c r="G35" s="268" t="s">
        <v>1</v>
      </c>
      <c r="H35" s="269"/>
      <c r="I35" s="126">
        <f>SUM(I32)</f>
        <v>0</v>
      </c>
      <c r="K35" s="198"/>
    </row>
  </sheetData>
  <sheetProtection sheet="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B3" sqref="B3:D3"/>
    </sheetView>
  </sheetViews>
  <sheetFormatPr defaultColWidth="11.36328125" defaultRowHeight="13" x14ac:dyDescent="0.2"/>
  <cols>
    <col min="1" max="1" width="16.7265625" style="6" customWidth="1"/>
    <col min="2" max="2" width="11.1796875" style="6" customWidth="1"/>
    <col min="3" max="3" width="3.7265625" style="199"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91</v>
      </c>
      <c r="C1" s="301" t="s">
        <v>119</v>
      </c>
      <c r="D1" s="301"/>
      <c r="E1" s="301"/>
      <c r="F1" s="301"/>
      <c r="G1" s="301"/>
      <c r="H1" s="301"/>
      <c r="I1" s="301"/>
      <c r="J1" s="301"/>
      <c r="K1" s="301"/>
    </row>
    <row r="2" spans="1:15" ht="30" customHeight="1" x14ac:dyDescent="0.2">
      <c r="C2" s="301"/>
      <c r="D2" s="301"/>
      <c r="E2" s="301"/>
      <c r="F2" s="301"/>
      <c r="G2" s="301"/>
      <c r="H2" s="301"/>
      <c r="I2" s="301"/>
      <c r="J2" s="301"/>
      <c r="K2" s="301"/>
    </row>
    <row r="3" spans="1:15" ht="30" customHeight="1" thickBot="1" x14ac:dyDescent="0.25">
      <c r="A3" s="5" t="s">
        <v>13</v>
      </c>
      <c r="B3" s="302" t="str">
        <f>従業者A!D5</f>
        <v>株式会社×××</v>
      </c>
      <c r="C3" s="302"/>
      <c r="D3" s="302"/>
      <c r="E3" s="198"/>
      <c r="F3" s="198"/>
      <c r="G3" s="198"/>
      <c r="H3" s="198"/>
      <c r="I3" s="198"/>
      <c r="J3" s="198"/>
      <c r="K3" s="198"/>
    </row>
    <row r="4" spans="1:15" ht="30" customHeight="1" thickBot="1" x14ac:dyDescent="0.25">
      <c r="A4" s="7" t="s">
        <v>2</v>
      </c>
      <c r="B4" s="302" t="str">
        <f ca="1">従業者A!D6</f>
        <v>従業者A</v>
      </c>
      <c r="C4" s="302"/>
      <c r="D4" s="302"/>
      <c r="E4" s="8"/>
      <c r="F4" s="8"/>
      <c r="G4" s="8"/>
      <c r="L4" s="20" t="s">
        <v>94</v>
      </c>
    </row>
    <row r="5" spans="1:15" ht="30" customHeight="1" thickBot="1" x14ac:dyDescent="0.25">
      <c r="A5" s="10" t="s">
        <v>12</v>
      </c>
      <c r="B5" s="303">
        <f>従業者A!I8</f>
        <v>0</v>
      </c>
      <c r="C5" s="303"/>
      <c r="D5" s="303"/>
      <c r="E5" s="8"/>
      <c r="F5" s="8"/>
      <c r="G5" s="8"/>
      <c r="L5" s="200"/>
    </row>
    <row r="6" spans="1:15" ht="30" customHeight="1" thickBot="1" x14ac:dyDescent="0.25">
      <c r="A6" s="11" t="s">
        <v>14</v>
      </c>
    </row>
    <row r="7" spans="1:15" s="199" customFormat="1" ht="24" customHeight="1" x14ac:dyDescent="0.2">
      <c r="A7" s="289" t="s">
        <v>11</v>
      </c>
      <c r="B7" s="291" t="s">
        <v>10</v>
      </c>
      <c r="C7" s="291"/>
      <c r="D7" s="291"/>
      <c r="E7" s="293" t="s">
        <v>9</v>
      </c>
      <c r="F7" s="294"/>
      <c r="G7" s="294"/>
      <c r="H7" s="295"/>
      <c r="I7" s="293" t="s">
        <v>8</v>
      </c>
      <c r="J7" s="295"/>
      <c r="K7" s="104" t="s">
        <v>7</v>
      </c>
      <c r="L7" s="272" t="s">
        <v>40</v>
      </c>
      <c r="M7" s="274" t="s">
        <v>51</v>
      </c>
      <c r="N7" s="275" t="s">
        <v>53</v>
      </c>
      <c r="O7" s="276" t="s">
        <v>54</v>
      </c>
    </row>
    <row r="8" spans="1:15" s="199" customFormat="1" ht="24" customHeight="1" x14ac:dyDescent="0.2">
      <c r="A8" s="290"/>
      <c r="B8" s="292"/>
      <c r="C8" s="292"/>
      <c r="D8" s="292"/>
      <c r="E8" s="296"/>
      <c r="F8" s="297"/>
      <c r="G8" s="297"/>
      <c r="H8" s="298"/>
      <c r="I8" s="299"/>
      <c r="J8" s="300"/>
      <c r="K8" s="105" t="s">
        <v>46</v>
      </c>
      <c r="L8" s="273"/>
      <c r="M8" s="274"/>
      <c r="N8" s="275"/>
      <c r="O8" s="275"/>
    </row>
    <row r="9" spans="1:15" ht="46.5" customHeight="1" x14ac:dyDescent="0.2">
      <c r="A9" s="112" t="s">
        <v>6</v>
      </c>
      <c r="B9" s="114" t="s">
        <v>49</v>
      </c>
      <c r="C9" s="13" t="s">
        <v>5</v>
      </c>
      <c r="D9" s="116" t="s">
        <v>49</v>
      </c>
      <c r="E9" s="118" t="str">
        <f>IFERROR(HOUR(O9),"")</f>
        <v/>
      </c>
      <c r="F9" s="97" t="s">
        <v>47</v>
      </c>
      <c r="G9" s="120" t="str">
        <f>IFERROR(MINUTE(O9),"")</f>
        <v/>
      </c>
      <c r="H9" s="98" t="s">
        <v>48</v>
      </c>
      <c r="I9" s="111" t="str">
        <f>IFERROR((E9+G9/60)*$B$5,"")</f>
        <v/>
      </c>
      <c r="J9" s="171" t="s">
        <v>0</v>
      </c>
      <c r="K9" s="122"/>
      <c r="L9" s="124"/>
      <c r="M9" s="127"/>
      <c r="N9" s="91" t="str">
        <f>IFERROR(D9-B9-M9,"")</f>
        <v/>
      </c>
      <c r="O9" s="91" t="str">
        <f>IFERROR(IF(N9&gt;0,FLOOR(N9,"0:30"),""),"")</f>
        <v/>
      </c>
    </row>
    <row r="10" spans="1:15" ht="46.5" customHeight="1" x14ac:dyDescent="0.2">
      <c r="A10" s="112" t="s">
        <v>6</v>
      </c>
      <c r="B10" s="114" t="s">
        <v>49</v>
      </c>
      <c r="C10" s="13" t="s">
        <v>5</v>
      </c>
      <c r="D10" s="116" t="s">
        <v>49</v>
      </c>
      <c r="E10" s="119" t="str">
        <f t="shared" ref="E10:E30" si="0">IFERROR(HOUR(O10),"")</f>
        <v/>
      </c>
      <c r="F10" s="97" t="s">
        <v>47</v>
      </c>
      <c r="G10" s="120" t="str">
        <f t="shared" ref="G10:G31" si="1">IFERROR(MINUTE(O10),"")</f>
        <v/>
      </c>
      <c r="H10" s="98" t="s">
        <v>48</v>
      </c>
      <c r="I10" s="111" t="str">
        <f t="shared" ref="I10:I31" si="2">IFERROR((E10+G10/60)*$B$5,"")</f>
        <v/>
      </c>
      <c r="J10" s="171" t="s">
        <v>0</v>
      </c>
      <c r="K10" s="122"/>
      <c r="L10" s="124"/>
      <c r="M10" s="127"/>
      <c r="N10" s="91" t="str">
        <f t="shared" ref="N10:N31" si="3">IFERROR(D10-B10-M10,"")</f>
        <v/>
      </c>
      <c r="O10" s="91" t="str">
        <f t="shared" ref="O10:O31" si="4">IFERROR(IF(N10&gt;0,FLOOR(N10,"0:30"),""),"")</f>
        <v/>
      </c>
    </row>
    <row r="11" spans="1:15" ht="46.5" customHeight="1" x14ac:dyDescent="0.2">
      <c r="A11" s="112" t="s">
        <v>6</v>
      </c>
      <c r="B11" s="114" t="s">
        <v>49</v>
      </c>
      <c r="C11" s="13" t="s">
        <v>5</v>
      </c>
      <c r="D11" s="116" t="s">
        <v>49</v>
      </c>
      <c r="E11" s="119" t="str">
        <f t="shared" si="0"/>
        <v/>
      </c>
      <c r="F11" s="97" t="s">
        <v>47</v>
      </c>
      <c r="G11" s="120" t="str">
        <f t="shared" si="1"/>
        <v/>
      </c>
      <c r="H11" s="98" t="s">
        <v>48</v>
      </c>
      <c r="I11" s="111" t="str">
        <f t="shared" si="2"/>
        <v/>
      </c>
      <c r="J11" s="171" t="s">
        <v>0</v>
      </c>
      <c r="K11" s="122"/>
      <c r="L11" s="124"/>
      <c r="M11" s="127"/>
      <c r="N11" s="91" t="str">
        <f t="shared" si="3"/>
        <v/>
      </c>
      <c r="O11" s="91" t="str">
        <f t="shared" si="4"/>
        <v/>
      </c>
    </row>
    <row r="12" spans="1:15" ht="46.5" customHeight="1" x14ac:dyDescent="0.2">
      <c r="A12" s="112" t="s">
        <v>6</v>
      </c>
      <c r="B12" s="114" t="s">
        <v>49</v>
      </c>
      <c r="C12" s="13" t="s">
        <v>5</v>
      </c>
      <c r="D12" s="116" t="s">
        <v>49</v>
      </c>
      <c r="E12" s="119" t="str">
        <f t="shared" si="0"/>
        <v/>
      </c>
      <c r="F12" s="97" t="s">
        <v>47</v>
      </c>
      <c r="G12" s="120" t="str">
        <f t="shared" si="1"/>
        <v/>
      </c>
      <c r="H12" s="98" t="s">
        <v>48</v>
      </c>
      <c r="I12" s="111" t="str">
        <f t="shared" si="2"/>
        <v/>
      </c>
      <c r="J12" s="171" t="s">
        <v>0</v>
      </c>
      <c r="K12" s="122"/>
      <c r="L12" s="124"/>
      <c r="M12" s="127"/>
      <c r="N12" s="91" t="str">
        <f t="shared" si="3"/>
        <v/>
      </c>
      <c r="O12" s="91" t="str">
        <f t="shared" si="4"/>
        <v/>
      </c>
    </row>
    <row r="13" spans="1:15" ht="46.5" customHeight="1" x14ac:dyDescent="0.2">
      <c r="A13" s="112" t="s">
        <v>6</v>
      </c>
      <c r="B13" s="114" t="s">
        <v>49</v>
      </c>
      <c r="C13" s="13" t="s">
        <v>5</v>
      </c>
      <c r="D13" s="116" t="s">
        <v>49</v>
      </c>
      <c r="E13" s="119" t="str">
        <f t="shared" si="0"/>
        <v/>
      </c>
      <c r="F13" s="97" t="s">
        <v>47</v>
      </c>
      <c r="G13" s="120" t="str">
        <f t="shared" si="1"/>
        <v/>
      </c>
      <c r="H13" s="98" t="s">
        <v>48</v>
      </c>
      <c r="I13" s="111" t="str">
        <f t="shared" si="2"/>
        <v/>
      </c>
      <c r="J13" s="171" t="s">
        <v>0</v>
      </c>
      <c r="K13" s="122"/>
      <c r="L13" s="124"/>
      <c r="M13" s="127"/>
      <c r="N13" s="91" t="str">
        <f t="shared" si="3"/>
        <v/>
      </c>
      <c r="O13" s="91" t="str">
        <f t="shared" si="4"/>
        <v/>
      </c>
    </row>
    <row r="14" spans="1:15" ht="46.5" customHeight="1" x14ac:dyDescent="0.2">
      <c r="A14" s="112" t="s">
        <v>6</v>
      </c>
      <c r="B14" s="114" t="s">
        <v>49</v>
      </c>
      <c r="C14" s="13" t="s">
        <v>5</v>
      </c>
      <c r="D14" s="116" t="s">
        <v>49</v>
      </c>
      <c r="E14" s="119" t="str">
        <f t="shared" si="0"/>
        <v/>
      </c>
      <c r="F14" s="97" t="s">
        <v>47</v>
      </c>
      <c r="G14" s="120" t="str">
        <f t="shared" si="1"/>
        <v/>
      </c>
      <c r="H14" s="98" t="s">
        <v>48</v>
      </c>
      <c r="I14" s="111" t="str">
        <f t="shared" si="2"/>
        <v/>
      </c>
      <c r="J14" s="171" t="s">
        <v>0</v>
      </c>
      <c r="K14" s="122"/>
      <c r="L14" s="124"/>
      <c r="M14" s="127"/>
      <c r="N14" s="91" t="str">
        <f t="shared" si="3"/>
        <v/>
      </c>
      <c r="O14" s="91" t="str">
        <f t="shared" si="4"/>
        <v/>
      </c>
    </row>
    <row r="15" spans="1:15" ht="46.5" customHeight="1" x14ac:dyDescent="0.2">
      <c r="A15" s="112" t="s">
        <v>6</v>
      </c>
      <c r="B15" s="114" t="s">
        <v>49</v>
      </c>
      <c r="C15" s="13" t="s">
        <v>5</v>
      </c>
      <c r="D15" s="116" t="s">
        <v>49</v>
      </c>
      <c r="E15" s="119" t="str">
        <f t="shared" si="0"/>
        <v/>
      </c>
      <c r="F15" s="97" t="s">
        <v>47</v>
      </c>
      <c r="G15" s="120" t="str">
        <f t="shared" si="1"/>
        <v/>
      </c>
      <c r="H15" s="98" t="s">
        <v>48</v>
      </c>
      <c r="I15" s="111" t="str">
        <f t="shared" si="2"/>
        <v/>
      </c>
      <c r="J15" s="171" t="s">
        <v>0</v>
      </c>
      <c r="K15" s="122"/>
      <c r="L15" s="124"/>
      <c r="M15" s="127"/>
      <c r="N15" s="91" t="str">
        <f t="shared" si="3"/>
        <v/>
      </c>
      <c r="O15" s="91" t="str">
        <f t="shared" si="4"/>
        <v/>
      </c>
    </row>
    <row r="16" spans="1:15" ht="46.5" customHeight="1" x14ac:dyDescent="0.2">
      <c r="A16" s="112" t="s">
        <v>6</v>
      </c>
      <c r="B16" s="114" t="s">
        <v>49</v>
      </c>
      <c r="C16" s="13" t="s">
        <v>5</v>
      </c>
      <c r="D16" s="116" t="s">
        <v>49</v>
      </c>
      <c r="E16" s="119" t="str">
        <f t="shared" si="0"/>
        <v/>
      </c>
      <c r="F16" s="97" t="s">
        <v>47</v>
      </c>
      <c r="G16" s="120" t="str">
        <f t="shared" si="1"/>
        <v/>
      </c>
      <c r="H16" s="98" t="s">
        <v>48</v>
      </c>
      <c r="I16" s="111" t="str">
        <f t="shared" si="2"/>
        <v/>
      </c>
      <c r="J16" s="171" t="s">
        <v>0</v>
      </c>
      <c r="K16" s="122"/>
      <c r="L16" s="124"/>
      <c r="M16" s="127"/>
      <c r="N16" s="91" t="str">
        <f t="shared" si="3"/>
        <v/>
      </c>
      <c r="O16" s="91" t="str">
        <f t="shared" si="4"/>
        <v/>
      </c>
    </row>
    <row r="17" spans="1:15" ht="46.5" customHeight="1" x14ac:dyDescent="0.2">
      <c r="A17" s="112" t="s">
        <v>6</v>
      </c>
      <c r="B17" s="114" t="s">
        <v>49</v>
      </c>
      <c r="C17" s="13" t="s">
        <v>5</v>
      </c>
      <c r="D17" s="116" t="s">
        <v>49</v>
      </c>
      <c r="E17" s="119" t="str">
        <f t="shared" si="0"/>
        <v/>
      </c>
      <c r="F17" s="97" t="s">
        <v>47</v>
      </c>
      <c r="G17" s="120" t="str">
        <f t="shared" si="1"/>
        <v/>
      </c>
      <c r="H17" s="98" t="s">
        <v>48</v>
      </c>
      <c r="I17" s="111" t="str">
        <f t="shared" si="2"/>
        <v/>
      </c>
      <c r="J17" s="171" t="s">
        <v>0</v>
      </c>
      <c r="K17" s="122"/>
      <c r="L17" s="124"/>
      <c r="M17" s="127"/>
      <c r="N17" s="91" t="str">
        <f t="shared" si="3"/>
        <v/>
      </c>
      <c r="O17" s="91" t="str">
        <f t="shared" si="4"/>
        <v/>
      </c>
    </row>
    <row r="18" spans="1:15" ht="46.5" customHeight="1" x14ac:dyDescent="0.2">
      <c r="A18" s="112" t="s">
        <v>6</v>
      </c>
      <c r="B18" s="114" t="s">
        <v>49</v>
      </c>
      <c r="C18" s="13" t="s">
        <v>5</v>
      </c>
      <c r="D18" s="116" t="s">
        <v>49</v>
      </c>
      <c r="E18" s="119" t="str">
        <f t="shared" si="0"/>
        <v/>
      </c>
      <c r="F18" s="97" t="s">
        <v>47</v>
      </c>
      <c r="G18" s="120" t="str">
        <f t="shared" si="1"/>
        <v/>
      </c>
      <c r="H18" s="98" t="s">
        <v>48</v>
      </c>
      <c r="I18" s="111" t="str">
        <f t="shared" si="2"/>
        <v/>
      </c>
      <c r="J18" s="171" t="s">
        <v>0</v>
      </c>
      <c r="K18" s="122"/>
      <c r="L18" s="124"/>
      <c r="M18" s="127"/>
      <c r="N18" s="91" t="str">
        <f t="shared" si="3"/>
        <v/>
      </c>
      <c r="O18" s="91" t="str">
        <f t="shared" si="4"/>
        <v/>
      </c>
    </row>
    <row r="19" spans="1:15" ht="46.5" customHeight="1" x14ac:dyDescent="0.2">
      <c r="A19" s="112" t="s">
        <v>6</v>
      </c>
      <c r="B19" s="114" t="s">
        <v>49</v>
      </c>
      <c r="C19" s="13" t="s">
        <v>5</v>
      </c>
      <c r="D19" s="116" t="s">
        <v>49</v>
      </c>
      <c r="E19" s="119" t="str">
        <f t="shared" si="0"/>
        <v/>
      </c>
      <c r="F19" s="97" t="s">
        <v>47</v>
      </c>
      <c r="G19" s="120" t="str">
        <f t="shared" si="1"/>
        <v/>
      </c>
      <c r="H19" s="98" t="s">
        <v>48</v>
      </c>
      <c r="I19" s="111" t="str">
        <f t="shared" si="2"/>
        <v/>
      </c>
      <c r="J19" s="171" t="s">
        <v>0</v>
      </c>
      <c r="K19" s="122"/>
      <c r="L19" s="124"/>
      <c r="M19" s="127"/>
      <c r="N19" s="91" t="str">
        <f t="shared" si="3"/>
        <v/>
      </c>
      <c r="O19" s="91" t="str">
        <f t="shared" si="4"/>
        <v/>
      </c>
    </row>
    <row r="20" spans="1:15" ht="46.5" customHeight="1" x14ac:dyDescent="0.2">
      <c r="A20" s="112" t="s">
        <v>6</v>
      </c>
      <c r="B20" s="114" t="s">
        <v>49</v>
      </c>
      <c r="C20" s="13" t="s">
        <v>5</v>
      </c>
      <c r="D20" s="116" t="s">
        <v>49</v>
      </c>
      <c r="E20" s="119" t="str">
        <f t="shared" si="0"/>
        <v/>
      </c>
      <c r="F20" s="97" t="s">
        <v>47</v>
      </c>
      <c r="G20" s="120" t="str">
        <f t="shared" si="1"/>
        <v/>
      </c>
      <c r="H20" s="98" t="s">
        <v>48</v>
      </c>
      <c r="I20" s="111" t="str">
        <f t="shared" si="2"/>
        <v/>
      </c>
      <c r="J20" s="171" t="s">
        <v>0</v>
      </c>
      <c r="K20" s="122"/>
      <c r="L20" s="124"/>
      <c r="M20" s="127"/>
      <c r="N20" s="91" t="str">
        <f t="shared" si="3"/>
        <v/>
      </c>
      <c r="O20" s="91" t="str">
        <f t="shared" si="4"/>
        <v/>
      </c>
    </row>
    <row r="21" spans="1:15" ht="46.5" customHeight="1" x14ac:dyDescent="0.2">
      <c r="A21" s="112" t="s">
        <v>6</v>
      </c>
      <c r="B21" s="114" t="s">
        <v>49</v>
      </c>
      <c r="C21" s="13" t="s">
        <v>5</v>
      </c>
      <c r="D21" s="116" t="s">
        <v>49</v>
      </c>
      <c r="E21" s="119" t="str">
        <f t="shared" si="0"/>
        <v/>
      </c>
      <c r="F21" s="97" t="s">
        <v>47</v>
      </c>
      <c r="G21" s="120" t="str">
        <f t="shared" si="1"/>
        <v/>
      </c>
      <c r="H21" s="98" t="s">
        <v>48</v>
      </c>
      <c r="I21" s="111" t="str">
        <f t="shared" si="2"/>
        <v/>
      </c>
      <c r="J21" s="171" t="s">
        <v>0</v>
      </c>
      <c r="K21" s="122"/>
      <c r="L21" s="124"/>
      <c r="M21" s="127"/>
      <c r="N21" s="91" t="str">
        <f t="shared" si="3"/>
        <v/>
      </c>
      <c r="O21" s="91" t="str">
        <f t="shared" si="4"/>
        <v/>
      </c>
    </row>
    <row r="22" spans="1:15" ht="46.5" customHeight="1" x14ac:dyDescent="0.2">
      <c r="A22" s="112" t="s">
        <v>6</v>
      </c>
      <c r="B22" s="114" t="s">
        <v>49</v>
      </c>
      <c r="C22" s="13" t="s">
        <v>5</v>
      </c>
      <c r="D22" s="116" t="s">
        <v>49</v>
      </c>
      <c r="E22" s="119" t="str">
        <f t="shared" si="0"/>
        <v/>
      </c>
      <c r="F22" s="97" t="s">
        <v>47</v>
      </c>
      <c r="G22" s="120" t="str">
        <f t="shared" si="1"/>
        <v/>
      </c>
      <c r="H22" s="98" t="s">
        <v>48</v>
      </c>
      <c r="I22" s="111" t="str">
        <f t="shared" si="2"/>
        <v/>
      </c>
      <c r="J22" s="171" t="s">
        <v>0</v>
      </c>
      <c r="K22" s="122"/>
      <c r="L22" s="124"/>
      <c r="M22" s="127"/>
      <c r="N22" s="91" t="str">
        <f t="shared" si="3"/>
        <v/>
      </c>
      <c r="O22" s="91" t="str">
        <f t="shared" si="4"/>
        <v/>
      </c>
    </row>
    <row r="23" spans="1:15" ht="46.5" customHeight="1" x14ac:dyDescent="0.2">
      <c r="A23" s="112" t="s">
        <v>6</v>
      </c>
      <c r="B23" s="114" t="s">
        <v>49</v>
      </c>
      <c r="C23" s="13" t="s">
        <v>5</v>
      </c>
      <c r="D23" s="116" t="s">
        <v>49</v>
      </c>
      <c r="E23" s="119" t="str">
        <f t="shared" si="0"/>
        <v/>
      </c>
      <c r="F23" s="97" t="s">
        <v>47</v>
      </c>
      <c r="G23" s="120" t="str">
        <f t="shared" si="1"/>
        <v/>
      </c>
      <c r="H23" s="98" t="s">
        <v>48</v>
      </c>
      <c r="I23" s="111" t="str">
        <f t="shared" si="2"/>
        <v/>
      </c>
      <c r="J23" s="171" t="s">
        <v>0</v>
      </c>
      <c r="K23" s="122"/>
      <c r="L23" s="124"/>
      <c r="M23" s="127"/>
      <c r="N23" s="91" t="str">
        <f t="shared" si="3"/>
        <v/>
      </c>
      <c r="O23" s="91" t="str">
        <f t="shared" si="4"/>
        <v/>
      </c>
    </row>
    <row r="24" spans="1:15" ht="46.5" customHeight="1" x14ac:dyDescent="0.2">
      <c r="A24" s="112" t="s">
        <v>6</v>
      </c>
      <c r="B24" s="114" t="s">
        <v>49</v>
      </c>
      <c r="C24" s="13" t="s">
        <v>5</v>
      </c>
      <c r="D24" s="116" t="s">
        <v>49</v>
      </c>
      <c r="E24" s="119" t="str">
        <f t="shared" si="0"/>
        <v/>
      </c>
      <c r="F24" s="97" t="s">
        <v>47</v>
      </c>
      <c r="G24" s="120" t="str">
        <f t="shared" si="1"/>
        <v/>
      </c>
      <c r="H24" s="98" t="s">
        <v>48</v>
      </c>
      <c r="I24" s="111" t="str">
        <f t="shared" si="2"/>
        <v/>
      </c>
      <c r="J24" s="171" t="s">
        <v>0</v>
      </c>
      <c r="K24" s="122"/>
      <c r="L24" s="124"/>
      <c r="M24" s="127"/>
      <c r="N24" s="91" t="str">
        <f t="shared" si="3"/>
        <v/>
      </c>
      <c r="O24" s="91" t="str">
        <f t="shared" si="4"/>
        <v/>
      </c>
    </row>
    <row r="25" spans="1:15" ht="46.5" customHeight="1" x14ac:dyDescent="0.2">
      <c r="A25" s="112" t="s">
        <v>6</v>
      </c>
      <c r="B25" s="114" t="s">
        <v>49</v>
      </c>
      <c r="C25" s="13" t="s">
        <v>5</v>
      </c>
      <c r="D25" s="116" t="s">
        <v>49</v>
      </c>
      <c r="E25" s="119" t="str">
        <f t="shared" si="0"/>
        <v/>
      </c>
      <c r="F25" s="97" t="s">
        <v>47</v>
      </c>
      <c r="G25" s="120" t="str">
        <f t="shared" si="1"/>
        <v/>
      </c>
      <c r="H25" s="98" t="s">
        <v>48</v>
      </c>
      <c r="I25" s="111" t="str">
        <f t="shared" si="2"/>
        <v/>
      </c>
      <c r="J25" s="171" t="s">
        <v>0</v>
      </c>
      <c r="K25" s="122"/>
      <c r="L25" s="124"/>
      <c r="M25" s="127"/>
      <c r="N25" s="91" t="str">
        <f t="shared" si="3"/>
        <v/>
      </c>
      <c r="O25" s="91" t="str">
        <f t="shared" si="4"/>
        <v/>
      </c>
    </row>
    <row r="26" spans="1:15" ht="46.5" customHeight="1" x14ac:dyDescent="0.2">
      <c r="A26" s="112" t="s">
        <v>6</v>
      </c>
      <c r="B26" s="114" t="s">
        <v>49</v>
      </c>
      <c r="C26" s="13" t="s">
        <v>5</v>
      </c>
      <c r="D26" s="116" t="s">
        <v>49</v>
      </c>
      <c r="E26" s="119" t="str">
        <f t="shared" si="0"/>
        <v/>
      </c>
      <c r="F26" s="97" t="s">
        <v>47</v>
      </c>
      <c r="G26" s="120" t="str">
        <f t="shared" si="1"/>
        <v/>
      </c>
      <c r="H26" s="98" t="s">
        <v>48</v>
      </c>
      <c r="I26" s="111" t="str">
        <f t="shared" si="2"/>
        <v/>
      </c>
      <c r="J26" s="171" t="s">
        <v>0</v>
      </c>
      <c r="K26" s="122"/>
      <c r="L26" s="124"/>
      <c r="M26" s="127"/>
      <c r="N26" s="91" t="str">
        <f t="shared" si="3"/>
        <v/>
      </c>
      <c r="O26" s="91" t="str">
        <f t="shared" si="4"/>
        <v/>
      </c>
    </row>
    <row r="27" spans="1:15" ht="46.5" customHeight="1" x14ac:dyDescent="0.2">
      <c r="A27" s="112" t="s">
        <v>6</v>
      </c>
      <c r="B27" s="114" t="s">
        <v>49</v>
      </c>
      <c r="C27" s="13" t="s">
        <v>5</v>
      </c>
      <c r="D27" s="116" t="s">
        <v>49</v>
      </c>
      <c r="E27" s="119" t="str">
        <f t="shared" si="0"/>
        <v/>
      </c>
      <c r="F27" s="97" t="s">
        <v>47</v>
      </c>
      <c r="G27" s="120" t="str">
        <f t="shared" si="1"/>
        <v/>
      </c>
      <c r="H27" s="98" t="s">
        <v>48</v>
      </c>
      <c r="I27" s="111" t="str">
        <f t="shared" si="2"/>
        <v/>
      </c>
      <c r="J27" s="171" t="s">
        <v>0</v>
      </c>
      <c r="K27" s="122"/>
      <c r="L27" s="124"/>
      <c r="M27" s="127"/>
      <c r="N27" s="91" t="str">
        <f t="shared" si="3"/>
        <v/>
      </c>
      <c r="O27" s="91" t="str">
        <f t="shared" si="4"/>
        <v/>
      </c>
    </row>
    <row r="28" spans="1:15" ht="46.5" customHeight="1" x14ac:dyDescent="0.2">
      <c r="A28" s="112" t="s">
        <v>6</v>
      </c>
      <c r="B28" s="114" t="s">
        <v>49</v>
      </c>
      <c r="C28" s="13" t="s">
        <v>5</v>
      </c>
      <c r="D28" s="116" t="s">
        <v>49</v>
      </c>
      <c r="E28" s="119" t="str">
        <f t="shared" si="0"/>
        <v/>
      </c>
      <c r="F28" s="97" t="s">
        <v>47</v>
      </c>
      <c r="G28" s="120" t="str">
        <f t="shared" si="1"/>
        <v/>
      </c>
      <c r="H28" s="98" t="s">
        <v>48</v>
      </c>
      <c r="I28" s="111" t="str">
        <f t="shared" si="2"/>
        <v/>
      </c>
      <c r="J28" s="171" t="s">
        <v>0</v>
      </c>
      <c r="K28" s="122"/>
      <c r="L28" s="124"/>
      <c r="M28" s="127"/>
      <c r="N28" s="91" t="str">
        <f t="shared" si="3"/>
        <v/>
      </c>
      <c r="O28" s="91" t="str">
        <f t="shared" si="4"/>
        <v/>
      </c>
    </row>
    <row r="29" spans="1:15" ht="46.5" customHeight="1" x14ac:dyDescent="0.2">
      <c r="A29" s="112" t="s">
        <v>6</v>
      </c>
      <c r="B29" s="114" t="s">
        <v>49</v>
      </c>
      <c r="C29" s="13" t="s">
        <v>5</v>
      </c>
      <c r="D29" s="116" t="s">
        <v>49</v>
      </c>
      <c r="E29" s="119" t="str">
        <f t="shared" si="0"/>
        <v/>
      </c>
      <c r="F29" s="97" t="s">
        <v>47</v>
      </c>
      <c r="G29" s="120" t="str">
        <f t="shared" si="1"/>
        <v/>
      </c>
      <c r="H29" s="98" t="s">
        <v>48</v>
      </c>
      <c r="I29" s="111" t="str">
        <f t="shared" si="2"/>
        <v/>
      </c>
      <c r="J29" s="171" t="s">
        <v>0</v>
      </c>
      <c r="K29" s="122"/>
      <c r="L29" s="124"/>
      <c r="M29" s="127"/>
      <c r="N29" s="91" t="str">
        <f t="shared" si="3"/>
        <v/>
      </c>
      <c r="O29" s="91" t="str">
        <f t="shared" si="4"/>
        <v/>
      </c>
    </row>
    <row r="30" spans="1:15" ht="46.5" customHeight="1" x14ac:dyDescent="0.2">
      <c r="A30" s="112" t="s">
        <v>6</v>
      </c>
      <c r="B30" s="114" t="s">
        <v>49</v>
      </c>
      <c r="C30" s="13" t="s">
        <v>5</v>
      </c>
      <c r="D30" s="116" t="s">
        <v>49</v>
      </c>
      <c r="E30" s="119" t="str">
        <f t="shared" si="0"/>
        <v/>
      </c>
      <c r="F30" s="97" t="s">
        <v>47</v>
      </c>
      <c r="G30" s="120" t="str">
        <f t="shared" si="1"/>
        <v/>
      </c>
      <c r="H30" s="98" t="s">
        <v>48</v>
      </c>
      <c r="I30" s="111" t="str">
        <f t="shared" si="2"/>
        <v/>
      </c>
      <c r="J30" s="171" t="s">
        <v>0</v>
      </c>
      <c r="K30" s="122"/>
      <c r="L30" s="124"/>
      <c r="M30" s="127"/>
      <c r="N30" s="91" t="str">
        <f t="shared" si="3"/>
        <v/>
      </c>
      <c r="O30" s="91" t="str">
        <f t="shared" si="4"/>
        <v/>
      </c>
    </row>
    <row r="31" spans="1:15" ht="46.5" customHeight="1" thickBot="1" x14ac:dyDescent="0.25">
      <c r="A31" s="113" t="s">
        <v>6</v>
      </c>
      <c r="B31" s="115" t="s">
        <v>49</v>
      </c>
      <c r="C31" s="15" t="s">
        <v>5</v>
      </c>
      <c r="D31" s="117" t="s">
        <v>49</v>
      </c>
      <c r="E31" s="119" t="str">
        <f>IFERROR(HOUR(O31),"")</f>
        <v/>
      </c>
      <c r="F31" s="97" t="s">
        <v>47</v>
      </c>
      <c r="G31" s="120" t="str">
        <f t="shared" si="1"/>
        <v/>
      </c>
      <c r="H31" s="98" t="s">
        <v>48</v>
      </c>
      <c r="I31" s="111" t="str">
        <f t="shared" si="2"/>
        <v/>
      </c>
      <c r="J31" s="171" t="s">
        <v>0</v>
      </c>
      <c r="K31" s="123"/>
      <c r="L31" s="125"/>
      <c r="M31" s="127"/>
      <c r="N31" s="91" t="str">
        <f t="shared" si="3"/>
        <v/>
      </c>
      <c r="O31" s="91" t="str">
        <f t="shared" si="4"/>
        <v/>
      </c>
    </row>
    <row r="32" spans="1:15" ht="46.5" customHeight="1" thickBot="1" x14ac:dyDescent="0.25">
      <c r="A32" s="101" t="s">
        <v>50</v>
      </c>
      <c r="B32" s="277"/>
      <c r="C32" s="278"/>
      <c r="D32" s="279"/>
      <c r="E32" s="304">
        <f>SUM(E9:E31)+SUM(G9:G31)/60</f>
        <v>0</v>
      </c>
      <c r="F32" s="305"/>
      <c r="G32" s="282" t="s">
        <v>1</v>
      </c>
      <c r="H32" s="283"/>
      <c r="I32" s="121">
        <f>SUM(I9:I31)</f>
        <v>0</v>
      </c>
      <c r="J32" s="16" t="s">
        <v>0</v>
      </c>
      <c r="K32" s="284"/>
      <c r="L32" s="285"/>
    </row>
    <row r="33" spans="1:11" ht="19.5" customHeight="1" thickBot="1" x14ac:dyDescent="0.25">
      <c r="A33" s="17"/>
      <c r="B33" s="18"/>
      <c r="C33" s="18"/>
      <c r="D33" s="18"/>
      <c r="E33" s="4"/>
      <c r="F33" s="4"/>
      <c r="G33" s="18"/>
      <c r="H33" s="18"/>
      <c r="I33" s="3"/>
      <c r="J33" s="8"/>
      <c r="K33" s="19"/>
    </row>
    <row r="34" spans="1:11" ht="30" customHeight="1" thickBot="1" x14ac:dyDescent="0.25">
      <c r="E34" s="267" t="s">
        <v>4</v>
      </c>
      <c r="F34" s="268"/>
      <c r="G34" s="268"/>
      <c r="H34" s="269"/>
      <c r="I34" s="20" t="s">
        <v>3</v>
      </c>
      <c r="K34" s="198"/>
    </row>
    <row r="35" spans="1:11" ht="30" customHeight="1" thickBot="1" x14ac:dyDescent="0.25">
      <c r="A35" s="21" t="s">
        <v>2</v>
      </c>
      <c r="B35" s="306" t="str">
        <f ca="1">B4</f>
        <v>従業者A</v>
      </c>
      <c r="C35" s="306"/>
      <c r="D35" s="307"/>
      <c r="E35" s="308">
        <f>SUM(E32)</f>
        <v>0</v>
      </c>
      <c r="F35" s="309"/>
      <c r="G35" s="268" t="s">
        <v>1</v>
      </c>
      <c r="H35" s="269"/>
      <c r="I35" s="126">
        <f>SUM(I32)</f>
        <v>0</v>
      </c>
      <c r="K35" s="198"/>
    </row>
  </sheetData>
  <sheetProtection sheet="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18</vt:i4>
      </vt:variant>
      <vt:variant>
        <vt:lpstr>名前付き一覧</vt:lpstr>
      </vt:variant>
      <vt:variant>
        <vt:i4>17</vt:i4>
      </vt:variant>
    </vt:vector>
  </HeadingPairs>
  <TitlesOfParts>
    <vt:vector size="35" baseType="lpstr">
      <vt:lpstr>人件費総括表・前期・後期合計（別紙2-1）</vt:lpstr>
      <vt:lpstr>人件費総括表・後期のみ（別紙2-2）</vt:lpstr>
      <vt:lpstr>【記入例・入力方法】人件費シート1 （別紙2-3）</vt:lpstr>
      <vt:lpstr>従業者A</vt:lpstr>
      <vt:lpstr>【記入例】人件費個別明細表○月 （別紙2-4）</vt:lpstr>
      <vt:lpstr>人件費個別明細表 令和6年11月</vt:lpstr>
      <vt:lpstr>令和６年12月</vt:lpstr>
      <vt:lpstr>令和7年1月</vt:lpstr>
      <vt:lpstr>令和7年2月</vt:lpstr>
      <vt:lpstr>令和7年3月</vt:lpstr>
      <vt:lpstr>令和7年4月</vt:lpstr>
      <vt:lpstr>令和7年5月</vt:lpstr>
      <vt:lpstr>令和7年6月</vt:lpstr>
      <vt:lpstr>令和7年7月</vt:lpstr>
      <vt:lpstr>令和7年8月</vt:lpstr>
      <vt:lpstr>令和7年9月</vt:lpstr>
      <vt:lpstr>令和7年10月</vt:lpstr>
      <vt:lpstr>令和7年11月</vt:lpstr>
      <vt:lpstr>'【記入例】人件費個別明細表○月 （別紙2-4）'!Print_Area</vt:lpstr>
      <vt:lpstr>'【記入例・入力方法】人件費シート1 （別紙2-3）'!Print_Area</vt:lpstr>
      <vt:lpstr>従業者A!Print_Area</vt:lpstr>
      <vt:lpstr>'人件費個別明細表 令和6年11月'!Print_Area</vt:lpstr>
      <vt:lpstr>令和６年12月!Print_Area</vt:lpstr>
      <vt:lpstr>令和7年10月!Print_Area</vt:lpstr>
      <vt:lpstr>令和7年1月!Print_Area</vt:lpstr>
      <vt:lpstr>令和7年2月!Print_Area</vt:lpstr>
      <vt:lpstr>令和7年3月!Print_Area</vt:lpstr>
      <vt:lpstr>令和7年4月!Print_Area</vt:lpstr>
      <vt:lpstr>令和7年5月!Print_Area</vt:lpstr>
      <vt:lpstr>令和7年6月!Print_Area</vt:lpstr>
      <vt:lpstr>令和7年7月!Print_Area</vt:lpstr>
      <vt:lpstr>令和7年8月!Print_Area</vt:lpstr>
      <vt:lpstr>令和7年9月!Print_Area</vt:lpstr>
      <vt:lpstr>'【記入例・入力方法】人件費シート1 （別紙2-3）'!Print_Titles</vt:lpstr>
      <vt:lpstr>従業者A!Print_Titles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2024-05-08T04:56:47Z</dcterms:modified>
</cp:coreProperties>
</file>