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9200" windowHeight="6980" tabRatio="896"/>
  </bookViews>
  <sheets>
    <sheet name="付表１_1_展示会①" sheetId="24" r:id="rId1"/>
    <sheet name="付表１_2_展示会②" sheetId="25" r:id="rId2"/>
    <sheet name="付表１_2_展示会③" sheetId="31" state="hidden" r:id="rId3"/>
    <sheet name="付表１_2_展示会④" sheetId="32" state="hidden" r:id="rId4"/>
    <sheet name="付表１_2_展示会⑤" sheetId="33" state="hidden" r:id="rId5"/>
    <sheet name="付表１_3_EC出店・自社サイト" sheetId="26" r:id="rId6"/>
    <sheet name="付表１_4_印刷・動画・広告" sheetId="27" r:id="rId7"/>
    <sheet name="付表２(経費変更)" sheetId="19" r:id="rId8"/>
  </sheets>
  <externalReferences>
    <externalReference r:id="rId9"/>
  </externalReferences>
  <definedNames>
    <definedName name="_9．資金支出明細" localSheetId="0">#REF!</definedName>
    <definedName name="_9．資金支出明細" localSheetId="1">#REF!</definedName>
    <definedName name="_9．資金支出明細" localSheetId="2">#REF!</definedName>
    <definedName name="_9．資金支出明細" localSheetId="3">#REF!</definedName>
    <definedName name="_9．資金支出明細" localSheetId="4">#REF!</definedName>
    <definedName name="_9．資金支出明細">#REF!</definedName>
    <definedName name="a" localSheetId="0">#REF!</definedName>
    <definedName name="a" localSheetId="1">#REF!</definedName>
    <definedName name="a" localSheetId="2">#REF!</definedName>
    <definedName name="a" localSheetId="3">#REF!</definedName>
    <definedName name="a" localSheetId="4">#REF!</definedName>
    <definedName name="a">#REF!</definedName>
    <definedName name="ECサイト" localSheetId="0">付表１_1_展示会①!#REF!</definedName>
    <definedName name="ECサイト" localSheetId="1">付表１_2_展示会②!#REF!</definedName>
    <definedName name="ECサイト" localSheetId="2">付表１_2_展示会③!#REF!</definedName>
    <definedName name="ECサイト" localSheetId="3">付表１_2_展示会④!#REF!</definedName>
    <definedName name="ECサイト" localSheetId="4">付表１_2_展示会⑤!#REF!</definedName>
    <definedName name="_xlnm.Print_Area" localSheetId="0">付表１_1_展示会①!$A$1:$N$56</definedName>
    <definedName name="_xlnm.Print_Area" localSheetId="1">付表１_2_展示会②!$A$1:$N$58</definedName>
    <definedName name="_xlnm.Print_Area" localSheetId="2">付表１_2_展示会③!$A$1:$N$58</definedName>
    <definedName name="_xlnm.Print_Area" localSheetId="3">付表１_2_展示会④!$A$1:$N$58</definedName>
    <definedName name="_xlnm.Print_Area" localSheetId="4">付表１_2_展示会⑤!$A$1:$N$58</definedName>
    <definedName name="_xlnm.Print_Area" localSheetId="5">付表１_3_EC出店・自社サイト!$A$1:$L$26</definedName>
    <definedName name="_xlnm.Print_Area" localSheetId="6">付表１_4_印刷・動画・広告!$A$1:$K$42</definedName>
    <definedName name="_xlnm.Print_Area" localSheetId="7">'付表２(経費変更)'!$A$1:$J$24</definedName>
    <definedName name="ｚ" localSheetId="0">#REF!</definedName>
    <definedName name="ｚ" localSheetId="1">#REF!</definedName>
    <definedName name="ｚ" localSheetId="2">#REF!</definedName>
    <definedName name="ｚ" localSheetId="3">#REF!</definedName>
    <definedName name="ｚ" localSheetId="4">#REF!</definedName>
    <definedName name="ｚ">#REF!</definedName>
    <definedName name="zz" localSheetId="0">#REF!</definedName>
    <definedName name="zz" localSheetId="1">#REF!</definedName>
    <definedName name="zz" localSheetId="2">#REF!</definedName>
    <definedName name="zz" localSheetId="3">#REF!</definedName>
    <definedName name="zz" localSheetId="4">#REF!</definedName>
    <definedName name="zz">#REF!</definedName>
    <definedName name="一時支援金_国" localSheetId="0">#REF!</definedName>
    <definedName name="一時支援金_国" localSheetId="1">#REF!</definedName>
    <definedName name="一時支援金_国" localSheetId="2">#REF!</definedName>
    <definedName name="一時支援金_国" localSheetId="3">#REF!</definedName>
    <definedName name="一時支援金_国" localSheetId="4">#REF!</definedName>
    <definedName name="一時支援金_国">#REF!</definedName>
    <definedName name="一覧" localSheetId="0">#REF!</definedName>
    <definedName name="一覧" localSheetId="1">#REF!</definedName>
    <definedName name="一覧" localSheetId="2">#REF!</definedName>
    <definedName name="一覧" localSheetId="3">#REF!</definedName>
    <definedName name="一覧" localSheetId="4">#REF!</definedName>
    <definedName name="一覧">#REF!</definedName>
    <definedName name="月次支援給付金_都" localSheetId="0">#REF!</definedName>
    <definedName name="月次支援給付金_都" localSheetId="1">#REF!</definedName>
    <definedName name="月次支援給付金_都" localSheetId="2">#REF!</definedName>
    <definedName name="月次支援給付金_都" localSheetId="3">#REF!</definedName>
    <definedName name="月次支援給付金_都" localSheetId="4">#REF!</definedName>
    <definedName name="月次支援給付金_都">#REF!</definedName>
    <definedName name="月次支援金_国" localSheetId="0">#REF!</definedName>
    <definedName name="月次支援金_国" localSheetId="1">#REF!</definedName>
    <definedName name="月次支援金_国" localSheetId="2">#REF!</definedName>
    <definedName name="月次支援金_国" localSheetId="3">#REF!</definedName>
    <definedName name="月次支援金_国" localSheetId="4">#REF!</definedName>
    <definedName name="月次支援金_国">#REF!</definedName>
    <definedName name="種類" localSheetId="0">#REF!</definedName>
    <definedName name="種類" localSheetId="1">#REF!</definedName>
    <definedName name="種類" localSheetId="2">#REF!</definedName>
    <definedName name="種類" localSheetId="3">#REF!</definedName>
    <definedName name="種類" localSheetId="4">#REF!</definedName>
    <definedName name="種類">#REF!</definedName>
    <definedName name="助成事業のフロー・スケジュール" localSheetId="0">#REF!</definedName>
    <definedName name="助成事業のフロー・スケジュール" localSheetId="1">#REF!</definedName>
    <definedName name="助成事業のフロー・スケジュール" localSheetId="2">#REF!</definedName>
    <definedName name="助成事業のフロー・スケジュール" localSheetId="3">#REF!</definedName>
    <definedName name="助成事業のフロー・スケジュール" localSheetId="4">#REF!</definedName>
    <definedName name="助成事業のフロー・スケジュール">#REF!</definedName>
    <definedName name="大分類">'[1]１申請者概要２申請状況'!$AG$5:$AG$24</definedName>
    <definedName name="表" localSheetId="0">#REF!</definedName>
    <definedName name="表" localSheetId="1">#REF!</definedName>
    <definedName name="表" localSheetId="2">#REF!</definedName>
    <definedName name="表" localSheetId="3">#REF!</definedName>
    <definedName name="表" localSheetId="4">#REF!</definedName>
    <definedName name="表">#REF!</definedName>
    <definedName name="名称" localSheetId="0">#REF!</definedName>
    <definedName name="名称" localSheetId="1">#REF!</definedName>
    <definedName name="名称" localSheetId="2">#REF!</definedName>
    <definedName name="名称" localSheetId="3">#REF!</definedName>
    <definedName name="名称" localSheetId="4">#REF!</definedName>
    <definedName name="名称">#REF!</definedName>
  </definedNames>
  <calcPr calcId="162913"/>
</workbook>
</file>

<file path=xl/calcChain.xml><?xml version="1.0" encoding="utf-8"?>
<calcChain xmlns="http://schemas.openxmlformats.org/spreadsheetml/2006/main">
  <c r="L52" i="31" l="1"/>
  <c r="L55" i="31"/>
  <c r="P55" i="24"/>
  <c r="P54" i="24"/>
  <c r="P53" i="24"/>
  <c r="P52" i="24"/>
  <c r="P51" i="24"/>
  <c r="P45" i="24"/>
  <c r="P44" i="24"/>
  <c r="P43" i="24"/>
  <c r="P42" i="24"/>
  <c r="P41" i="24"/>
  <c r="P35" i="24"/>
  <c r="P34" i="24"/>
  <c r="P33" i="24"/>
  <c r="P32" i="24"/>
  <c r="P31" i="24"/>
  <c r="P25" i="24"/>
  <c r="P24" i="24"/>
  <c r="P23" i="24"/>
  <c r="P22" i="24"/>
  <c r="P21" i="24"/>
  <c r="P15" i="24"/>
  <c r="P14" i="24"/>
  <c r="P13" i="24"/>
  <c r="P12" i="24"/>
  <c r="P11" i="24"/>
  <c r="P50" i="25"/>
  <c r="P49" i="25"/>
  <c r="P48" i="25"/>
  <c r="P47" i="25"/>
  <c r="P46" i="25"/>
  <c r="P40" i="25"/>
  <c r="P39" i="25"/>
  <c r="P38" i="25"/>
  <c r="P37" i="25"/>
  <c r="P36" i="25"/>
  <c r="P30" i="25"/>
  <c r="P29" i="25"/>
  <c r="P28" i="25"/>
  <c r="P27" i="25"/>
  <c r="P26" i="25"/>
  <c r="P20" i="25"/>
  <c r="P19" i="25"/>
  <c r="P18" i="25"/>
  <c r="P17" i="25"/>
  <c r="P16" i="25"/>
  <c r="P10" i="25"/>
  <c r="P9" i="25"/>
  <c r="P8" i="25"/>
  <c r="P7" i="25"/>
  <c r="P6" i="25"/>
  <c r="I53" i="31"/>
  <c r="I52" i="31"/>
  <c r="P50" i="31"/>
  <c r="P49" i="31"/>
  <c r="P48" i="31"/>
  <c r="P47" i="31"/>
  <c r="P46" i="31"/>
  <c r="P40" i="31"/>
  <c r="P39" i="31"/>
  <c r="P38" i="31"/>
  <c r="P37" i="31"/>
  <c r="P36" i="31"/>
  <c r="P30" i="31"/>
  <c r="P29" i="31"/>
  <c r="P28" i="31"/>
  <c r="P27" i="31"/>
  <c r="P26" i="31"/>
  <c r="P20" i="31"/>
  <c r="P19" i="31"/>
  <c r="P18" i="31"/>
  <c r="P17" i="31"/>
  <c r="P16" i="31"/>
  <c r="P10" i="31"/>
  <c r="L56" i="31" s="1"/>
  <c r="P9" i="31"/>
  <c r="P8" i="31"/>
  <c r="L53" i="31" s="1"/>
  <c r="P7" i="31"/>
  <c r="P6" i="31"/>
  <c r="P50" i="33"/>
  <c r="P49" i="33"/>
  <c r="P48" i="33"/>
  <c r="P47" i="33"/>
  <c r="P46" i="33"/>
  <c r="L56" i="33" s="1"/>
  <c r="P40" i="33"/>
  <c r="P39" i="33"/>
  <c r="P38" i="33"/>
  <c r="P37" i="33"/>
  <c r="P36" i="33"/>
  <c r="P30" i="33"/>
  <c r="P29" i="33"/>
  <c r="P28" i="33"/>
  <c r="P27" i="33"/>
  <c r="P26" i="33"/>
  <c r="P20" i="33"/>
  <c r="P19" i="33"/>
  <c r="P18" i="33"/>
  <c r="P17" i="33"/>
  <c r="P16" i="33"/>
  <c r="P10" i="33"/>
  <c r="P9" i="33"/>
  <c r="I55" i="33" s="1"/>
  <c r="P8" i="33"/>
  <c r="I54" i="33" s="1"/>
  <c r="P7" i="33"/>
  <c r="L53" i="33" s="1"/>
  <c r="P6" i="33"/>
  <c r="I53" i="33" l="1"/>
  <c r="I52" i="33"/>
  <c r="L56" i="25"/>
  <c r="I53" i="25"/>
  <c r="L54" i="25"/>
  <c r="L53" i="25"/>
  <c r="I52" i="25"/>
  <c r="L52" i="25"/>
  <c r="L55" i="25"/>
  <c r="I56" i="25"/>
  <c r="I55" i="25"/>
  <c r="I54" i="25"/>
  <c r="I56" i="31"/>
  <c r="I54" i="31"/>
  <c r="L54" i="31"/>
  <c r="I55" i="31"/>
  <c r="I56" i="33"/>
  <c r="L52" i="33"/>
  <c r="L54" i="33"/>
  <c r="L55" i="33"/>
  <c r="P10" i="32"/>
  <c r="P9" i="32"/>
  <c r="P8" i="32"/>
  <c r="P7" i="32"/>
  <c r="P6" i="32"/>
  <c r="P20" i="32"/>
  <c r="P19" i="32"/>
  <c r="P18" i="32"/>
  <c r="P17" i="32"/>
  <c r="P16" i="32"/>
  <c r="P30" i="32"/>
  <c r="P29" i="32"/>
  <c r="P28" i="32"/>
  <c r="P27" i="32"/>
  <c r="P26" i="32"/>
  <c r="P50" i="32"/>
  <c r="P49" i="32"/>
  <c r="P48" i="32"/>
  <c r="P47" i="32"/>
  <c r="P46" i="32"/>
  <c r="P39" i="32"/>
  <c r="P38" i="32"/>
  <c r="P37" i="32"/>
  <c r="P36" i="32"/>
  <c r="P40" i="32"/>
  <c r="I57" i="33" l="1"/>
  <c r="L57" i="33"/>
  <c r="L52" i="32"/>
  <c r="I52" i="32"/>
  <c r="I53" i="32"/>
  <c r="L53" i="32"/>
  <c r="L54" i="32"/>
  <c r="I54" i="32"/>
  <c r="I55" i="32"/>
  <c r="L55" i="32"/>
  <c r="I56" i="32"/>
  <c r="L56" i="32"/>
  <c r="L51" i="33"/>
  <c r="I51" i="33"/>
  <c r="L41" i="33"/>
  <c r="I41" i="33"/>
  <c r="L31" i="33"/>
  <c r="I31" i="33"/>
  <c r="L21" i="33"/>
  <c r="I21" i="33"/>
  <c r="L11" i="33"/>
  <c r="I11" i="33"/>
  <c r="I57" i="32" l="1"/>
  <c r="L51" i="32"/>
  <c r="I51" i="32"/>
  <c r="L41" i="32"/>
  <c r="I41" i="32"/>
  <c r="L31" i="32"/>
  <c r="I31" i="32"/>
  <c r="L21" i="32"/>
  <c r="I21" i="32"/>
  <c r="L11" i="32"/>
  <c r="I11" i="32"/>
  <c r="L51" i="31"/>
  <c r="I51" i="31"/>
  <c r="L41" i="31"/>
  <c r="I41" i="31"/>
  <c r="L31" i="31"/>
  <c r="I31" i="31"/>
  <c r="L21" i="31"/>
  <c r="I21" i="31"/>
  <c r="L11" i="31"/>
  <c r="I11" i="31"/>
  <c r="L57" i="31" l="1"/>
  <c r="L57" i="32"/>
  <c r="I57" i="31"/>
  <c r="D22" i="19"/>
  <c r="D15" i="19"/>
  <c r="D24" i="19" l="1"/>
  <c r="G13" i="19"/>
  <c r="G10" i="19"/>
  <c r="G11" i="19"/>
  <c r="G12" i="19"/>
  <c r="F10" i="19"/>
  <c r="G9" i="19"/>
  <c r="F9" i="19"/>
  <c r="F11" i="19"/>
  <c r="F12" i="19"/>
  <c r="F13" i="19"/>
  <c r="G15" i="19" l="1"/>
  <c r="L51" i="25"/>
  <c r="I51" i="25"/>
  <c r="L41" i="25"/>
  <c r="I41" i="25"/>
  <c r="L31" i="25"/>
  <c r="I31" i="25"/>
  <c r="L21" i="25"/>
  <c r="I21" i="25"/>
  <c r="L11" i="25"/>
  <c r="I11" i="25"/>
  <c r="L56" i="24" l="1"/>
  <c r="I56" i="24"/>
  <c r="L46" i="24"/>
  <c r="I46" i="24"/>
  <c r="L36" i="24"/>
  <c r="I36" i="24"/>
  <c r="L26" i="24"/>
  <c r="I26" i="24"/>
  <c r="J24" i="19" l="1"/>
  <c r="H10" i="19" l="1"/>
  <c r="H11" i="19"/>
  <c r="H12" i="19"/>
  <c r="H13" i="19"/>
  <c r="H9" i="19"/>
  <c r="H15" i="19" l="1"/>
  <c r="E24" i="19"/>
  <c r="K24" i="19" l="1"/>
  <c r="K40" i="27"/>
  <c r="G20" i="19" s="1"/>
  <c r="H20" i="19" s="1"/>
  <c r="K39" i="27"/>
  <c r="F20" i="19" s="1"/>
  <c r="K27" i="27"/>
  <c r="G19" i="19" s="1"/>
  <c r="H19" i="19" s="1"/>
  <c r="K26" i="27"/>
  <c r="F19" i="19" s="1"/>
  <c r="K18" i="27"/>
  <c r="G18" i="19" s="1"/>
  <c r="H18" i="19" s="1"/>
  <c r="K17" i="27"/>
  <c r="F18" i="19" s="1"/>
  <c r="L26" i="26" l="1"/>
  <c r="G17" i="19" s="1"/>
  <c r="H17" i="19" s="1"/>
  <c r="L25" i="26"/>
  <c r="F17" i="19" s="1"/>
  <c r="L16" i="26"/>
  <c r="L15" i="26"/>
  <c r="L57" i="25"/>
  <c r="I57" i="25"/>
  <c r="L16" i="24"/>
  <c r="I16" i="24"/>
  <c r="K42" i="27" l="1"/>
  <c r="G16" i="19"/>
  <c r="K41" i="27"/>
  <c r="F16" i="19"/>
  <c r="F22" i="19" s="1"/>
  <c r="F15" i="19"/>
  <c r="F24" i="19" l="1"/>
  <c r="H16" i="19"/>
  <c r="H22" i="19" s="1"/>
  <c r="H24" i="19" s="1"/>
  <c r="G22" i="19"/>
  <c r="G24" i="19" s="1"/>
</calcChain>
</file>

<file path=xl/sharedStrings.xml><?xml version="1.0" encoding="utf-8"?>
<sst xmlns="http://schemas.openxmlformats.org/spreadsheetml/2006/main" count="941" uniqueCount="144">
  <si>
    <t>出展小間料</t>
    <rPh sb="0" eb="2">
      <t>シュッテン</t>
    </rPh>
    <rPh sb="2" eb="4">
      <t>コマ</t>
    </rPh>
    <rPh sb="4" eb="5">
      <t>リョウ</t>
    </rPh>
    <phoneticPr fontId="3"/>
  </si>
  <si>
    <t>資　材　費</t>
    <rPh sb="0" eb="1">
      <t>シ</t>
    </rPh>
    <rPh sb="2" eb="3">
      <t>ザイ</t>
    </rPh>
    <rPh sb="4" eb="5">
      <t>ヒ</t>
    </rPh>
    <phoneticPr fontId="3"/>
  </si>
  <si>
    <t>広　告　費</t>
    <rPh sb="0" eb="1">
      <t>ヒロ</t>
    </rPh>
    <rPh sb="2" eb="3">
      <t>コク</t>
    </rPh>
    <rPh sb="4" eb="5">
      <t>ヒ</t>
    </rPh>
    <phoneticPr fontId="3"/>
  </si>
  <si>
    <t>経　費　区　分</t>
    <rPh sb="0" eb="1">
      <t>ヘ</t>
    </rPh>
    <rPh sb="2" eb="3">
      <t>ヒ</t>
    </rPh>
    <rPh sb="4" eb="5">
      <t>ク</t>
    </rPh>
    <rPh sb="6" eb="7">
      <t>ブン</t>
    </rPh>
    <phoneticPr fontId="3"/>
  </si>
  <si>
    <t>販売促進費</t>
    <rPh sb="0" eb="2">
      <t>ハンバイ</t>
    </rPh>
    <rPh sb="2" eb="4">
      <t>ソクシン</t>
    </rPh>
    <rPh sb="4" eb="5">
      <t>ヒ</t>
    </rPh>
    <phoneticPr fontId="3"/>
  </si>
  <si>
    <t>合　　計</t>
    <rPh sb="0" eb="1">
      <t>ゴウ</t>
    </rPh>
    <rPh sb="3" eb="4">
      <t>ケイ</t>
    </rPh>
    <phoneticPr fontId="3"/>
  </si>
  <si>
    <t>費　用　名</t>
    <rPh sb="0" eb="1">
      <t>ヒ</t>
    </rPh>
    <rPh sb="2" eb="4">
      <t>ヨウナ</t>
    </rPh>
    <rPh sb="4" eb="5">
      <t>メイ</t>
    </rPh>
    <phoneticPr fontId="3"/>
  </si>
  <si>
    <t>②</t>
    <phoneticPr fontId="3"/>
  </si>
  <si>
    <t>様式第４号（付表２）</t>
    <rPh sb="0" eb="2">
      <t>ヨウシキ</t>
    </rPh>
    <rPh sb="2" eb="3">
      <t>ダイ</t>
    </rPh>
    <rPh sb="4" eb="5">
      <t>ゴウ</t>
    </rPh>
    <rPh sb="6" eb="7">
      <t>ヅケ</t>
    </rPh>
    <rPh sb="7" eb="8">
      <t>ヒョウ</t>
    </rPh>
    <phoneticPr fontId="3"/>
  </si>
  <si>
    <t>変更後</t>
    <rPh sb="0" eb="2">
      <t>ヘンコウ</t>
    </rPh>
    <rPh sb="2" eb="3">
      <t>ゴ</t>
    </rPh>
    <phoneticPr fontId="4"/>
  </si>
  <si>
    <t>助成予定額</t>
    <rPh sb="0" eb="2">
      <t>ジョセイ</t>
    </rPh>
    <rPh sb="2" eb="4">
      <t>ヨテイ</t>
    </rPh>
    <rPh sb="4" eb="5">
      <t>ガク</t>
    </rPh>
    <phoneticPr fontId="3"/>
  </si>
  <si>
    <t>輸　送　費</t>
    <phoneticPr fontId="4"/>
  </si>
  <si>
    <t>通　訳　費</t>
    <rPh sb="0" eb="1">
      <t>ツウ</t>
    </rPh>
    <rPh sb="2" eb="3">
      <t>ワケ</t>
    </rPh>
    <rPh sb="4" eb="5">
      <t>ヒ</t>
    </rPh>
    <phoneticPr fontId="4"/>
  </si>
  <si>
    <t>オンライン出展基本料</t>
    <rPh sb="5" eb="7">
      <t>シュッテン</t>
    </rPh>
    <rPh sb="7" eb="10">
      <t>キホンリョウ</t>
    </rPh>
    <phoneticPr fontId="3"/>
  </si>
  <si>
    <t>経費区分：展示会等参加費</t>
    <rPh sb="0" eb="4">
      <t>ケイヒクブン</t>
    </rPh>
    <rPh sb="5" eb="12">
      <t>テンジカイトウサンカヒ</t>
    </rPh>
    <phoneticPr fontId="20"/>
  </si>
  <si>
    <t>展示会№１</t>
    <rPh sb="0" eb="3">
      <t>テンジカイ</t>
    </rPh>
    <phoneticPr fontId="20"/>
  </si>
  <si>
    <t>展示会名</t>
    <rPh sb="0" eb="3">
      <t>テンジカイ</t>
    </rPh>
    <rPh sb="3" eb="4">
      <t>メイ</t>
    </rPh>
    <phoneticPr fontId="20"/>
  </si>
  <si>
    <t>出展形態</t>
    <rPh sb="0" eb="2">
      <t>シュッテン</t>
    </rPh>
    <rPh sb="2" eb="4">
      <t>ケイタイ</t>
    </rPh>
    <phoneticPr fontId="20"/>
  </si>
  <si>
    <t>展示会HPのURL</t>
    <phoneticPr fontId="20"/>
  </si>
  <si>
    <t>会期</t>
    <rPh sb="0" eb="2">
      <t>カイキ</t>
    </rPh>
    <phoneticPr fontId="20"/>
  </si>
  <si>
    <t>リアル</t>
    <phoneticPr fontId="20"/>
  </si>
  <si>
    <t>～</t>
    <phoneticPr fontId="20"/>
  </si>
  <si>
    <t>展示会の特徴・
来場者層</t>
    <rPh sb="0" eb="3">
      <t>テンジカイ</t>
    </rPh>
    <rPh sb="4" eb="6">
      <t>トクチョウ</t>
    </rPh>
    <rPh sb="8" eb="11">
      <t>ライジョウシャ</t>
    </rPh>
    <rPh sb="11" eb="12">
      <t>ソウ</t>
    </rPh>
    <phoneticPr fontId="20"/>
  </si>
  <si>
    <t>オンライン</t>
    <phoneticPr fontId="20"/>
  </si>
  <si>
    <t>出展契約予定日</t>
    <phoneticPr fontId="20"/>
  </si>
  <si>
    <t>支払完了予定日</t>
    <phoneticPr fontId="20"/>
  </si>
  <si>
    <t>展示会の
選定理由</t>
    <phoneticPr fontId="20"/>
  </si>
  <si>
    <t>出展小間料</t>
    <rPh sb="0" eb="5">
      <t>シュッテンコマリョウ</t>
    </rPh>
    <phoneticPr fontId="20"/>
  </si>
  <si>
    <t>助成事業に要す
る経費(税込)</t>
    <rPh sb="0" eb="4">
      <t>ジョセイジギョウ</t>
    </rPh>
    <rPh sb="5" eb="6">
      <t>ヨウ</t>
    </rPh>
    <rPh sb="9" eb="11">
      <t>ケイヒ</t>
    </rPh>
    <rPh sb="12" eb="13">
      <t>ゼイ</t>
    </rPh>
    <rPh sb="13" eb="14">
      <t>コミ</t>
    </rPh>
    <phoneticPr fontId="20"/>
  </si>
  <si>
    <t>助成対象経費
(税抜)</t>
    <rPh sb="0" eb="2">
      <t>ジョセイ</t>
    </rPh>
    <rPh sb="2" eb="4">
      <t>タイショウ</t>
    </rPh>
    <rPh sb="4" eb="6">
      <t>ケイヒ</t>
    </rPh>
    <rPh sb="8" eb="10">
      <t>ゼイヌ</t>
    </rPh>
    <phoneticPr fontId="20"/>
  </si>
  <si>
    <t>資材費</t>
    <rPh sb="0" eb="3">
      <t>シザイヒ</t>
    </rPh>
    <phoneticPr fontId="20"/>
  </si>
  <si>
    <t>輸送費</t>
    <rPh sb="0" eb="3">
      <t>ユソウヒ</t>
    </rPh>
    <phoneticPr fontId="20"/>
  </si>
  <si>
    <t>展示会会場(国名)</t>
    <phoneticPr fontId="20"/>
  </si>
  <si>
    <t>通訳費</t>
    <rPh sb="0" eb="3">
      <t>ツウヤクヒ</t>
    </rPh>
    <phoneticPr fontId="20"/>
  </si>
  <si>
    <t>パビリオン・共同出展</t>
    <rPh sb="6" eb="10">
      <t>キョウドウシュッテン</t>
    </rPh>
    <phoneticPr fontId="20"/>
  </si>
  <si>
    <t>選択してください</t>
  </si>
  <si>
    <t>オンライン出展基本料</t>
    <rPh sb="5" eb="7">
      <t>シュッテン</t>
    </rPh>
    <rPh sb="7" eb="10">
      <t>キホンリョウ</t>
    </rPh>
    <phoneticPr fontId="20"/>
  </si>
  <si>
    <t>主催（契約先）</t>
    <rPh sb="0" eb="1">
      <t>シュ</t>
    </rPh>
    <rPh sb="1" eb="2">
      <t>サイ</t>
    </rPh>
    <rPh sb="3" eb="6">
      <t>ケイヤクサキ</t>
    </rPh>
    <phoneticPr fontId="20"/>
  </si>
  <si>
    <t>合　計</t>
    <rPh sb="0" eb="1">
      <t>ゴウ</t>
    </rPh>
    <rPh sb="2" eb="3">
      <t>ケイ</t>
    </rPh>
    <phoneticPr fontId="20"/>
  </si>
  <si>
    <t>展示会№２</t>
    <rPh sb="0" eb="3">
      <t>テンジカイ</t>
    </rPh>
    <phoneticPr fontId="20"/>
  </si>
  <si>
    <t>展示会№３</t>
    <rPh sb="0" eb="3">
      <t>テンジカイ</t>
    </rPh>
    <phoneticPr fontId="20"/>
  </si>
  <si>
    <t>展示会№４</t>
    <rPh sb="0" eb="3">
      <t>テンジカイ</t>
    </rPh>
    <phoneticPr fontId="20"/>
  </si>
  <si>
    <t>展示会№５</t>
    <rPh sb="0" eb="3">
      <t>テンジカイ</t>
    </rPh>
    <phoneticPr fontId="20"/>
  </si>
  <si>
    <t>展示会№６</t>
    <rPh sb="0" eb="3">
      <t>テンジカイ</t>
    </rPh>
    <phoneticPr fontId="20"/>
  </si>
  <si>
    <t>展示会№７</t>
    <rPh sb="0" eb="3">
      <t>テンジカイ</t>
    </rPh>
    <phoneticPr fontId="20"/>
  </si>
  <si>
    <t>展示会№８</t>
    <rPh sb="0" eb="3">
      <t>テンジカイ</t>
    </rPh>
    <phoneticPr fontId="20"/>
  </si>
  <si>
    <t>展示会№９</t>
    <rPh sb="0" eb="3">
      <t>テンジカイ</t>
    </rPh>
    <phoneticPr fontId="20"/>
  </si>
  <si>
    <t>展示会№10</t>
    <rPh sb="0" eb="3">
      <t>テンジカイ</t>
    </rPh>
    <phoneticPr fontId="20"/>
  </si>
  <si>
    <t>展示会等参加費
計</t>
    <rPh sb="3" eb="7">
      <t>トウサンカヒ</t>
    </rPh>
    <rPh sb="8" eb="9">
      <t>ケイ</t>
    </rPh>
    <phoneticPr fontId="20"/>
  </si>
  <si>
    <t>出展小間料</t>
    <rPh sb="0" eb="2">
      <t>シュッテン</t>
    </rPh>
    <rPh sb="2" eb="4">
      <t>コマ</t>
    </rPh>
    <rPh sb="4" eb="5">
      <t>リョウ</t>
    </rPh>
    <phoneticPr fontId="20"/>
  </si>
  <si>
    <t>助成事業に要す
る経費(税込)</t>
    <rPh sb="0" eb="2">
      <t>ジョセイ</t>
    </rPh>
    <rPh sb="2" eb="4">
      <t>ジギョウ</t>
    </rPh>
    <rPh sb="5" eb="6">
      <t>ヨウ</t>
    </rPh>
    <rPh sb="9" eb="11">
      <t>ケイヒ</t>
    </rPh>
    <rPh sb="11" eb="15">
      <t>ゼイコミ</t>
    </rPh>
    <phoneticPr fontId="20"/>
  </si>
  <si>
    <t>助成対象経費
(税抜)</t>
    <rPh sb="0" eb="6">
      <t>ジョセイタイショウケイヒ</t>
    </rPh>
    <rPh sb="8" eb="10">
      <t>ゼイヌ</t>
    </rPh>
    <phoneticPr fontId="20"/>
  </si>
  <si>
    <t>計</t>
    <rPh sb="0" eb="1">
      <t>ケイ</t>
    </rPh>
    <phoneticPr fontId="20"/>
  </si>
  <si>
    <t>経費区分：販売促進費</t>
    <rPh sb="0" eb="2">
      <t>ケイヒ</t>
    </rPh>
    <rPh sb="2" eb="4">
      <t>クブン</t>
    </rPh>
    <rPh sb="5" eb="10">
      <t>ハンバイソクシンヒ</t>
    </rPh>
    <phoneticPr fontId="20"/>
  </si>
  <si>
    <t>№１</t>
    <phoneticPr fontId="20"/>
  </si>
  <si>
    <t>ECサイト名</t>
    <rPh sb="5" eb="6">
      <t>メイ</t>
    </rPh>
    <phoneticPr fontId="20"/>
  </si>
  <si>
    <t>助成事業に
要する経費(税込)</t>
    <rPh sb="0" eb="2">
      <t>ジョセイ</t>
    </rPh>
    <rPh sb="2" eb="4">
      <t>ジギョウ</t>
    </rPh>
    <rPh sb="6" eb="7">
      <t>ヨウ</t>
    </rPh>
    <rPh sb="9" eb="11">
      <t>ケイヒ</t>
    </rPh>
    <rPh sb="12" eb="14">
      <t>ゼイコミ</t>
    </rPh>
    <phoneticPr fontId="20"/>
  </si>
  <si>
    <t>運営者(契約先)</t>
    <rPh sb="0" eb="3">
      <t>ウンエイシャ</t>
    </rPh>
    <phoneticPr fontId="20"/>
  </si>
  <si>
    <t>助成対象経費(税抜)</t>
    <rPh sb="7" eb="9">
      <t>ゼイヌキ</t>
    </rPh>
    <phoneticPr fontId="20"/>
  </si>
  <si>
    <t>№２</t>
    <phoneticPr fontId="20"/>
  </si>
  <si>
    <t>№３</t>
    <phoneticPr fontId="20"/>
  </si>
  <si>
    <t>助成事業に要する経費(税込)</t>
    <rPh sb="0" eb="2">
      <t>ジョセイ</t>
    </rPh>
    <rPh sb="2" eb="4">
      <t>ジギョウ</t>
    </rPh>
    <rPh sb="5" eb="6">
      <t>ヨウ</t>
    </rPh>
    <rPh sb="8" eb="10">
      <t>ケイヒ</t>
    </rPh>
    <rPh sb="11" eb="13">
      <t>ゼイコミ</t>
    </rPh>
    <phoneticPr fontId="20"/>
  </si>
  <si>
    <t>新規・リニューアル</t>
    <rPh sb="0" eb="2">
      <t>シンキ</t>
    </rPh>
    <phoneticPr fontId="20"/>
  </si>
  <si>
    <t>webサイトのURL</t>
    <phoneticPr fontId="20"/>
  </si>
  <si>
    <t>契約内容</t>
    <rPh sb="0" eb="2">
      <t>ケイヤク</t>
    </rPh>
    <rPh sb="2" eb="4">
      <t>ナイヨウ</t>
    </rPh>
    <phoneticPr fontId="20"/>
  </si>
  <si>
    <t>契約予定日</t>
    <phoneticPr fontId="20"/>
  </si>
  <si>
    <t>支払予定先</t>
    <rPh sb="0" eb="5">
      <t>シハライヨテイサキ</t>
    </rPh>
    <phoneticPr fontId="20"/>
  </si>
  <si>
    <t>支払予定日</t>
    <rPh sb="0" eb="2">
      <t>シハライ</t>
    </rPh>
    <phoneticPr fontId="20"/>
  </si>
  <si>
    <t>№1</t>
    <phoneticPr fontId="20"/>
  </si>
  <si>
    <t>実施内容</t>
    <rPh sb="0" eb="2">
      <t>ジッシ</t>
    </rPh>
    <rPh sb="2" eb="4">
      <t>ナイヨウ</t>
    </rPh>
    <phoneticPr fontId="20"/>
  </si>
  <si>
    <t>契約予定日</t>
    <rPh sb="0" eb="2">
      <t>ケイヤク</t>
    </rPh>
    <rPh sb="2" eb="5">
      <t>ヨテイビ</t>
    </rPh>
    <phoneticPr fontId="20"/>
  </si>
  <si>
    <t>助成事業に
要する経費(税込)</t>
    <phoneticPr fontId="20"/>
  </si>
  <si>
    <t>支払予定日</t>
    <rPh sb="0" eb="5">
      <t>シハラヨテイビ</t>
    </rPh>
    <phoneticPr fontId="20"/>
  </si>
  <si>
    <t>助成対象経費(税抜)</t>
    <phoneticPr fontId="20"/>
  </si>
  <si>
    <t>№2</t>
    <phoneticPr fontId="20"/>
  </si>
  <si>
    <t>№3</t>
    <phoneticPr fontId="20"/>
  </si>
  <si>
    <t>№4</t>
    <phoneticPr fontId="20"/>
  </si>
  <si>
    <t>№5</t>
    <phoneticPr fontId="20"/>
  </si>
  <si>
    <t>№6</t>
    <phoneticPr fontId="20"/>
  </si>
  <si>
    <t>№7</t>
    <phoneticPr fontId="20"/>
  </si>
  <si>
    <t>助成事業に要する経費(税込)</t>
    <rPh sb="0" eb="2">
      <t>ジョセイ</t>
    </rPh>
    <rPh sb="2" eb="4">
      <t>ジギョウ</t>
    </rPh>
    <rPh sb="5" eb="6">
      <t>ヨウ</t>
    </rPh>
    <rPh sb="8" eb="10">
      <t>ケイヒ</t>
    </rPh>
    <rPh sb="10" eb="14">
      <t>ゼイコミ</t>
    </rPh>
    <phoneticPr fontId="20"/>
  </si>
  <si>
    <t>№４</t>
    <phoneticPr fontId="20"/>
  </si>
  <si>
    <t>№５</t>
    <phoneticPr fontId="20"/>
  </si>
  <si>
    <t>販売促進費　計</t>
    <rPh sb="0" eb="5">
      <t>ハンバイソクシンヒ</t>
    </rPh>
    <rPh sb="6" eb="7">
      <t>ケイ</t>
    </rPh>
    <phoneticPr fontId="20"/>
  </si>
  <si>
    <t>助成事業に要する経費(税込)</t>
    <rPh sb="0" eb="2">
      <t>ジョセイ</t>
    </rPh>
    <phoneticPr fontId="20"/>
  </si>
  <si>
    <t>すでに出展したものも含め、今回の変更後の出展展示会をすべて記載してください。</t>
    <rPh sb="3" eb="5">
      <t>シュッテン</t>
    </rPh>
    <rPh sb="10" eb="11">
      <t>フク</t>
    </rPh>
    <rPh sb="13" eb="15">
      <t>コンカイ</t>
    </rPh>
    <rPh sb="16" eb="19">
      <t>ヘンコウゴ</t>
    </rPh>
    <rPh sb="20" eb="22">
      <t>シュッテン</t>
    </rPh>
    <rPh sb="22" eb="25">
      <t>テンジカイ</t>
    </rPh>
    <rPh sb="29" eb="31">
      <t>キサイ</t>
    </rPh>
    <phoneticPr fontId="3"/>
  </si>
  <si>
    <t>様式第４号（付表１―１）</t>
    <rPh sb="6" eb="8">
      <t>フヒョウ</t>
    </rPh>
    <phoneticPr fontId="20"/>
  </si>
  <si>
    <t>様式第４号（付表１―２）</t>
    <rPh sb="6" eb="8">
      <t>フヒョウ</t>
    </rPh>
    <phoneticPr fontId="20"/>
  </si>
  <si>
    <t>すでに実施したものも含め、今回の変更後の販売促進活動をすべて記載してください。</t>
    <rPh sb="3" eb="5">
      <t>ジッシ</t>
    </rPh>
    <rPh sb="10" eb="11">
      <t>フク</t>
    </rPh>
    <rPh sb="13" eb="15">
      <t>コンカイ</t>
    </rPh>
    <rPh sb="16" eb="19">
      <t>ヘンコウゴ</t>
    </rPh>
    <rPh sb="20" eb="26">
      <t>ハンバイソクシンカツドウ</t>
    </rPh>
    <rPh sb="30" eb="32">
      <t>キサイ</t>
    </rPh>
    <phoneticPr fontId="3"/>
  </si>
  <si>
    <t>「変更前」には交付決定時の額を、「変更後」には変更申請の額を記入してください。</t>
    <rPh sb="1" eb="3">
      <t>ヘンコウ</t>
    </rPh>
    <rPh sb="3" eb="4">
      <t>マエ</t>
    </rPh>
    <rPh sb="7" eb="9">
      <t>コウフ</t>
    </rPh>
    <rPh sb="9" eb="11">
      <t>ケッテイ</t>
    </rPh>
    <rPh sb="11" eb="12">
      <t>ジ</t>
    </rPh>
    <rPh sb="13" eb="14">
      <t>ガク</t>
    </rPh>
    <rPh sb="17" eb="19">
      <t>ヘンコウ</t>
    </rPh>
    <rPh sb="19" eb="20">
      <t>ゴ</t>
    </rPh>
    <rPh sb="23" eb="25">
      <t>ヘンコウ</t>
    </rPh>
    <rPh sb="25" eb="27">
      <t>シンセイ</t>
    </rPh>
    <rPh sb="28" eb="29">
      <t>ガク</t>
    </rPh>
    <rPh sb="30" eb="32">
      <t>キニュウ</t>
    </rPh>
    <phoneticPr fontId="3"/>
  </si>
  <si>
    <t>助成対象経費
(税抜)</t>
    <rPh sb="0" eb="2">
      <t>ジョセイ</t>
    </rPh>
    <rPh sb="2" eb="4">
      <t>タイショウ</t>
    </rPh>
    <rPh sb="4" eb="6">
      <t>ケイヒ</t>
    </rPh>
    <rPh sb="8" eb="10">
      <t>ゼイヌ</t>
    </rPh>
    <phoneticPr fontId="3"/>
  </si>
  <si>
    <t>助成事業に
要する経費(税込)</t>
    <rPh sb="0" eb="4">
      <t>ジョセイジギョウ</t>
    </rPh>
    <rPh sb="6" eb="7">
      <t>ヨウ</t>
    </rPh>
    <rPh sb="9" eb="11">
      <t>ケイヒ</t>
    </rPh>
    <rPh sb="13" eb="14">
      <t>コミ</t>
    </rPh>
    <phoneticPr fontId="3"/>
  </si>
  <si>
    <r>
      <rPr>
        <sz val="8"/>
        <color theme="1"/>
        <rFont val="游明朝"/>
        <family val="1"/>
        <charset val="128"/>
      </rPr>
      <t>①</t>
    </r>
    <phoneticPr fontId="3"/>
  </si>
  <si>
    <r>
      <rPr>
        <sz val="8"/>
        <color theme="1"/>
        <rFont val="游明朝"/>
        <family val="1"/>
        <charset val="128"/>
      </rPr>
      <t>Ⓐ</t>
    </r>
    <phoneticPr fontId="4"/>
  </si>
  <si>
    <t>助成対象経費の
1/2又は
経費別限度額</t>
    <rPh sb="0" eb="2">
      <t>ジョセイ</t>
    </rPh>
    <rPh sb="2" eb="4">
      <t>タイショウ</t>
    </rPh>
    <rPh sb="4" eb="6">
      <t>ケイヒ</t>
    </rPh>
    <rPh sb="11" eb="12">
      <t>マタ</t>
    </rPh>
    <rPh sb="14" eb="16">
      <t>ケイヒ</t>
    </rPh>
    <rPh sb="16" eb="17">
      <t>ベツ</t>
    </rPh>
    <rPh sb="17" eb="19">
      <t>ゲンド</t>
    </rPh>
    <rPh sb="19" eb="20">
      <t>ガク</t>
    </rPh>
    <phoneticPr fontId="3"/>
  </si>
  <si>
    <t>≧</t>
  </si>
  <si>
    <t>経費区分　計</t>
    <rPh sb="0" eb="4">
      <t>ケイヒクブン</t>
    </rPh>
    <rPh sb="5" eb="6">
      <t>ケイ</t>
    </rPh>
    <phoneticPr fontId="3"/>
  </si>
  <si>
    <t>経費区分　計</t>
    <rPh sb="0" eb="2">
      <t>ケイヒ</t>
    </rPh>
    <rPh sb="2" eb="4">
      <t>クブン</t>
    </rPh>
    <rPh sb="5" eb="6">
      <t>ケイ</t>
    </rPh>
    <phoneticPr fontId="3"/>
  </si>
  <si>
    <t>展示会等参加費</t>
    <phoneticPr fontId="3"/>
  </si>
  <si>
    <t>（単位：円）</t>
    <rPh sb="1" eb="3">
      <t>タンイ</t>
    </rPh>
    <rPh sb="4" eb="5">
      <t>エン</t>
    </rPh>
    <phoneticPr fontId="3"/>
  </si>
  <si>
    <t>変更前</t>
    <rPh sb="0" eb="3">
      <t>ヘンコウマエ</t>
    </rPh>
    <phoneticPr fontId="3"/>
  </si>
  <si>
    <t>助成予定額
(千円未満切り捨て)</t>
    <rPh sb="0" eb="2">
      <t>ジョセイ</t>
    </rPh>
    <rPh sb="2" eb="4">
      <t>ヨテイ</t>
    </rPh>
    <rPh sb="4" eb="5">
      <t>ガク</t>
    </rPh>
    <phoneticPr fontId="3"/>
  </si>
  <si>
    <t>助成対象経費</t>
    <rPh sb="0" eb="2">
      <t>ジョセイ</t>
    </rPh>
    <rPh sb="2" eb="4">
      <t>タイショウ</t>
    </rPh>
    <rPh sb="4" eb="6">
      <t>ケイヒ</t>
    </rPh>
    <phoneticPr fontId="3"/>
  </si>
  <si>
    <t>①＋②（※Ⓐが上限）</t>
    <rPh sb="7" eb="8">
      <t>テイガク</t>
    </rPh>
    <phoneticPr fontId="3"/>
  </si>
  <si>
    <t>様式第４号（付表１―３）</t>
    <rPh sb="6" eb="8">
      <t>フヒョウ</t>
    </rPh>
    <phoneticPr fontId="20"/>
  </si>
  <si>
    <t>様式第４号（付表１―４）</t>
    <rPh sb="6" eb="8">
      <t>フヒョウ</t>
    </rPh>
    <phoneticPr fontId="20"/>
  </si>
  <si>
    <t>〇　印刷物制作費</t>
    <rPh sb="5" eb="6">
      <t>セイ</t>
    </rPh>
    <phoneticPr fontId="20"/>
  </si>
  <si>
    <t>印刷物制作費</t>
    <rPh sb="0" eb="3">
      <t>インサツブツ</t>
    </rPh>
    <rPh sb="3" eb="5">
      <t>セイサク</t>
    </rPh>
    <rPh sb="5" eb="6">
      <t>ヒ</t>
    </rPh>
    <phoneticPr fontId="3"/>
  </si>
  <si>
    <t>印刷物制作費　計</t>
    <rPh sb="0" eb="3">
      <t>インサツブツ</t>
    </rPh>
    <rPh sb="3" eb="5">
      <t>セイサク</t>
    </rPh>
    <rPh sb="5" eb="6">
      <t>ヒ</t>
    </rPh>
    <rPh sb="7" eb="8">
      <t>ケイ</t>
    </rPh>
    <phoneticPr fontId="20"/>
  </si>
  <si>
    <t>広告費　計</t>
    <rPh sb="0" eb="3">
      <t>コウコクヒ</t>
    </rPh>
    <rPh sb="4" eb="5">
      <t>ケイ</t>
    </rPh>
    <phoneticPr fontId="20"/>
  </si>
  <si>
    <t>〇　広告費</t>
    <phoneticPr fontId="20"/>
  </si>
  <si>
    <t>サイト運営者のURL</t>
    <rPh sb="3" eb="6">
      <t>ウンエイシャ</t>
    </rPh>
    <phoneticPr fontId="20"/>
  </si>
  <si>
    <t>契約(登録)予定日</t>
    <phoneticPr fontId="20"/>
  </si>
  <si>
    <t>支払予定日</t>
    <rPh sb="0" eb="5">
      <t>シハライヨテイビ</t>
    </rPh>
    <phoneticPr fontId="20"/>
  </si>
  <si>
    <t>小間数</t>
    <rPh sb="0" eb="3">
      <t>コマスウ</t>
    </rPh>
    <phoneticPr fontId="20"/>
  </si>
  <si>
    <t>（１）変更後の展示会等の詳細</t>
    <rPh sb="3" eb="5">
      <t>ヘンコウ</t>
    </rPh>
    <rPh sb="5" eb="6">
      <t>ゴ</t>
    </rPh>
    <rPh sb="7" eb="10">
      <t>テンジカイ</t>
    </rPh>
    <rPh sb="10" eb="11">
      <t>トウ</t>
    </rPh>
    <rPh sb="12" eb="14">
      <t>ショウサイ</t>
    </rPh>
    <phoneticPr fontId="3"/>
  </si>
  <si>
    <t>（２）変更後の販売促進活動の詳細</t>
    <rPh sb="3" eb="5">
      <t>ヘンコウ</t>
    </rPh>
    <rPh sb="5" eb="6">
      <t>ゴ</t>
    </rPh>
    <rPh sb="7" eb="9">
      <t>ハンバイ</t>
    </rPh>
    <rPh sb="9" eb="11">
      <t>ソクシン</t>
    </rPh>
    <rPh sb="11" eb="13">
      <t>カツドウ</t>
    </rPh>
    <rPh sb="14" eb="16">
      <t>ショウサイ</t>
    </rPh>
    <phoneticPr fontId="20"/>
  </si>
  <si>
    <t>〇　EC出店初期登録料</t>
    <phoneticPr fontId="20"/>
  </si>
  <si>
    <t>〇　自社サイト制作・改修費</t>
    <rPh sb="10" eb="13">
      <t>カイシュウヒ</t>
    </rPh>
    <phoneticPr fontId="20"/>
  </si>
  <si>
    <t>ＥＣ出店初期登録料　計</t>
    <rPh sb="10" eb="11">
      <t>ケイ</t>
    </rPh>
    <phoneticPr fontId="20"/>
  </si>
  <si>
    <t>自社サイト制作・改修費　計</t>
    <rPh sb="8" eb="11">
      <t>カイシュウヒ</t>
    </rPh>
    <rPh sb="12" eb="13">
      <t>ケイ</t>
    </rPh>
    <phoneticPr fontId="20"/>
  </si>
  <si>
    <t>〇　動画制作費</t>
    <phoneticPr fontId="20"/>
  </si>
  <si>
    <t>動画制作費　計</t>
    <rPh sb="0" eb="2">
      <t>ドウガ</t>
    </rPh>
    <rPh sb="2" eb="4">
      <t>セイサク</t>
    </rPh>
    <rPh sb="4" eb="5">
      <t>ヒ</t>
    </rPh>
    <rPh sb="6" eb="7">
      <t>ケイ</t>
    </rPh>
    <phoneticPr fontId="20"/>
  </si>
  <si>
    <t>EC出店初期登録料</t>
    <rPh sb="2" eb="4">
      <t>シュッテン</t>
    </rPh>
    <rPh sb="4" eb="6">
      <t>ショキ</t>
    </rPh>
    <rPh sb="6" eb="8">
      <t>トウロク</t>
    </rPh>
    <rPh sb="8" eb="9">
      <t>リョウ</t>
    </rPh>
    <phoneticPr fontId="3"/>
  </si>
  <si>
    <t>自社サイト制作・改修費</t>
    <rPh sb="0" eb="2">
      <t>ジシャ</t>
    </rPh>
    <rPh sb="5" eb="7">
      <t>セイサク</t>
    </rPh>
    <rPh sb="8" eb="11">
      <t>カイシュウヒ</t>
    </rPh>
    <phoneticPr fontId="3"/>
  </si>
  <si>
    <t>動画制作費</t>
    <rPh sb="0" eb="2">
      <t>ドウガ</t>
    </rPh>
    <rPh sb="2" eb="4">
      <t>セイサク</t>
    </rPh>
    <rPh sb="4" eb="5">
      <t>ヒ</t>
    </rPh>
    <phoneticPr fontId="3"/>
  </si>
  <si>
    <t>１　変更後の事業計画詳細</t>
    <rPh sb="2" eb="5">
      <t>ヘンコウゴ</t>
    </rPh>
    <rPh sb="6" eb="8">
      <t>ジギョウ</t>
    </rPh>
    <rPh sb="8" eb="10">
      <t>ケイカク</t>
    </rPh>
    <rPh sb="10" eb="12">
      <t>ショウサイ</t>
    </rPh>
    <phoneticPr fontId="3"/>
  </si>
  <si>
    <t>２　経　費　配　分　の　変　更　内　容</t>
    <phoneticPr fontId="4"/>
  </si>
  <si>
    <t>展示会№11</t>
    <rPh sb="0" eb="3">
      <t>テンジカイ</t>
    </rPh>
    <phoneticPr fontId="20"/>
  </si>
  <si>
    <t>展示会№12</t>
    <rPh sb="0" eb="3">
      <t>テンジカイ</t>
    </rPh>
    <phoneticPr fontId="20"/>
  </si>
  <si>
    <t>展示会№13</t>
    <rPh sb="0" eb="3">
      <t>テンジカイ</t>
    </rPh>
    <phoneticPr fontId="20"/>
  </si>
  <si>
    <t>展示会№14</t>
    <rPh sb="0" eb="3">
      <t>テンジカイ</t>
    </rPh>
    <phoneticPr fontId="20"/>
  </si>
  <si>
    <t>展示会№15</t>
    <rPh sb="0" eb="3">
      <t>テンジカイ</t>
    </rPh>
    <phoneticPr fontId="20"/>
  </si>
  <si>
    <t>展示会№1６</t>
    <rPh sb="0" eb="3">
      <t>テンジカイ</t>
    </rPh>
    <phoneticPr fontId="20"/>
  </si>
  <si>
    <t>展示会№1７</t>
    <rPh sb="0" eb="3">
      <t>テンジカイ</t>
    </rPh>
    <phoneticPr fontId="20"/>
  </si>
  <si>
    <t>展示会№1８</t>
    <rPh sb="0" eb="3">
      <t>テンジカイ</t>
    </rPh>
    <phoneticPr fontId="20"/>
  </si>
  <si>
    <t>展示会№1９</t>
    <rPh sb="0" eb="3">
      <t>テンジカイ</t>
    </rPh>
    <phoneticPr fontId="20"/>
  </si>
  <si>
    <t>展示会№20</t>
    <rPh sb="0" eb="3">
      <t>テンジカイ</t>
    </rPh>
    <phoneticPr fontId="20"/>
  </si>
  <si>
    <t>展示会№21</t>
    <rPh sb="0" eb="3">
      <t>テンジカイ</t>
    </rPh>
    <phoneticPr fontId="20"/>
  </si>
  <si>
    <t>展示会№22</t>
    <rPh sb="0" eb="3">
      <t>テンジカイ</t>
    </rPh>
    <phoneticPr fontId="20"/>
  </si>
  <si>
    <t>展示会№24</t>
    <rPh sb="0" eb="3">
      <t>テンジカイ</t>
    </rPh>
    <phoneticPr fontId="20"/>
  </si>
  <si>
    <t>展示会№25</t>
    <rPh sb="0" eb="3">
      <t>テンジカイ</t>
    </rPh>
    <phoneticPr fontId="20"/>
  </si>
  <si>
    <t>展示会№23</t>
    <rPh sb="0" eb="3">
      <t>テンジカイ</t>
    </rPh>
    <phoneticPr fontId="20"/>
  </si>
  <si>
    <t>積上げフラグ</t>
    <rPh sb="0" eb="2">
      <t>ツミア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</si>
</sst>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0_ "/>
    <numFmt numFmtId="177" formatCode="[$-F800]dddd\,\ mmmm\ dd\,\ yyyy"/>
    <numFmt numFmtId="178" formatCode="[$-411]ge\.m\.d;@"/>
    <numFmt numFmtId="179" formatCode="&quot;¥&quot;#,##0_);[Red]\(&quot;¥&quot;#,##0\)"/>
    <numFmt numFmtId="180" formatCode="&quot;¥&quot;#,##0;[Red]&quot;¥&quot;#,##0"/>
  </numFmts>
  <fonts count="80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0.5"/>
      <name val="游明朝"/>
      <family val="1"/>
      <charset val="128"/>
    </font>
    <font>
      <sz val="11"/>
      <name val="游明朝"/>
      <family val="1"/>
      <charset val="128"/>
    </font>
    <font>
      <b/>
      <sz val="11"/>
      <name val="游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0.5"/>
      <color theme="1"/>
      <name val="游明朝"/>
      <family val="1"/>
      <charset val="128"/>
    </font>
    <font>
      <sz val="11"/>
      <color theme="1"/>
      <name val="游明朝"/>
      <family val="1"/>
      <charset val="128"/>
    </font>
    <font>
      <sz val="10"/>
      <color theme="1"/>
      <name val="游明朝"/>
      <family val="1"/>
      <charset val="128"/>
    </font>
    <font>
      <sz val="9"/>
      <color theme="1"/>
      <name val="游ゴシック"/>
      <family val="3"/>
      <charset val="128"/>
    </font>
    <font>
      <sz val="14"/>
      <color theme="1"/>
      <name val="游明朝"/>
      <family val="1"/>
      <charset val="128"/>
    </font>
    <font>
      <b/>
      <sz val="14"/>
      <color theme="1"/>
      <name val="游明朝"/>
      <family val="1"/>
      <charset val="128"/>
    </font>
    <font>
      <sz val="8"/>
      <color theme="1"/>
      <name val="游明朝"/>
      <family val="1"/>
      <charset val="128"/>
    </font>
    <font>
      <sz val="11"/>
      <color rgb="FFFF0000"/>
      <name val="游明朝"/>
      <family val="1"/>
      <charset val="128"/>
    </font>
    <font>
      <b/>
      <sz val="10"/>
      <color rgb="FFFF0000"/>
      <name val="游明朝"/>
      <family val="1"/>
      <charset val="128"/>
    </font>
    <font>
      <sz val="9"/>
      <color theme="1"/>
      <name val="游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10.5"/>
      <color rgb="FF262626"/>
      <name val="游明朝"/>
      <family val="1"/>
      <charset val="128"/>
    </font>
    <font>
      <b/>
      <sz val="10.5"/>
      <color rgb="FFFF0000"/>
      <name val="游明朝"/>
      <family val="1"/>
      <charset val="128"/>
    </font>
    <font>
      <u/>
      <sz val="11"/>
      <color theme="10"/>
      <name val="ＭＳ Ｐゴシック"/>
      <family val="2"/>
      <charset val="128"/>
      <scheme val="minor"/>
    </font>
    <font>
      <sz val="10"/>
      <name val="游ゴシック"/>
      <family val="3"/>
      <charset val="128"/>
    </font>
    <font>
      <b/>
      <sz val="11"/>
      <color theme="1"/>
      <name val="游ゴシック"/>
      <family val="3"/>
      <charset val="128"/>
    </font>
    <font>
      <b/>
      <sz val="10"/>
      <color theme="1"/>
      <name val="游ゴシック"/>
      <family val="3"/>
      <charset val="128"/>
    </font>
    <font>
      <sz val="10"/>
      <color theme="1"/>
      <name val="游ゴシック"/>
      <family val="3"/>
      <charset val="128"/>
    </font>
    <font>
      <b/>
      <sz val="8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  <font>
      <b/>
      <sz val="9"/>
      <color theme="1"/>
      <name val="游ゴシック"/>
      <family val="3"/>
      <charset val="128"/>
    </font>
    <font>
      <b/>
      <sz val="11"/>
      <color theme="1"/>
      <name val="游明朝"/>
      <family val="1"/>
      <charset val="128"/>
    </font>
    <font>
      <b/>
      <sz val="10"/>
      <name val="游明朝"/>
      <family val="1"/>
      <charset val="128"/>
    </font>
    <font>
      <b/>
      <sz val="11"/>
      <color rgb="FFFF0000"/>
      <name val="游明朝"/>
      <family val="1"/>
      <charset val="128"/>
    </font>
    <font>
      <b/>
      <sz val="6"/>
      <color theme="1"/>
      <name val="游ゴシック"/>
      <family val="3"/>
      <charset val="128"/>
    </font>
    <font>
      <sz val="9"/>
      <name val="游ゴシック"/>
      <family val="3"/>
      <charset val="128"/>
    </font>
    <font>
      <sz val="9"/>
      <name val="游ゴシック Medium"/>
      <family val="3"/>
      <charset val="128"/>
    </font>
    <font>
      <b/>
      <sz val="11"/>
      <color theme="1"/>
      <name val="游ゴシック Medium"/>
      <family val="3"/>
      <charset val="128"/>
    </font>
    <font>
      <sz val="11"/>
      <color theme="1"/>
      <name val="游ゴシック Medium"/>
      <family val="3"/>
      <charset val="128"/>
    </font>
    <font>
      <sz val="10"/>
      <color theme="1"/>
      <name val="游ゴシック Medium"/>
      <family val="3"/>
      <charset val="128"/>
    </font>
    <font>
      <sz val="10.5"/>
      <color theme="1"/>
      <name val="游ゴシック Medium"/>
      <family val="3"/>
      <charset val="128"/>
    </font>
    <font>
      <sz val="9"/>
      <color theme="1"/>
      <name val="游ゴシック Medium"/>
      <family val="3"/>
      <charset val="128"/>
    </font>
    <font>
      <sz val="10.5"/>
      <color theme="1"/>
      <name val="Verdana"/>
      <family val="2"/>
    </font>
    <font>
      <sz val="8"/>
      <color theme="1"/>
      <name val="Verdana"/>
      <family val="2"/>
    </font>
    <font>
      <b/>
      <sz val="10.5"/>
      <color theme="1"/>
      <name val="游ゴシック Medium"/>
      <family val="3"/>
      <charset val="128"/>
    </font>
    <font>
      <sz val="14"/>
      <color theme="1"/>
      <name val="Verdana"/>
      <family val="2"/>
    </font>
    <font>
      <sz val="12"/>
      <color theme="1"/>
      <name val="游ゴシック Medium"/>
      <family val="3"/>
      <charset val="128"/>
    </font>
    <font>
      <b/>
      <sz val="10.5"/>
      <color theme="1"/>
      <name val="游ゴシック"/>
      <family val="3"/>
      <charset val="128"/>
    </font>
    <font>
      <b/>
      <sz val="8"/>
      <color theme="1"/>
      <name val="Verdana"/>
      <family val="2"/>
    </font>
    <font>
      <b/>
      <sz val="10.5"/>
      <color theme="1"/>
      <name val="Verdana"/>
      <family val="2"/>
    </font>
    <font>
      <sz val="8"/>
      <color theme="1"/>
      <name val="游ゴシック Medium"/>
      <family val="3"/>
      <charset val="128"/>
    </font>
    <font>
      <b/>
      <sz val="14"/>
      <color rgb="FFFF0000"/>
      <name val="Verdana"/>
      <family val="2"/>
    </font>
    <font>
      <b/>
      <sz val="9"/>
      <color rgb="FF0070C0"/>
      <name val="Verdana"/>
      <family val="2"/>
    </font>
    <font>
      <sz val="10"/>
      <color rgb="FF0070C0"/>
      <name val="Verdana"/>
      <family val="2"/>
    </font>
    <font>
      <b/>
      <sz val="10"/>
      <color rgb="FF0070C0"/>
      <name val="Verdana"/>
      <family val="2"/>
    </font>
    <font>
      <sz val="10.5"/>
      <color rgb="FFFF0000"/>
      <name val="Verdana"/>
      <family val="2"/>
    </font>
    <font>
      <sz val="10.5"/>
      <color rgb="FF0070C0"/>
      <name val="Verdana"/>
      <family val="2"/>
    </font>
    <font>
      <sz val="8"/>
      <color rgb="FF0070C0"/>
      <name val="Verdana"/>
      <family val="2"/>
    </font>
    <font>
      <b/>
      <sz val="10.5"/>
      <color rgb="FF0070C0"/>
      <name val="Verdana"/>
      <family val="2"/>
    </font>
    <font>
      <b/>
      <sz val="9"/>
      <name val="游明朝"/>
      <family val="1"/>
      <charset val="128"/>
    </font>
    <font>
      <u/>
      <sz val="9"/>
      <name val="游明朝"/>
      <family val="1"/>
      <charset val="128"/>
    </font>
    <font>
      <sz val="8"/>
      <name val="游明朝"/>
      <family val="1"/>
      <charset val="128"/>
    </font>
    <font>
      <sz val="9"/>
      <name val="游明朝"/>
      <family val="1"/>
      <charset val="128"/>
    </font>
    <font>
      <sz val="9"/>
      <name val="Verdana"/>
      <family val="2"/>
    </font>
    <font>
      <sz val="9"/>
      <color theme="1"/>
      <name val="Verdana"/>
      <family val="2"/>
    </font>
    <font>
      <b/>
      <sz val="10"/>
      <color theme="1"/>
      <name val="游明朝"/>
      <family val="1"/>
      <charset val="128"/>
    </font>
    <font>
      <u/>
      <sz val="11"/>
      <color theme="1"/>
      <name val="游明朝"/>
      <family val="1"/>
      <charset val="128"/>
    </font>
    <font>
      <sz val="10"/>
      <color theme="1"/>
      <name val="Verdana"/>
      <family val="2"/>
    </font>
    <font>
      <b/>
      <sz val="14"/>
      <name val="游ゴシック"/>
      <family val="3"/>
      <charset val="128"/>
    </font>
    <font>
      <b/>
      <sz val="14"/>
      <color theme="1"/>
      <name val="游ゴシック Medium"/>
      <family val="3"/>
      <charset val="128"/>
    </font>
    <font>
      <b/>
      <sz val="8"/>
      <color theme="1"/>
      <name val="游明朝"/>
      <family val="1"/>
      <charset val="128"/>
    </font>
    <font>
      <b/>
      <sz val="9"/>
      <color theme="1"/>
      <name val="游明朝"/>
      <family val="1"/>
      <charset val="128"/>
    </font>
    <font>
      <u/>
      <sz val="9"/>
      <color theme="1"/>
      <name val="游明朝"/>
      <family val="1"/>
      <charset val="128"/>
    </font>
    <font>
      <sz val="9"/>
      <color rgb="FFFF0000"/>
      <name val="游明朝"/>
      <family val="1"/>
      <charset val="128"/>
    </font>
    <font>
      <sz val="9"/>
      <color theme="0" tint="-0.34998626667073579"/>
      <name val="游明朝"/>
      <family val="1"/>
      <charset val="128"/>
    </font>
    <font>
      <sz val="9"/>
      <color theme="0" tint="-0.499984740745262"/>
      <name val="游明朝"/>
      <family val="1"/>
      <charset val="128"/>
    </font>
    <font>
      <sz val="11"/>
      <color theme="0" tint="-0.34998626667073579"/>
      <name val="游明朝"/>
      <family val="1"/>
      <charset val="128"/>
    </font>
    <font>
      <sz val="9"/>
      <color theme="0" tint="-0.34998626667073579"/>
      <name val="游ゴシック"/>
      <family val="3"/>
      <charset val="128"/>
    </font>
    <font>
      <sz val="10"/>
      <color theme="0" tint="-0.34998626667073579"/>
      <name val="游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E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theme="0" tint="-0.14999847407452621"/>
        <bgColor indexed="64"/>
      </patternFill>
    </fill>
  </fills>
  <borders count="7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Up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 diagonalUp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 diagonalUp="1">
      <left style="hair">
        <color indexed="64"/>
      </left>
      <right/>
      <top style="hair">
        <color indexed="64"/>
      </top>
      <bottom/>
      <diagonal style="hair">
        <color indexed="64"/>
      </diagonal>
    </border>
    <border diagonalUp="1">
      <left/>
      <right style="hair">
        <color indexed="64"/>
      </right>
      <top style="hair">
        <color indexed="64"/>
      </top>
      <bottom/>
      <diagonal style="hair">
        <color indexed="64"/>
      </diagonal>
    </border>
    <border diagonalUp="1">
      <left style="hair">
        <color indexed="64"/>
      </left>
      <right/>
      <top/>
      <bottom/>
      <diagonal style="hair">
        <color indexed="64"/>
      </diagonal>
    </border>
    <border diagonalUp="1">
      <left/>
      <right style="hair">
        <color indexed="64"/>
      </right>
      <top/>
      <bottom/>
      <diagonal style="hair">
        <color indexed="64"/>
      </diagonal>
    </border>
    <border diagonalUp="1">
      <left style="hair">
        <color indexed="64"/>
      </left>
      <right/>
      <top/>
      <bottom style="hair">
        <color indexed="64"/>
      </bottom>
      <diagonal style="hair">
        <color indexed="64"/>
      </diagonal>
    </border>
    <border diagonalUp="1">
      <left/>
      <right style="hair">
        <color indexed="64"/>
      </right>
      <top/>
      <bottom style="hair">
        <color indexed="64"/>
      </bottom>
      <diagonal style="hair">
        <color indexed="64"/>
      </diagonal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1">
    <xf numFmtId="0" fontId="0" fillId="0" borderId="0"/>
    <xf numFmtId="38" fontId="2" fillId="0" borderId="0" applyFont="0" applyFill="0" applyBorder="0" applyAlignment="0" applyProtection="0">
      <alignment vertical="center"/>
    </xf>
    <xf numFmtId="0" fontId="8" fillId="0" borderId="0"/>
    <xf numFmtId="0" fontId="2" fillId="0" borderId="0"/>
    <xf numFmtId="0" fontId="2" fillId="0" borderId="0">
      <alignment vertical="center"/>
    </xf>
    <xf numFmtId="0" fontId="19" fillId="0" borderId="0">
      <alignment vertical="center"/>
    </xf>
    <xf numFmtId="0" fontId="21" fillId="0" borderId="0"/>
    <xf numFmtId="0" fontId="24" fillId="0" borderId="0" applyNumberFormat="0" applyFill="0" applyBorder="0" applyAlignment="0" applyProtection="0">
      <alignment vertical="center"/>
    </xf>
    <xf numFmtId="38" fontId="19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22">
    <xf numFmtId="0" fontId="0" fillId="0" borderId="0" xfId="0"/>
    <xf numFmtId="0" fontId="9" fillId="0" borderId="0" xfId="3" applyFont="1" applyFill="1" applyAlignment="1">
      <alignment horizontal="right" vertical="center"/>
    </xf>
    <xf numFmtId="0" fontId="13" fillId="0" borderId="0" xfId="3" applyFont="1" applyFill="1" applyAlignment="1">
      <alignment vertical="center"/>
    </xf>
    <xf numFmtId="0" fontId="10" fillId="0" borderId="0" xfId="3" applyFont="1" applyFill="1" applyBorder="1" applyAlignment="1">
      <alignment horizontal="center" vertical="center"/>
    </xf>
    <xf numFmtId="0" fontId="14" fillId="0" borderId="0" xfId="3" applyFont="1" applyFill="1" applyBorder="1" applyAlignment="1">
      <alignment horizontal="center" vertical="center"/>
    </xf>
    <xf numFmtId="0" fontId="0" fillId="0" borderId="0" xfId="0" applyFill="1"/>
    <xf numFmtId="0" fontId="9" fillId="0" borderId="0" xfId="3" applyFont="1" applyFill="1" applyBorder="1" applyAlignment="1">
      <alignment vertical="center"/>
    </xf>
    <xf numFmtId="0" fontId="5" fillId="0" borderId="0" xfId="5" applyFont="1" applyAlignment="1">
      <alignment vertical="center"/>
    </xf>
    <xf numFmtId="49" fontId="22" fillId="0" borderId="0" xfId="6" applyNumberFormat="1" applyFont="1" applyAlignment="1"/>
    <xf numFmtId="0" fontId="23" fillId="0" borderId="0" xfId="5" applyFont="1" applyAlignment="1">
      <alignment vertical="center"/>
    </xf>
    <xf numFmtId="0" fontId="23" fillId="0" borderId="0" xfId="5" applyFont="1" applyAlignment="1">
      <alignment horizontal="right" vertical="center"/>
    </xf>
    <xf numFmtId="0" fontId="30" fillId="5" borderId="0" xfId="5" applyFont="1" applyFill="1" applyBorder="1" applyAlignment="1">
      <alignment horizontal="center" vertical="center"/>
    </xf>
    <xf numFmtId="0" fontId="30" fillId="5" borderId="10" xfId="5" applyFont="1" applyFill="1" applyBorder="1" applyAlignment="1">
      <alignment horizontal="center" vertical="center"/>
    </xf>
    <xf numFmtId="0" fontId="28" fillId="3" borderId="23" xfId="5" applyFont="1" applyFill="1" applyBorder="1" applyAlignment="1">
      <alignment horizontal="center" vertical="center" shrinkToFit="1"/>
    </xf>
    <xf numFmtId="0" fontId="28" fillId="3" borderId="23" xfId="5" applyFont="1" applyFill="1" applyBorder="1" applyAlignment="1">
      <alignment horizontal="center" vertical="center" shrinkToFit="1"/>
    </xf>
    <xf numFmtId="0" fontId="30" fillId="5" borderId="0" xfId="5" applyFont="1" applyFill="1" applyBorder="1" applyAlignment="1">
      <alignment horizontal="center" vertical="center"/>
    </xf>
    <xf numFmtId="0" fontId="30" fillId="5" borderId="10" xfId="5" applyFont="1" applyFill="1" applyBorder="1" applyAlignment="1">
      <alignment horizontal="center" vertical="center"/>
    </xf>
    <xf numFmtId="0" fontId="9" fillId="0" borderId="0" xfId="3" applyFont="1" applyFill="1" applyAlignment="1">
      <alignment horizontal="left" vertical="center"/>
    </xf>
    <xf numFmtId="0" fontId="9" fillId="0" borderId="0" xfId="3" applyFont="1" applyFill="1" applyAlignment="1">
      <alignment vertical="center"/>
    </xf>
    <xf numFmtId="0" fontId="10" fillId="0" borderId="0" xfId="5" applyFont="1">
      <alignment vertical="center"/>
    </xf>
    <xf numFmtId="0" fontId="10" fillId="0" borderId="0" xfId="5" applyFont="1" applyAlignment="1">
      <alignment horizontal="center" vertical="center"/>
    </xf>
    <xf numFmtId="0" fontId="6" fillId="0" borderId="0" xfId="5" applyFont="1" applyFill="1">
      <alignment vertical="center"/>
    </xf>
    <xf numFmtId="0" fontId="7" fillId="0" borderId="0" xfId="5" applyFont="1" applyProtection="1">
      <alignment vertical="center"/>
    </xf>
    <xf numFmtId="0" fontId="33" fillId="0" borderId="0" xfId="5" applyFont="1" applyFill="1" applyBorder="1" applyAlignment="1">
      <alignment vertical="top"/>
    </xf>
    <xf numFmtId="0" fontId="17" fillId="0" borderId="0" xfId="5" applyFont="1" applyFill="1" applyBorder="1" applyAlignment="1">
      <alignment vertical="top" wrapText="1"/>
    </xf>
    <xf numFmtId="0" fontId="34" fillId="0" borderId="5" xfId="5" applyFont="1" applyFill="1" applyBorder="1" applyAlignment="1">
      <alignment horizontal="left" vertical="top" wrapText="1"/>
    </xf>
    <xf numFmtId="0" fontId="11" fillId="3" borderId="23" xfId="5" applyFont="1" applyFill="1" applyBorder="1" applyAlignment="1" applyProtection="1">
      <alignment horizontal="center" vertical="center" shrinkToFit="1"/>
      <protection locked="0"/>
    </xf>
    <xf numFmtId="0" fontId="10" fillId="0" borderId="0" xfId="5" applyFont="1" applyBorder="1">
      <alignment vertical="center"/>
    </xf>
    <xf numFmtId="0" fontId="10" fillId="0" borderId="0" xfId="5" applyFont="1" applyBorder="1" applyAlignment="1">
      <alignment horizontal="center" vertical="center"/>
    </xf>
    <xf numFmtId="0" fontId="28" fillId="3" borderId="26" xfId="5" applyFont="1" applyFill="1" applyBorder="1" applyAlignment="1" applyProtection="1">
      <alignment horizontal="center" vertical="center" shrinkToFit="1"/>
      <protection locked="0"/>
    </xf>
    <xf numFmtId="0" fontId="28" fillId="3" borderId="23" xfId="5" applyFont="1" applyFill="1" applyBorder="1" applyAlignment="1" applyProtection="1">
      <alignment horizontal="center" vertical="center" shrinkToFit="1"/>
      <protection locked="0"/>
    </xf>
    <xf numFmtId="0" fontId="6" fillId="0" borderId="0" xfId="5" applyFont="1" applyProtection="1">
      <alignment vertical="center"/>
    </xf>
    <xf numFmtId="0" fontId="10" fillId="0" borderId="1" xfId="5" applyFont="1" applyBorder="1">
      <alignment vertical="center"/>
    </xf>
    <xf numFmtId="0" fontId="10" fillId="0" borderId="0" xfId="5" applyFont="1" applyAlignment="1">
      <alignment vertical="center"/>
    </xf>
    <xf numFmtId="0" fontId="10" fillId="3" borderId="1" xfId="5" applyFont="1" applyFill="1" applyBorder="1" applyAlignment="1">
      <alignment vertical="center" wrapText="1" shrinkToFit="1"/>
    </xf>
    <xf numFmtId="0" fontId="10" fillId="3" borderId="3" xfId="5" applyFont="1" applyFill="1" applyBorder="1" applyAlignment="1">
      <alignment vertical="center" wrapText="1" shrinkToFit="1"/>
    </xf>
    <xf numFmtId="0" fontId="32" fillId="3" borderId="1" xfId="5" applyFont="1" applyFill="1" applyBorder="1" applyAlignment="1">
      <alignment vertical="center" wrapText="1" shrinkToFit="1"/>
    </xf>
    <xf numFmtId="0" fontId="32" fillId="3" borderId="3" xfId="5" applyFont="1" applyFill="1" applyBorder="1" applyAlignment="1">
      <alignment vertical="center" wrapText="1" shrinkToFit="1"/>
    </xf>
    <xf numFmtId="0" fontId="30" fillId="3" borderId="1" xfId="5" applyFont="1" applyFill="1" applyBorder="1" applyAlignment="1">
      <alignment vertical="center" wrapText="1" shrinkToFit="1"/>
    </xf>
    <xf numFmtId="0" fontId="26" fillId="3" borderId="1" xfId="5" applyFont="1" applyFill="1" applyBorder="1" applyAlignment="1">
      <alignment vertical="center" wrapText="1" shrinkToFit="1"/>
    </xf>
    <xf numFmtId="0" fontId="10" fillId="0" borderId="0" xfId="5" applyFont="1" applyAlignment="1">
      <alignment horizontal="center" vertical="center" shrinkToFit="1"/>
    </xf>
    <xf numFmtId="0" fontId="6" fillId="3" borderId="0" xfId="5" applyFont="1" applyFill="1">
      <alignment vertical="center"/>
    </xf>
    <xf numFmtId="0" fontId="11" fillId="3" borderId="23" xfId="5" applyFont="1" applyFill="1" applyBorder="1" applyAlignment="1">
      <alignment horizontal="center" vertical="center" shrinkToFit="1"/>
    </xf>
    <xf numFmtId="0" fontId="10" fillId="0" borderId="0" xfId="5" applyFont="1" applyFill="1" applyBorder="1">
      <alignment vertical="center"/>
    </xf>
    <xf numFmtId="0" fontId="26" fillId="5" borderId="2" xfId="5" applyFont="1" applyFill="1" applyBorder="1" applyAlignment="1">
      <alignment vertical="center"/>
    </xf>
    <xf numFmtId="0" fontId="26" fillId="5" borderId="1" xfId="5" applyFont="1" applyFill="1" applyBorder="1" applyAlignment="1">
      <alignment vertical="center"/>
    </xf>
    <xf numFmtId="0" fontId="26" fillId="5" borderId="3" xfId="5" applyFont="1" applyFill="1" applyBorder="1" applyAlignment="1">
      <alignment vertical="center"/>
    </xf>
    <xf numFmtId="0" fontId="35" fillId="3" borderId="50" xfId="5" applyFont="1" applyFill="1" applyBorder="1" applyAlignment="1" applyProtection="1">
      <alignment horizontal="center" vertical="center" wrapText="1" shrinkToFit="1"/>
      <protection locked="0"/>
    </xf>
    <xf numFmtId="0" fontId="29" fillId="3" borderId="52" xfId="5" applyFont="1" applyFill="1" applyBorder="1" applyAlignment="1" applyProtection="1">
      <alignment horizontal="center" vertical="center" shrinkToFit="1"/>
      <protection locked="0"/>
    </xf>
    <xf numFmtId="0" fontId="37" fillId="0" borderId="4" xfId="5" applyFont="1" applyBorder="1" applyAlignment="1">
      <alignment vertical="center"/>
    </xf>
    <xf numFmtId="0" fontId="16" fillId="0" borderId="7" xfId="5" applyFont="1" applyBorder="1" applyAlignment="1">
      <alignment vertical="center"/>
    </xf>
    <xf numFmtId="0" fontId="16" fillId="0" borderId="8" xfId="5" applyFont="1" applyBorder="1" applyAlignment="1">
      <alignment vertical="center"/>
    </xf>
    <xf numFmtId="0" fontId="38" fillId="5" borderId="2" xfId="5" applyFont="1" applyFill="1" applyBorder="1">
      <alignment vertical="center"/>
    </xf>
    <xf numFmtId="0" fontId="39" fillId="3" borderId="1" xfId="5" applyFont="1" applyFill="1" applyBorder="1" applyAlignment="1">
      <alignment vertical="center" wrapText="1" shrinkToFit="1"/>
    </xf>
    <xf numFmtId="0" fontId="38" fillId="3" borderId="2" xfId="5" applyFont="1" applyFill="1" applyBorder="1" applyAlignment="1">
      <alignment horizontal="left" vertical="center"/>
    </xf>
    <xf numFmtId="176" fontId="43" fillId="0" borderId="24" xfId="3" applyNumberFormat="1" applyFont="1" applyFill="1" applyBorder="1" applyAlignment="1">
      <alignment horizontal="right" vertical="center" shrinkToFit="1"/>
    </xf>
    <xf numFmtId="176" fontId="43" fillId="2" borderId="24" xfId="3" applyNumberFormat="1" applyFont="1" applyFill="1" applyBorder="1" applyAlignment="1">
      <alignment vertical="center" shrinkToFit="1"/>
    </xf>
    <xf numFmtId="176" fontId="44" fillId="0" borderId="24" xfId="3" applyNumberFormat="1" applyFont="1" applyFill="1" applyBorder="1" applyAlignment="1">
      <alignment horizontal="right" vertical="center" shrinkToFit="1"/>
    </xf>
    <xf numFmtId="176" fontId="44" fillId="0" borderId="43" xfId="3" applyNumberFormat="1" applyFont="1" applyFill="1" applyBorder="1" applyAlignment="1">
      <alignment horizontal="right" vertical="center" shrinkToFit="1"/>
    </xf>
    <xf numFmtId="176" fontId="44" fillId="2" borderId="18" xfId="3" applyNumberFormat="1" applyFont="1" applyFill="1" applyBorder="1" applyAlignment="1">
      <alignment horizontal="right" vertical="center" shrinkToFit="1"/>
    </xf>
    <xf numFmtId="176" fontId="15" fillId="2" borderId="18" xfId="3" applyNumberFormat="1" applyFont="1" applyFill="1" applyBorder="1" applyAlignment="1">
      <alignment horizontal="right" vertical="center" shrinkToFit="1"/>
    </xf>
    <xf numFmtId="0" fontId="40" fillId="3" borderId="23" xfId="3" applyFont="1" applyFill="1" applyBorder="1" applyAlignment="1">
      <alignment horizontal="center" vertical="center"/>
    </xf>
    <xf numFmtId="0" fontId="11" fillId="3" borderId="23" xfId="3" applyFont="1" applyFill="1" applyBorder="1" applyAlignment="1">
      <alignment horizontal="center" vertical="center" shrinkToFit="1"/>
    </xf>
    <xf numFmtId="0" fontId="11" fillId="3" borderId="23" xfId="3" applyFont="1" applyFill="1" applyBorder="1" applyAlignment="1">
      <alignment horizontal="center" vertical="center"/>
    </xf>
    <xf numFmtId="0" fontId="41" fillId="3" borderId="31" xfId="3" applyFont="1" applyFill="1" applyBorder="1" applyAlignment="1">
      <alignment vertical="center" textRotation="255" wrapText="1"/>
    </xf>
    <xf numFmtId="0" fontId="40" fillId="3" borderId="24" xfId="3" applyFont="1" applyFill="1" applyBorder="1" applyAlignment="1">
      <alignment horizontal="center" vertical="center" shrinkToFit="1"/>
    </xf>
    <xf numFmtId="176" fontId="46" fillId="0" borderId="47" xfId="3" applyNumberFormat="1" applyFont="1" applyFill="1" applyBorder="1" applyAlignment="1">
      <alignment horizontal="center" vertical="center" shrinkToFit="1"/>
    </xf>
    <xf numFmtId="0" fontId="42" fillId="0" borderId="0" xfId="3" applyFont="1" applyFill="1" applyAlignment="1">
      <alignment horizontal="right" vertical="center"/>
    </xf>
    <xf numFmtId="176" fontId="46" fillId="0" borderId="45" xfId="3" applyNumberFormat="1" applyFont="1" applyFill="1" applyBorder="1" applyAlignment="1">
      <alignment horizontal="center" vertical="center" shrinkToFit="1"/>
    </xf>
    <xf numFmtId="176" fontId="49" fillId="0" borderId="2" xfId="3" applyNumberFormat="1" applyFont="1" applyFill="1" applyBorder="1" applyAlignment="1">
      <alignment horizontal="right" vertical="center" shrinkToFit="1"/>
    </xf>
    <xf numFmtId="176" fontId="50" fillId="0" borderId="6" xfId="3" applyNumberFormat="1" applyFont="1" applyFill="1" applyBorder="1" applyAlignment="1">
      <alignment horizontal="right" vertical="center" shrinkToFit="1"/>
    </xf>
    <xf numFmtId="176" fontId="51" fillId="0" borderId="3" xfId="3" applyNumberFormat="1" applyFont="1" applyFill="1" applyBorder="1" applyAlignment="1">
      <alignment horizontal="right" vertical="center" shrinkToFit="1"/>
    </xf>
    <xf numFmtId="0" fontId="12" fillId="3" borderId="23" xfId="5" applyFont="1" applyFill="1" applyBorder="1" applyAlignment="1">
      <alignment horizontal="center" vertical="center" shrinkToFit="1"/>
    </xf>
    <xf numFmtId="0" fontId="52" fillId="0" borderId="0" xfId="0" applyFont="1" applyFill="1" applyAlignment="1">
      <alignment vertical="center"/>
    </xf>
    <xf numFmtId="0" fontId="16" fillId="0" borderId="0" xfId="5" applyFont="1">
      <alignment vertical="center"/>
    </xf>
    <xf numFmtId="179" fontId="55" fillId="0" borderId="12" xfId="5" applyNumberFormat="1" applyFont="1" applyBorder="1" applyAlignment="1">
      <alignment horizontal="right" vertical="center"/>
    </xf>
    <xf numFmtId="179" fontId="55" fillId="0" borderId="11" xfId="5" applyNumberFormat="1" applyFont="1" applyBorder="1" applyAlignment="1">
      <alignment horizontal="right" vertical="center"/>
    </xf>
    <xf numFmtId="180" fontId="55" fillId="0" borderId="12" xfId="5" applyNumberFormat="1" applyFont="1" applyFill="1" applyBorder="1" applyAlignment="1" applyProtection="1">
      <alignment horizontal="right" vertical="center" shrinkToFit="1"/>
    </xf>
    <xf numFmtId="180" fontId="55" fillId="0" borderId="11" xfId="5" applyNumberFormat="1" applyFont="1" applyFill="1" applyBorder="1" applyAlignment="1" applyProtection="1">
      <alignment horizontal="right" vertical="center" shrinkToFit="1"/>
    </xf>
    <xf numFmtId="176" fontId="56" fillId="2" borderId="24" xfId="3" applyNumberFormat="1" applyFont="1" applyFill="1" applyBorder="1" applyAlignment="1">
      <alignment vertical="center" shrinkToFit="1"/>
    </xf>
    <xf numFmtId="176" fontId="57" fillId="0" borderId="26" xfId="3" applyNumberFormat="1" applyFont="1" applyFill="1" applyBorder="1" applyAlignment="1">
      <alignment horizontal="right" vertical="center" shrinkToFit="1"/>
    </xf>
    <xf numFmtId="176" fontId="57" fillId="0" borderId="24" xfId="3" applyNumberFormat="1" applyFont="1" applyFill="1" applyBorder="1" applyAlignment="1">
      <alignment horizontal="right" vertical="center" shrinkToFit="1"/>
    </xf>
    <xf numFmtId="176" fontId="58" fillId="0" borderId="24" xfId="3" applyNumberFormat="1" applyFont="1" applyFill="1" applyBorder="1" applyAlignment="1">
      <alignment horizontal="right" vertical="center" shrinkToFit="1"/>
    </xf>
    <xf numFmtId="176" fontId="57" fillId="0" borderId="23" xfId="3" applyNumberFormat="1" applyFont="1" applyFill="1" applyBorder="1" applyAlignment="1">
      <alignment horizontal="right" vertical="center" shrinkToFit="1"/>
    </xf>
    <xf numFmtId="176" fontId="58" fillId="0" borderId="43" xfId="3" applyNumberFormat="1" applyFont="1" applyFill="1" applyBorder="1" applyAlignment="1">
      <alignment horizontal="right" vertical="center" shrinkToFit="1"/>
    </xf>
    <xf numFmtId="176" fontId="57" fillId="0" borderId="47" xfId="3" applyNumberFormat="1" applyFont="1" applyFill="1" applyBorder="1" applyAlignment="1">
      <alignment horizontal="right" vertical="center" shrinkToFit="1"/>
    </xf>
    <xf numFmtId="176" fontId="59" fillId="0" borderId="68" xfId="3" applyNumberFormat="1" applyFont="1" applyFill="1" applyBorder="1" applyAlignment="1">
      <alignment horizontal="right" vertical="center" shrinkToFit="1"/>
    </xf>
    <xf numFmtId="0" fontId="41" fillId="3" borderId="23" xfId="3" applyFont="1" applyFill="1" applyBorder="1" applyAlignment="1">
      <alignment horizontal="center" vertical="center"/>
    </xf>
    <xf numFmtId="0" fontId="47" fillId="0" borderId="0" xfId="3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60" fillId="4" borderId="32" xfId="5" applyFont="1" applyFill="1" applyBorder="1" applyAlignment="1" applyProtection="1">
      <alignment horizontal="center" vertical="center" shrinkToFit="1"/>
      <protection locked="0"/>
    </xf>
    <xf numFmtId="0" fontId="61" fillId="4" borderId="32" xfId="7" applyFont="1" applyFill="1" applyBorder="1" applyAlignment="1" applyProtection="1">
      <alignment horizontal="center" vertical="center" shrinkToFit="1"/>
      <protection locked="0"/>
    </xf>
    <xf numFmtId="0" fontId="63" fillId="4" borderId="32" xfId="5" applyFont="1" applyFill="1" applyBorder="1" applyAlignment="1" applyProtection="1">
      <alignment horizontal="center" vertical="center" shrinkToFit="1"/>
      <protection locked="0"/>
    </xf>
    <xf numFmtId="0" fontId="63" fillId="4" borderId="43" xfId="5" applyFont="1" applyFill="1" applyBorder="1" applyAlignment="1" applyProtection="1">
      <alignment horizontal="center" vertical="center" shrinkToFit="1"/>
      <protection locked="0"/>
    </xf>
    <xf numFmtId="178" fontId="64" fillId="4" borderId="44" xfId="5" applyNumberFormat="1" applyFont="1" applyFill="1" applyBorder="1" applyAlignment="1" applyProtection="1">
      <alignment horizontal="center" vertical="center" shrinkToFit="1"/>
      <protection locked="0"/>
    </xf>
    <xf numFmtId="178" fontId="67" fillId="4" borderId="32" xfId="7" applyNumberFormat="1" applyFont="1" applyFill="1" applyBorder="1" applyAlignment="1" applyProtection="1">
      <alignment horizontal="left" vertical="center" shrinkToFit="1"/>
      <protection locked="0"/>
    </xf>
    <xf numFmtId="177" fontId="12" fillId="5" borderId="23" xfId="5" applyNumberFormat="1" applyFont="1" applyFill="1" applyBorder="1" applyAlignment="1" applyProtection="1">
      <alignment horizontal="center" vertical="center" shrinkToFit="1"/>
      <protection locked="0"/>
    </xf>
    <xf numFmtId="178" fontId="68" fillId="4" borderId="13" xfId="5" applyNumberFormat="1" applyFont="1" applyFill="1" applyBorder="1" applyAlignment="1" applyProtection="1">
      <alignment horizontal="right" vertical="center" shrinkToFit="1"/>
      <protection locked="0"/>
    </xf>
    <xf numFmtId="179" fontId="68" fillId="4" borderId="12" xfId="8" applyNumberFormat="1" applyFont="1" applyFill="1" applyBorder="1" applyAlignment="1" applyProtection="1">
      <alignment vertical="center" shrinkToFit="1"/>
      <protection locked="0"/>
    </xf>
    <xf numFmtId="178" fontId="11" fillId="4" borderId="32" xfId="5" applyNumberFormat="1" applyFont="1" applyFill="1" applyBorder="1" applyAlignment="1" applyProtection="1">
      <alignment horizontal="left" vertical="center" shrinkToFit="1"/>
      <protection locked="0"/>
    </xf>
    <xf numFmtId="179" fontId="68" fillId="4" borderId="14" xfId="8" applyNumberFormat="1" applyFont="1" applyFill="1" applyBorder="1" applyAlignment="1" applyProtection="1">
      <alignment vertical="center" shrinkToFit="1"/>
      <protection locked="0"/>
    </xf>
    <xf numFmtId="178" fontId="68" fillId="4" borderId="32" xfId="5" applyNumberFormat="1" applyFont="1" applyFill="1" applyBorder="1" applyAlignment="1" applyProtection="1">
      <alignment horizontal="right" vertical="center" shrinkToFit="1"/>
      <protection locked="0"/>
    </xf>
    <xf numFmtId="0" fontId="12" fillId="4" borderId="33" xfId="5" applyFont="1" applyFill="1" applyBorder="1" applyAlignment="1" applyProtection="1">
      <alignment vertical="center" shrinkToFit="1"/>
      <protection locked="0"/>
    </xf>
    <xf numFmtId="0" fontId="36" fillId="4" borderId="33" xfId="5" applyFont="1" applyFill="1" applyBorder="1" applyAlignment="1" applyProtection="1">
      <alignment vertical="center" shrinkToFit="1"/>
      <protection locked="0"/>
    </xf>
    <xf numFmtId="0" fontId="26" fillId="6" borderId="38" xfId="5" applyFont="1" applyFill="1" applyBorder="1" applyAlignment="1">
      <alignment vertical="center"/>
    </xf>
    <xf numFmtId="0" fontId="30" fillId="6" borderId="7" xfId="5" applyFont="1" applyFill="1" applyBorder="1" applyAlignment="1">
      <alignment vertical="center"/>
    </xf>
    <xf numFmtId="0" fontId="26" fillId="6" borderId="7" xfId="5" applyFont="1" applyFill="1" applyBorder="1" applyAlignment="1">
      <alignment vertical="center"/>
    </xf>
    <xf numFmtId="180" fontId="30" fillId="6" borderId="8" xfId="5" applyNumberFormat="1" applyFont="1" applyFill="1" applyBorder="1" applyAlignment="1">
      <alignment horizontal="right" vertical="center" shrinkToFit="1"/>
    </xf>
    <xf numFmtId="0" fontId="10" fillId="6" borderId="9" xfId="5" applyFont="1" applyFill="1" applyBorder="1" applyAlignment="1">
      <alignment vertical="center"/>
    </xf>
    <xf numFmtId="0" fontId="10" fillId="6" borderId="9" xfId="5" applyFont="1" applyFill="1" applyBorder="1">
      <alignment vertical="center"/>
    </xf>
    <xf numFmtId="0" fontId="10" fillId="6" borderId="36" xfId="5" applyFont="1" applyFill="1" applyBorder="1">
      <alignment vertical="center"/>
    </xf>
    <xf numFmtId="0" fontId="10" fillId="7" borderId="4" xfId="5" applyFont="1" applyFill="1" applyBorder="1">
      <alignment vertical="center"/>
    </xf>
    <xf numFmtId="0" fontId="10" fillId="7" borderId="9" xfId="5" applyFont="1" applyFill="1" applyBorder="1">
      <alignment vertical="center"/>
    </xf>
    <xf numFmtId="0" fontId="10" fillId="7" borderId="6" xfId="5" applyFont="1" applyFill="1" applyBorder="1">
      <alignment vertical="center"/>
    </xf>
    <xf numFmtId="0" fontId="10" fillId="7" borderId="0" xfId="5" applyFont="1" applyFill="1">
      <alignment vertical="center"/>
    </xf>
    <xf numFmtId="0" fontId="18" fillId="4" borderId="32" xfId="5" applyFont="1" applyFill="1" applyBorder="1" applyAlignment="1" applyProtection="1">
      <alignment horizontal="center" vertical="center" shrinkToFit="1"/>
      <protection locked="0"/>
    </xf>
    <xf numFmtId="0" fontId="30" fillId="3" borderId="23" xfId="5" applyFont="1" applyFill="1" applyBorder="1" applyAlignment="1">
      <alignment horizontal="center" vertical="center" shrinkToFit="1"/>
    </xf>
    <xf numFmtId="0" fontId="71" fillId="4" borderId="32" xfId="0" applyFont="1" applyFill="1" applyBorder="1" applyAlignment="1" applyProtection="1">
      <alignment horizontal="center" vertical="center" shrinkToFit="1"/>
      <protection locked="0"/>
    </xf>
    <xf numFmtId="0" fontId="15" fillId="4" borderId="32" xfId="0" quotePrefix="1" applyFont="1" applyFill="1" applyBorder="1" applyAlignment="1" applyProtection="1">
      <alignment horizontal="center" vertical="center" shrinkToFit="1"/>
      <protection locked="0"/>
    </xf>
    <xf numFmtId="0" fontId="15" fillId="4" borderId="32" xfId="0" applyFont="1" applyFill="1" applyBorder="1" applyAlignment="1" applyProtection="1">
      <alignment horizontal="center" vertical="center" shrinkToFit="1"/>
      <protection locked="0"/>
    </xf>
    <xf numFmtId="0" fontId="15" fillId="4" borderId="40" xfId="0" applyFont="1" applyFill="1" applyBorder="1" applyAlignment="1" applyProtection="1">
      <alignment horizontal="center" vertical="center" shrinkToFit="1"/>
      <protection locked="0"/>
    </xf>
    <xf numFmtId="0" fontId="71" fillId="4" borderId="39" xfId="0" applyFont="1" applyFill="1" applyBorder="1" applyAlignment="1" applyProtection="1">
      <alignment horizontal="center" vertical="center" shrinkToFit="1"/>
      <protection locked="0"/>
    </xf>
    <xf numFmtId="0" fontId="72" fillId="4" borderId="32" xfId="5" applyFont="1" applyFill="1" applyBorder="1" applyAlignment="1" applyProtection="1">
      <alignment horizontal="center" vertical="center" shrinkToFit="1"/>
      <protection locked="0"/>
    </xf>
    <xf numFmtId="0" fontId="73" fillId="4" borderId="32" xfId="7" applyFont="1" applyFill="1" applyBorder="1" applyAlignment="1" applyProtection="1">
      <alignment horizontal="center" vertical="center" shrinkToFit="1"/>
      <protection locked="0"/>
    </xf>
    <xf numFmtId="178" fontId="65" fillId="4" borderId="44" xfId="5" applyNumberFormat="1" applyFont="1" applyFill="1" applyBorder="1" applyAlignment="1" applyProtection="1">
      <alignment horizontal="center" vertical="center" shrinkToFit="1"/>
      <protection locked="0"/>
    </xf>
    <xf numFmtId="179" fontId="68" fillId="4" borderId="11" xfId="8" applyNumberFormat="1" applyFont="1" applyFill="1" applyBorder="1" applyAlignment="1" applyProtection="1">
      <alignment vertical="center" shrinkToFit="1"/>
      <protection locked="0"/>
    </xf>
    <xf numFmtId="0" fontId="72" fillId="4" borderId="23" xfId="5" applyFont="1" applyFill="1" applyBorder="1" applyAlignment="1" applyProtection="1">
      <alignment vertical="center" shrinkToFit="1"/>
      <protection locked="0"/>
    </xf>
    <xf numFmtId="177" fontId="18" fillId="4" borderId="23" xfId="5" applyNumberFormat="1" applyFont="1" applyFill="1" applyBorder="1" applyAlignment="1" applyProtection="1">
      <alignment vertical="center" shrinkToFit="1"/>
      <protection locked="0"/>
    </xf>
    <xf numFmtId="177" fontId="28" fillId="5" borderId="23" xfId="5" applyNumberFormat="1" applyFont="1" applyFill="1" applyBorder="1" applyAlignment="1" applyProtection="1">
      <alignment horizontal="center" vertical="center" shrinkToFit="1"/>
      <protection locked="0"/>
    </xf>
    <xf numFmtId="180" fontId="68" fillId="4" borderId="12" xfId="5" applyNumberFormat="1" applyFont="1" applyFill="1" applyBorder="1" applyAlignment="1" applyProtection="1">
      <alignment horizontal="right" vertical="center" shrinkToFit="1"/>
      <protection locked="0"/>
    </xf>
    <xf numFmtId="180" fontId="68" fillId="4" borderId="11" xfId="5" applyNumberFormat="1" applyFont="1" applyFill="1" applyBorder="1" applyAlignment="1" applyProtection="1">
      <alignment horizontal="right" vertical="center" shrinkToFit="1"/>
      <protection locked="0"/>
    </xf>
    <xf numFmtId="176" fontId="43" fillId="2" borderId="23" xfId="3" applyNumberFormat="1" applyFont="1" applyFill="1" applyBorder="1" applyAlignment="1" applyProtection="1">
      <alignment horizontal="right" vertical="center" shrinkToFit="1"/>
      <protection locked="0"/>
    </xf>
    <xf numFmtId="176" fontId="43" fillId="2" borderId="26" xfId="3" applyNumberFormat="1" applyFont="1" applyFill="1" applyBorder="1" applyAlignment="1" applyProtection="1">
      <alignment vertical="center" shrinkToFit="1"/>
      <protection locked="0"/>
    </xf>
    <xf numFmtId="176" fontId="43" fillId="2" borderId="20" xfId="3" applyNumberFormat="1" applyFont="1" applyFill="1" applyBorder="1" applyAlignment="1" applyProtection="1">
      <alignment vertical="center" shrinkToFit="1"/>
      <protection locked="0"/>
    </xf>
    <xf numFmtId="176" fontId="43" fillId="2" borderId="46" xfId="3" applyNumberFormat="1" applyFont="1" applyFill="1" applyBorder="1" applyAlignment="1" applyProtection="1">
      <alignment vertical="center" shrinkToFit="1"/>
      <protection locked="0"/>
    </xf>
    <xf numFmtId="0" fontId="63" fillId="4" borderId="32" xfId="5" applyFont="1" applyFill="1" applyBorder="1" applyAlignment="1" applyProtection="1">
      <alignment horizontal="center" vertical="center" shrinkToFit="1"/>
      <protection locked="0"/>
    </xf>
    <xf numFmtId="0" fontId="63" fillId="0" borderId="0" xfId="5" applyFont="1" applyFill="1">
      <alignment vertical="center"/>
    </xf>
    <xf numFmtId="0" fontId="74" fillId="0" borderId="0" xfId="5" applyFont="1">
      <alignment vertical="center"/>
    </xf>
    <xf numFmtId="0" fontId="63" fillId="4" borderId="32" xfId="5" applyFont="1" applyFill="1" applyBorder="1" applyAlignment="1" applyProtection="1">
      <alignment horizontal="center" vertical="center" shrinkToFit="1"/>
      <protection locked="0"/>
    </xf>
    <xf numFmtId="0" fontId="75" fillId="0" borderId="0" xfId="5" applyFont="1">
      <alignment vertical="center"/>
    </xf>
    <xf numFmtId="0" fontId="76" fillId="0" borderId="0" xfId="5" applyFont="1">
      <alignment vertical="center"/>
    </xf>
    <xf numFmtId="0" fontId="77" fillId="0" borderId="0" xfId="5" applyFont="1">
      <alignment vertical="center"/>
    </xf>
    <xf numFmtId="0" fontId="77" fillId="0" borderId="0" xfId="5" applyFont="1" applyBorder="1">
      <alignment vertical="center"/>
    </xf>
    <xf numFmtId="0" fontId="72" fillId="4" borderId="47" xfId="5" applyFont="1" applyFill="1" applyBorder="1" applyAlignment="1" applyProtection="1">
      <alignment horizontal="center" vertical="center" shrinkToFit="1"/>
      <protection locked="0"/>
    </xf>
    <xf numFmtId="0" fontId="18" fillId="4" borderId="40" xfId="5" applyFont="1" applyFill="1" applyBorder="1" applyAlignment="1" applyProtection="1">
      <alignment horizontal="center" vertical="center" shrinkToFit="1"/>
      <protection locked="0"/>
    </xf>
    <xf numFmtId="0" fontId="60" fillId="4" borderId="47" xfId="5" applyFont="1" applyFill="1" applyBorder="1" applyAlignment="1" applyProtection="1">
      <alignment horizontal="center" vertical="center" shrinkToFit="1"/>
      <protection locked="0"/>
    </xf>
    <xf numFmtId="0" fontId="12" fillId="3" borderId="26" xfId="5" applyFont="1" applyFill="1" applyBorder="1" applyAlignment="1">
      <alignment horizontal="center" vertical="center" shrinkToFit="1"/>
    </xf>
    <xf numFmtId="0" fontId="36" fillId="4" borderId="71" xfId="5" applyFont="1" applyFill="1" applyBorder="1" applyAlignment="1" applyProtection="1">
      <alignment vertical="center" shrinkToFit="1"/>
      <protection locked="0"/>
    </xf>
    <xf numFmtId="0" fontId="63" fillId="4" borderId="40" xfId="5" applyFont="1" applyFill="1" applyBorder="1" applyAlignment="1" applyProtection="1">
      <alignment horizontal="center" vertical="center" shrinkToFit="1"/>
      <protection locked="0"/>
    </xf>
    <xf numFmtId="0" fontId="60" fillId="4" borderId="39" xfId="5" applyFont="1" applyFill="1" applyBorder="1" applyAlignment="1" applyProtection="1">
      <alignment horizontal="center" vertical="center" shrinkToFit="1"/>
      <protection locked="0"/>
    </xf>
    <xf numFmtId="0" fontId="12" fillId="3" borderId="22" xfId="5" applyFont="1" applyFill="1" applyBorder="1" applyAlignment="1">
      <alignment horizontal="center" vertical="center" shrinkToFit="1"/>
    </xf>
    <xf numFmtId="0" fontId="36" fillId="4" borderId="74" xfId="5" applyFont="1" applyFill="1" applyBorder="1" applyAlignment="1" applyProtection="1">
      <alignment vertical="center" shrinkToFit="1"/>
      <protection locked="0"/>
    </xf>
    <xf numFmtId="0" fontId="24" fillId="4" borderId="32" xfId="7" applyFill="1" applyBorder="1" applyAlignment="1" applyProtection="1">
      <alignment horizontal="center" vertical="center" shrinkToFit="1"/>
      <protection locked="0"/>
    </xf>
    <xf numFmtId="178" fontId="65" fillId="4" borderId="32" xfId="5" applyNumberFormat="1" applyFont="1" applyFill="1" applyBorder="1" applyAlignment="1" applyProtection="1">
      <alignment horizontal="center" vertical="center" shrinkToFit="1"/>
      <protection locked="0"/>
    </xf>
    <xf numFmtId="178" fontId="65" fillId="4" borderId="37" xfId="5" applyNumberFormat="1" applyFont="1" applyFill="1" applyBorder="1" applyAlignment="1" applyProtection="1">
      <alignment horizontal="center" vertical="center" shrinkToFit="1"/>
      <protection locked="0"/>
    </xf>
    <xf numFmtId="0" fontId="11" fillId="0" borderId="37" xfId="5" applyFont="1" applyFill="1" applyBorder="1" applyAlignment="1">
      <alignment horizontal="center" vertical="center" shrinkToFit="1"/>
    </xf>
    <xf numFmtId="179" fontId="35" fillId="5" borderId="25" xfId="8" applyNumberFormat="1" applyFont="1" applyFill="1" applyBorder="1" applyAlignment="1" applyProtection="1">
      <alignment horizontal="center" vertical="center" textRotation="255" wrapText="1" shrinkToFit="1"/>
      <protection locked="0"/>
    </xf>
    <xf numFmtId="179" fontId="35" fillId="5" borderId="31" xfId="8" applyNumberFormat="1" applyFont="1" applyFill="1" applyBorder="1" applyAlignment="1" applyProtection="1">
      <alignment horizontal="center" vertical="center" textRotation="255" wrapText="1" shrinkToFit="1"/>
      <protection locked="0"/>
    </xf>
    <xf numFmtId="179" fontId="35" fillId="5" borderId="19" xfId="8" applyNumberFormat="1" applyFont="1" applyFill="1" applyBorder="1" applyAlignment="1" applyProtection="1">
      <alignment horizontal="center" vertical="center" textRotation="255" wrapText="1" shrinkToFit="1"/>
      <protection locked="0"/>
    </xf>
    <xf numFmtId="179" fontId="65" fillId="4" borderId="39" xfId="8" applyNumberFormat="1" applyFont="1" applyFill="1" applyBorder="1" applyAlignment="1" applyProtection="1">
      <alignment horizontal="right" vertical="center" shrinkToFit="1"/>
      <protection locked="0"/>
    </xf>
    <xf numFmtId="179" fontId="65" fillId="4" borderId="16" xfId="8" applyNumberFormat="1" applyFont="1" applyFill="1" applyBorder="1" applyAlignment="1" applyProtection="1">
      <alignment horizontal="right" vertical="center" shrinkToFit="1"/>
      <protection locked="0"/>
    </xf>
    <xf numFmtId="179" fontId="65" fillId="4" borderId="32" xfId="8" applyNumberFormat="1" applyFont="1" applyFill="1" applyBorder="1" applyAlignment="1" applyProtection="1">
      <alignment horizontal="right" vertical="center" shrinkToFit="1"/>
      <protection locked="0"/>
    </xf>
    <xf numFmtId="179" fontId="65" fillId="4" borderId="17" xfId="8" applyNumberFormat="1" applyFont="1" applyFill="1" applyBorder="1" applyAlignment="1" applyProtection="1">
      <alignment horizontal="right" vertical="center" shrinkToFit="1"/>
      <protection locked="0"/>
    </xf>
    <xf numFmtId="178" fontId="65" fillId="4" borderId="33" xfId="5" applyNumberFormat="1" applyFont="1" applyFill="1" applyBorder="1" applyAlignment="1" applyProtection="1">
      <alignment horizontal="center" vertical="center" shrinkToFit="1"/>
      <protection locked="0"/>
    </xf>
    <xf numFmtId="179" fontId="35" fillId="5" borderId="28" xfId="8" applyNumberFormat="1" applyFont="1" applyFill="1" applyBorder="1" applyAlignment="1" applyProtection="1">
      <alignment horizontal="center" vertical="center" textRotation="255" wrapText="1" shrinkToFit="1"/>
      <protection locked="0"/>
    </xf>
    <xf numFmtId="179" fontId="35" fillId="5" borderId="29" xfId="8" applyNumberFormat="1" applyFont="1" applyFill="1" applyBorder="1" applyAlignment="1" applyProtection="1">
      <alignment horizontal="center" vertical="center" textRotation="255" wrapText="1" shrinkToFit="1"/>
      <protection locked="0"/>
    </xf>
    <xf numFmtId="179" fontId="35" fillId="5" borderId="30" xfId="8" applyNumberFormat="1" applyFont="1" applyFill="1" applyBorder="1" applyAlignment="1" applyProtection="1">
      <alignment horizontal="center" vertical="center" textRotation="255" wrapText="1" shrinkToFit="1"/>
      <protection locked="0"/>
    </xf>
    <xf numFmtId="178" fontId="28" fillId="5" borderId="40" xfId="5" applyNumberFormat="1" applyFont="1" applyFill="1" applyBorder="1" applyAlignment="1" applyProtection="1">
      <alignment horizontal="center" vertical="center" shrinkToFit="1"/>
      <protection locked="0"/>
    </xf>
    <xf numFmtId="178" fontId="28" fillId="5" borderId="48" xfId="5" applyNumberFormat="1" applyFont="1" applyFill="1" applyBorder="1" applyAlignment="1" applyProtection="1">
      <alignment horizontal="center" vertical="center" shrinkToFit="1"/>
      <protection locked="0"/>
    </xf>
    <xf numFmtId="178" fontId="28" fillId="5" borderId="21" xfId="5" applyNumberFormat="1" applyFont="1" applyFill="1" applyBorder="1" applyAlignment="1" applyProtection="1">
      <alignment horizontal="center" vertical="center" shrinkToFit="1"/>
      <protection locked="0"/>
    </xf>
    <xf numFmtId="178" fontId="65" fillId="4" borderId="40" xfId="5" applyNumberFormat="1" applyFont="1" applyFill="1" applyBorder="1" applyAlignment="1" applyProtection="1">
      <alignment horizontal="center" vertical="center" shrinkToFit="1"/>
      <protection locked="0"/>
    </xf>
    <xf numFmtId="178" fontId="65" fillId="4" borderId="34" xfId="5" applyNumberFormat="1" applyFont="1" applyFill="1" applyBorder="1" applyAlignment="1" applyProtection="1">
      <alignment horizontal="center" vertical="center" shrinkToFit="1"/>
      <protection locked="0"/>
    </xf>
    <xf numFmtId="179" fontId="53" fillId="0" borderId="40" xfId="8" applyNumberFormat="1" applyFont="1" applyFill="1" applyBorder="1" applyAlignment="1">
      <alignment horizontal="right" vertical="center" shrinkToFit="1"/>
    </xf>
    <xf numFmtId="179" fontId="53" fillId="0" borderId="21" xfId="8" applyNumberFormat="1" applyFont="1" applyFill="1" applyBorder="1" applyAlignment="1">
      <alignment horizontal="right" vertical="center" shrinkToFit="1"/>
    </xf>
    <xf numFmtId="0" fontId="18" fillId="4" borderId="32" xfId="5" applyFont="1" applyFill="1" applyBorder="1" applyAlignment="1" applyProtection="1">
      <alignment horizontal="center" vertical="center" shrinkToFit="1"/>
      <protection locked="0"/>
    </xf>
    <xf numFmtId="0" fontId="18" fillId="4" borderId="37" xfId="5" applyFont="1" applyFill="1" applyBorder="1" applyAlignment="1" applyProtection="1">
      <alignment horizontal="center" vertical="center" shrinkToFit="1"/>
      <protection locked="0"/>
    </xf>
    <xf numFmtId="0" fontId="27" fillId="3" borderId="26" xfId="5" applyFont="1" applyFill="1" applyBorder="1" applyAlignment="1">
      <alignment horizontal="center" vertical="center" textRotation="255"/>
    </xf>
    <xf numFmtId="0" fontId="27" fillId="3" borderId="23" xfId="5" applyFont="1" applyFill="1" applyBorder="1" applyAlignment="1">
      <alignment horizontal="center" vertical="center" textRotation="255"/>
    </xf>
    <xf numFmtId="0" fontId="31" fillId="3" borderId="15" xfId="5" applyFont="1" applyFill="1" applyBorder="1" applyAlignment="1">
      <alignment horizontal="center" vertical="center" shrinkToFit="1"/>
    </xf>
    <xf numFmtId="0" fontId="31" fillId="3" borderId="58" xfId="5" applyFont="1" applyFill="1" applyBorder="1" applyAlignment="1">
      <alignment horizontal="center" vertical="center" shrinkToFit="1"/>
    </xf>
    <xf numFmtId="0" fontId="12" fillId="3" borderId="47" xfId="5" applyFont="1" applyFill="1" applyBorder="1" applyAlignment="1">
      <alignment horizontal="center" vertical="center" shrinkToFit="1"/>
    </xf>
    <xf numFmtId="0" fontId="12" fillId="3" borderId="20" xfId="5" applyFont="1" applyFill="1" applyBorder="1" applyAlignment="1">
      <alignment horizontal="center" vertical="center" shrinkToFit="1"/>
    </xf>
    <xf numFmtId="0" fontId="12" fillId="3" borderId="32" xfId="5" applyFont="1" applyFill="1" applyBorder="1" applyAlignment="1">
      <alignment horizontal="center" vertical="center" shrinkToFit="1"/>
    </xf>
    <xf numFmtId="0" fontId="12" fillId="3" borderId="17" xfId="5" applyFont="1" applyFill="1" applyBorder="1" applyAlignment="1">
      <alignment horizontal="center" vertical="center" shrinkToFit="1"/>
    </xf>
    <xf numFmtId="0" fontId="28" fillId="3" borderId="26" xfId="5" applyFont="1" applyFill="1" applyBorder="1" applyAlignment="1" applyProtection="1">
      <alignment horizontal="center" vertical="center" textRotation="255" shrinkToFit="1"/>
      <protection locked="0"/>
    </xf>
    <xf numFmtId="0" fontId="28" fillId="3" borderId="23" xfId="5" applyFont="1" applyFill="1" applyBorder="1" applyAlignment="1" applyProtection="1">
      <alignment horizontal="center" vertical="center" textRotation="255" shrinkToFit="1"/>
      <protection locked="0"/>
    </xf>
    <xf numFmtId="0" fontId="12" fillId="3" borderId="43" xfId="5" applyFont="1" applyFill="1" applyBorder="1" applyAlignment="1">
      <alignment horizontal="center" vertical="center" wrapText="1" shrinkToFit="1"/>
    </xf>
    <xf numFmtId="0" fontId="12" fillId="3" borderId="18" xfId="5" applyFont="1" applyFill="1" applyBorder="1" applyAlignment="1">
      <alignment horizontal="center" vertical="center" shrinkToFit="1"/>
    </xf>
    <xf numFmtId="0" fontId="12" fillId="3" borderId="45" xfId="5" applyFont="1" applyFill="1" applyBorder="1" applyAlignment="1">
      <alignment horizontal="center" vertical="center" wrapText="1" shrinkToFit="1"/>
    </xf>
    <xf numFmtId="0" fontId="12" fillId="3" borderId="46" xfId="5" applyFont="1" applyFill="1" applyBorder="1" applyAlignment="1">
      <alignment horizontal="center" vertical="center" shrinkToFit="1"/>
    </xf>
    <xf numFmtId="0" fontId="28" fillId="3" borderId="56" xfId="5" applyFont="1" applyFill="1" applyBorder="1" applyAlignment="1">
      <alignment horizontal="center" vertical="center" shrinkToFit="1"/>
    </xf>
    <xf numFmtId="0" fontId="28" fillId="3" borderId="48" xfId="5" applyFont="1" applyFill="1" applyBorder="1" applyAlignment="1">
      <alignment horizontal="center" vertical="center" shrinkToFit="1"/>
    </xf>
    <xf numFmtId="0" fontId="28" fillId="3" borderId="55" xfId="5" applyFont="1" applyFill="1" applyBorder="1" applyAlignment="1">
      <alignment horizontal="center" vertical="center" shrinkToFit="1"/>
    </xf>
    <xf numFmtId="0" fontId="28" fillId="3" borderId="17" xfId="5" applyFont="1" applyFill="1" applyBorder="1" applyAlignment="1">
      <alignment horizontal="center" vertical="center" shrinkToFit="1"/>
    </xf>
    <xf numFmtId="0" fontId="28" fillId="3" borderId="37" xfId="5" applyFont="1" applyFill="1" applyBorder="1" applyAlignment="1">
      <alignment horizontal="center" vertical="center" shrinkToFit="1"/>
    </xf>
    <xf numFmtId="0" fontId="12" fillId="3" borderId="23" xfId="5" applyFont="1" applyFill="1" applyBorder="1" applyAlignment="1">
      <alignment horizontal="center" vertical="center" wrapText="1" shrinkToFit="1"/>
    </xf>
    <xf numFmtId="0" fontId="30" fillId="3" borderId="32" xfId="5" applyFont="1" applyFill="1" applyBorder="1" applyAlignment="1">
      <alignment horizontal="center" vertical="center" shrinkToFit="1"/>
    </xf>
    <xf numFmtId="0" fontId="30" fillId="3" borderId="17" xfId="5" applyFont="1" applyFill="1" applyBorder="1" applyAlignment="1">
      <alignment horizontal="center" vertical="center" shrinkToFit="1"/>
    </xf>
    <xf numFmtId="0" fontId="15" fillId="4" borderId="43" xfId="5" applyFont="1" applyFill="1" applyBorder="1" applyAlignment="1" applyProtection="1">
      <alignment horizontal="left" vertical="center" wrapText="1"/>
      <protection locked="0"/>
    </xf>
    <xf numFmtId="0" fontId="15" fillId="4" borderId="45" xfId="5" applyFont="1" applyFill="1" applyBorder="1" applyAlignment="1" applyProtection="1">
      <alignment horizontal="left" vertical="center" wrapText="1"/>
      <protection locked="0"/>
    </xf>
    <xf numFmtId="0" fontId="28" fillId="3" borderId="32" xfId="5" applyFont="1" applyFill="1" applyBorder="1" applyAlignment="1" applyProtection="1">
      <alignment horizontal="center" vertical="center" shrinkToFit="1"/>
      <protection locked="0"/>
    </xf>
    <xf numFmtId="0" fontId="28" fillId="3" borderId="17" xfId="5" applyFont="1" applyFill="1" applyBorder="1" applyAlignment="1" applyProtection="1">
      <alignment horizontal="center" vertical="center" shrinkToFit="1"/>
      <protection locked="0"/>
    </xf>
    <xf numFmtId="0" fontId="15" fillId="4" borderId="32" xfId="5" applyFont="1" applyFill="1" applyBorder="1" applyAlignment="1" applyProtection="1">
      <alignment horizontal="left" vertical="center" wrapText="1"/>
      <protection locked="0"/>
    </xf>
    <xf numFmtId="0" fontId="28" fillId="3" borderId="54" xfId="5" applyFont="1" applyFill="1" applyBorder="1" applyAlignment="1">
      <alignment horizontal="center" vertical="center" shrinkToFit="1"/>
    </xf>
    <xf numFmtId="0" fontId="28" fillId="3" borderId="42" xfId="5" applyFont="1" applyFill="1" applyBorder="1" applyAlignment="1">
      <alignment horizontal="center" vertical="center" shrinkToFit="1"/>
    </xf>
    <xf numFmtId="0" fontId="12" fillId="3" borderId="69" xfId="5" applyFont="1" applyFill="1" applyBorder="1" applyAlignment="1">
      <alignment horizontal="center" vertical="center" shrinkToFit="1"/>
    </xf>
    <xf numFmtId="0" fontId="12" fillId="3" borderId="35" xfId="5" applyFont="1" applyFill="1" applyBorder="1" applyAlignment="1">
      <alignment horizontal="center" vertical="center" shrinkToFit="1"/>
    </xf>
    <xf numFmtId="0" fontId="28" fillId="3" borderId="21" xfId="5" applyFont="1" applyFill="1" applyBorder="1" applyAlignment="1">
      <alignment horizontal="center" vertical="center" shrinkToFit="1"/>
    </xf>
    <xf numFmtId="0" fontId="27" fillId="3" borderId="22" xfId="5" applyFont="1" applyFill="1" applyBorder="1" applyAlignment="1">
      <alignment horizontal="center" vertical="center" textRotation="255"/>
    </xf>
    <xf numFmtId="0" fontId="27" fillId="3" borderId="27" xfId="5" applyFont="1" applyFill="1" applyBorder="1" applyAlignment="1">
      <alignment horizontal="center" vertical="center" textRotation="255"/>
    </xf>
    <xf numFmtId="0" fontId="31" fillId="3" borderId="12" xfId="5" applyFont="1" applyFill="1" applyBorder="1" applyAlignment="1">
      <alignment horizontal="center" vertical="center" shrinkToFit="1"/>
    </xf>
    <xf numFmtId="0" fontId="31" fillId="3" borderId="50" xfId="5" applyFont="1" applyFill="1" applyBorder="1" applyAlignment="1">
      <alignment horizontal="center" vertical="center" shrinkToFit="1"/>
    </xf>
    <xf numFmtId="0" fontId="15" fillId="4" borderId="32" xfId="0" applyFont="1" applyFill="1" applyBorder="1" applyAlignment="1" applyProtection="1">
      <alignment horizontal="left" vertical="center" wrapText="1"/>
      <protection locked="0"/>
    </xf>
    <xf numFmtId="0" fontId="15" fillId="4" borderId="43" xfId="0" applyFont="1" applyFill="1" applyBorder="1" applyAlignment="1" applyProtection="1">
      <alignment horizontal="left" vertical="center" wrapText="1"/>
      <protection locked="0"/>
    </xf>
    <xf numFmtId="0" fontId="15" fillId="4" borderId="45" xfId="0" applyFont="1" applyFill="1" applyBorder="1" applyAlignment="1" applyProtection="1">
      <alignment horizontal="left" vertical="center" wrapText="1"/>
      <protection locked="0"/>
    </xf>
    <xf numFmtId="0" fontId="28" fillId="3" borderId="40" xfId="5" applyFont="1" applyFill="1" applyBorder="1" applyAlignment="1" applyProtection="1">
      <alignment horizontal="center" vertical="center" shrinkToFit="1"/>
      <protection locked="0"/>
    </xf>
    <xf numFmtId="0" fontId="28" fillId="3" borderId="21" xfId="5" applyFont="1" applyFill="1" applyBorder="1" applyAlignment="1" applyProtection="1">
      <alignment horizontal="center" vertical="center" shrinkToFit="1"/>
      <protection locked="0"/>
    </xf>
    <xf numFmtId="0" fontId="12" fillId="3" borderId="18" xfId="5" applyFont="1" applyFill="1" applyBorder="1" applyAlignment="1">
      <alignment horizontal="center" vertical="center" wrapText="1" shrinkToFit="1"/>
    </xf>
    <xf numFmtId="0" fontId="12" fillId="3" borderId="46" xfId="5" applyFont="1" applyFill="1" applyBorder="1" applyAlignment="1">
      <alignment horizontal="center" vertical="center" wrapText="1" shrinkToFit="1"/>
    </xf>
    <xf numFmtId="0" fontId="12" fillId="3" borderId="47" xfId="5" applyFont="1" applyFill="1" applyBorder="1" applyAlignment="1">
      <alignment horizontal="center" vertical="center" wrapText="1" shrinkToFit="1"/>
    </xf>
    <xf numFmtId="0" fontId="12" fillId="3" borderId="20" xfId="5" applyFont="1" applyFill="1" applyBorder="1" applyAlignment="1">
      <alignment horizontal="center" vertical="center" wrapText="1" shrinkToFit="1"/>
    </xf>
    <xf numFmtId="0" fontId="28" fillId="3" borderId="16" xfId="5" applyFont="1" applyFill="1" applyBorder="1" applyAlignment="1">
      <alignment horizontal="center" vertical="center" shrinkToFit="1"/>
    </xf>
    <xf numFmtId="0" fontId="12" fillId="3" borderId="40" xfId="5" applyFont="1" applyFill="1" applyBorder="1" applyAlignment="1">
      <alignment horizontal="center" vertical="center" shrinkToFit="1"/>
    </xf>
    <xf numFmtId="0" fontId="12" fillId="3" borderId="21" xfId="5" applyFont="1" applyFill="1" applyBorder="1" applyAlignment="1">
      <alignment horizontal="center" vertical="center" shrinkToFit="1"/>
    </xf>
    <xf numFmtId="0" fontId="27" fillId="3" borderId="25" xfId="5" applyFont="1" applyFill="1" applyBorder="1" applyAlignment="1">
      <alignment horizontal="center" vertical="center" textRotation="255"/>
    </xf>
    <xf numFmtId="0" fontId="27" fillId="3" borderId="31" xfId="5" applyFont="1" applyFill="1" applyBorder="1" applyAlignment="1">
      <alignment horizontal="center" vertical="center" textRotation="255"/>
    </xf>
    <xf numFmtId="0" fontId="27" fillId="3" borderId="19" xfId="5" applyFont="1" applyFill="1" applyBorder="1" applyAlignment="1">
      <alignment horizontal="center" vertical="center" textRotation="255"/>
    </xf>
    <xf numFmtId="0" fontId="31" fillId="3" borderId="39" xfId="5" applyFont="1" applyFill="1" applyBorder="1" applyAlignment="1">
      <alignment horizontal="center" vertical="center" shrinkToFit="1"/>
    </xf>
    <xf numFmtId="0" fontId="31" fillId="3" borderId="16" xfId="5" applyFont="1" applyFill="1" applyBorder="1" applyAlignment="1">
      <alignment horizontal="center" vertical="center" shrinkToFit="1"/>
    </xf>
    <xf numFmtId="0" fontId="12" fillId="3" borderId="39" xfId="5" applyFont="1" applyFill="1" applyBorder="1" applyAlignment="1">
      <alignment horizontal="center" vertical="center" shrinkToFit="1"/>
    </xf>
    <xf numFmtId="0" fontId="12" fillId="3" borderId="16" xfId="5" applyFont="1" applyFill="1" applyBorder="1" applyAlignment="1">
      <alignment horizontal="center" vertical="center" shrinkToFit="1"/>
    </xf>
    <xf numFmtId="0" fontId="28" fillId="3" borderId="24" xfId="5" applyFont="1" applyFill="1" applyBorder="1" applyAlignment="1" applyProtection="1">
      <alignment horizontal="center" vertical="center" textRotation="255" shrinkToFit="1"/>
      <protection locked="0"/>
    </xf>
    <xf numFmtId="0" fontId="69" fillId="8" borderId="0" xfId="5" applyFont="1" applyFill="1" applyAlignment="1">
      <alignment horizontal="center" vertical="center"/>
    </xf>
    <xf numFmtId="0" fontId="26" fillId="7" borderId="38" xfId="5" applyFont="1" applyFill="1" applyBorder="1" applyAlignment="1">
      <alignment horizontal="left" vertical="center"/>
    </xf>
    <xf numFmtId="0" fontId="26" fillId="7" borderId="7" xfId="5" applyFont="1" applyFill="1" applyBorder="1" applyAlignment="1">
      <alignment horizontal="left" vertical="center"/>
    </xf>
    <xf numFmtId="0" fontId="26" fillId="7" borderId="8" xfId="5" applyFont="1" applyFill="1" applyBorder="1" applyAlignment="1">
      <alignment horizontal="left" vertical="center"/>
    </xf>
    <xf numFmtId="0" fontId="48" fillId="7" borderId="2" xfId="5" applyFont="1" applyFill="1" applyBorder="1" applyAlignment="1">
      <alignment horizontal="center" vertical="center" wrapText="1" shrinkToFit="1"/>
    </xf>
    <xf numFmtId="0" fontId="48" fillId="7" borderId="1" xfId="5" applyFont="1" applyFill="1" applyBorder="1" applyAlignment="1">
      <alignment horizontal="center" vertical="center" wrapText="1" shrinkToFit="1"/>
    </xf>
    <xf numFmtId="0" fontId="48" fillId="7" borderId="3" xfId="5" applyFont="1" applyFill="1" applyBorder="1" applyAlignment="1">
      <alignment horizontal="center" vertical="center" wrapText="1" shrinkToFit="1"/>
    </xf>
    <xf numFmtId="0" fontId="27" fillId="3" borderId="31" xfId="5" applyFont="1" applyFill="1" applyBorder="1" applyAlignment="1">
      <alignment vertical="center" textRotation="255"/>
    </xf>
    <xf numFmtId="0" fontId="27" fillId="3" borderId="19" xfId="5" applyFont="1" applyFill="1" applyBorder="1" applyAlignment="1">
      <alignment vertical="center" textRotation="255"/>
    </xf>
    <xf numFmtId="0" fontId="31" fillId="3" borderId="13" xfId="5" applyFont="1" applyFill="1" applyBorder="1" applyAlignment="1">
      <alignment horizontal="center" vertical="center" shrinkToFit="1"/>
    </xf>
    <xf numFmtId="0" fontId="31" fillId="3" borderId="51" xfId="5" applyFont="1" applyFill="1" applyBorder="1" applyAlignment="1">
      <alignment horizontal="center" vertical="center" shrinkToFit="1"/>
    </xf>
    <xf numFmtId="179" fontId="35" fillId="7" borderId="28" xfId="8" applyNumberFormat="1" applyFont="1" applyFill="1" applyBorder="1" applyAlignment="1" applyProtection="1">
      <alignment horizontal="center" vertical="center" textRotation="255" wrapText="1" shrinkToFit="1"/>
      <protection locked="0"/>
    </xf>
    <xf numFmtId="179" fontId="35" fillId="7" borderId="29" xfId="8" applyNumberFormat="1" applyFont="1" applyFill="1" applyBorder="1" applyAlignment="1" applyProtection="1">
      <alignment horizontal="center" vertical="center" textRotation="255" shrinkToFit="1"/>
      <protection locked="0"/>
    </xf>
    <xf numFmtId="179" fontId="35" fillId="7" borderId="30" xfId="8" applyNumberFormat="1" applyFont="1" applyFill="1" applyBorder="1" applyAlignment="1" applyProtection="1">
      <alignment horizontal="center" vertical="center" textRotation="255" shrinkToFit="1"/>
      <protection locked="0"/>
    </xf>
    <xf numFmtId="0" fontId="28" fillId="7" borderId="32" xfId="5" applyFont="1" applyFill="1" applyBorder="1" applyAlignment="1">
      <alignment horizontal="center" vertical="center" shrinkToFit="1"/>
    </xf>
    <xf numFmtId="0" fontId="28" fillId="7" borderId="37" xfId="5" applyFont="1" applyFill="1" applyBorder="1" applyAlignment="1">
      <alignment horizontal="center" vertical="center" shrinkToFit="1"/>
    </xf>
    <xf numFmtId="0" fontId="28" fillId="7" borderId="17" xfId="5" applyFont="1" applyFill="1" applyBorder="1" applyAlignment="1">
      <alignment horizontal="center" vertical="center" shrinkToFit="1"/>
    </xf>
    <xf numFmtId="179" fontId="54" fillId="4" borderId="23" xfId="8" applyNumberFormat="1" applyFont="1" applyFill="1" applyBorder="1" applyAlignment="1" applyProtection="1">
      <alignment horizontal="right" vertical="center" shrinkToFit="1"/>
      <protection locked="0"/>
    </xf>
    <xf numFmtId="0" fontId="27" fillId="7" borderId="1" xfId="5" applyFont="1" applyFill="1" applyBorder="1" applyAlignment="1">
      <alignment horizontal="center" vertical="center" wrapText="1" shrinkToFit="1"/>
    </xf>
    <xf numFmtId="0" fontId="27" fillId="7" borderId="49" xfId="5" applyFont="1" applyFill="1" applyBorder="1" applyAlignment="1">
      <alignment horizontal="center" vertical="center" wrapText="1" shrinkToFit="1"/>
    </xf>
    <xf numFmtId="0" fontId="27" fillId="7" borderId="0" xfId="5" applyFont="1" applyFill="1" applyBorder="1" applyAlignment="1">
      <alignment horizontal="center" vertical="center" wrapText="1" shrinkToFit="1"/>
    </xf>
    <xf numFmtId="0" fontId="27" fillId="7" borderId="46" xfId="5" applyFont="1" applyFill="1" applyBorder="1" applyAlignment="1">
      <alignment horizontal="center" vertical="center" wrapText="1" shrinkToFit="1"/>
    </xf>
    <xf numFmtId="0" fontId="27" fillId="7" borderId="10" xfId="5" applyFont="1" applyFill="1" applyBorder="1" applyAlignment="1">
      <alignment horizontal="center" vertical="center" wrapText="1" shrinkToFit="1"/>
    </xf>
    <xf numFmtId="0" fontId="27" fillId="7" borderId="35" xfId="5" applyFont="1" applyFill="1" applyBorder="1" applyAlignment="1">
      <alignment horizontal="center" vertical="center" wrapText="1" shrinkToFit="1"/>
    </xf>
    <xf numFmtId="0" fontId="12" fillId="7" borderId="39" xfId="5" applyFont="1" applyFill="1" applyBorder="1" applyAlignment="1" applyProtection="1">
      <alignment horizontal="center" vertical="center" wrapText="1"/>
      <protection locked="0"/>
    </xf>
    <xf numFmtId="0" fontId="12" fillId="7" borderId="42" xfId="5" applyFont="1" applyFill="1" applyBorder="1" applyAlignment="1" applyProtection="1">
      <alignment horizontal="center" vertical="center" wrapText="1"/>
      <protection locked="0"/>
    </xf>
    <xf numFmtId="0" fontId="12" fillId="7" borderId="16" xfId="5" applyFont="1" applyFill="1" applyBorder="1" applyAlignment="1" applyProtection="1">
      <alignment horizontal="center" vertical="center" wrapText="1"/>
      <protection locked="0"/>
    </xf>
    <xf numFmtId="179" fontId="35" fillId="7" borderId="25" xfId="8" applyNumberFormat="1" applyFont="1" applyFill="1" applyBorder="1" applyAlignment="1" applyProtection="1">
      <alignment horizontal="center" vertical="center" textRotation="255" wrapText="1" shrinkToFit="1"/>
      <protection locked="0"/>
    </xf>
    <xf numFmtId="179" fontId="35" fillId="7" borderId="31" xfId="8" applyNumberFormat="1" applyFont="1" applyFill="1" applyBorder="1" applyAlignment="1" applyProtection="1">
      <alignment horizontal="center" vertical="center" textRotation="255" shrinkToFit="1"/>
      <protection locked="0"/>
    </xf>
    <xf numFmtId="179" fontId="35" fillId="7" borderId="19" xfId="8" applyNumberFormat="1" applyFont="1" applyFill="1" applyBorder="1" applyAlignment="1" applyProtection="1">
      <alignment horizontal="center" vertical="center" textRotation="255" shrinkToFit="1"/>
      <protection locked="0"/>
    </xf>
    <xf numFmtId="0" fontId="28" fillId="7" borderId="40" xfId="5" applyFont="1" applyFill="1" applyBorder="1" applyAlignment="1">
      <alignment horizontal="center" vertical="center" shrinkToFit="1"/>
    </xf>
    <xf numFmtId="0" fontId="28" fillId="7" borderId="48" xfId="5" applyFont="1" applyFill="1" applyBorder="1" applyAlignment="1">
      <alignment horizontal="center" vertical="center" shrinkToFit="1"/>
    </xf>
    <xf numFmtId="0" fontId="28" fillId="7" borderId="21" xfId="5" applyFont="1" applyFill="1" applyBorder="1" applyAlignment="1">
      <alignment horizontal="center" vertical="center" shrinkToFit="1"/>
    </xf>
    <xf numFmtId="179" fontId="55" fillId="0" borderId="27" xfId="8" applyNumberFormat="1" applyFont="1" applyFill="1" applyBorder="1" applyAlignment="1">
      <alignment horizontal="right" vertical="center" shrinkToFit="1"/>
    </xf>
    <xf numFmtId="179" fontId="64" fillId="4" borderId="32" xfId="8" applyNumberFormat="1" applyFont="1" applyFill="1" applyBorder="1" applyAlignment="1" applyProtection="1">
      <alignment horizontal="right" vertical="center" shrinkToFit="1"/>
      <protection locked="0"/>
    </xf>
    <xf numFmtId="179" fontId="64" fillId="4" borderId="17" xfId="8" applyNumberFormat="1" applyFont="1" applyFill="1" applyBorder="1" applyAlignment="1" applyProtection="1">
      <alignment horizontal="right" vertical="center" shrinkToFit="1"/>
      <protection locked="0"/>
    </xf>
    <xf numFmtId="0" fontId="12" fillId="3" borderId="45" xfId="5" applyFont="1" applyFill="1" applyBorder="1" applyAlignment="1">
      <alignment horizontal="center" vertical="center" shrinkToFit="1"/>
    </xf>
    <xf numFmtId="0" fontId="62" fillId="4" borderId="43" xfId="5" applyFont="1" applyFill="1" applyBorder="1" applyAlignment="1" applyProtection="1">
      <alignment horizontal="left" vertical="center" wrapText="1"/>
      <protection locked="0"/>
    </xf>
    <xf numFmtId="0" fontId="62" fillId="4" borderId="45" xfId="5" applyFont="1" applyFill="1" applyBorder="1" applyAlignment="1" applyProtection="1">
      <alignment horizontal="left" vertical="center" wrapText="1"/>
      <protection locked="0"/>
    </xf>
    <xf numFmtId="178" fontId="64" fillId="4" borderId="32" xfId="5" applyNumberFormat="1" applyFont="1" applyFill="1" applyBorder="1" applyAlignment="1" applyProtection="1">
      <alignment horizontal="center" vertical="center" shrinkToFit="1"/>
      <protection locked="0"/>
    </xf>
    <xf numFmtId="178" fontId="64" fillId="4" borderId="37" xfId="5" applyNumberFormat="1" applyFont="1" applyFill="1" applyBorder="1" applyAlignment="1" applyProtection="1">
      <alignment horizontal="center" vertical="center" shrinkToFit="1"/>
      <protection locked="0"/>
    </xf>
    <xf numFmtId="178" fontId="64" fillId="4" borderId="33" xfId="5" applyNumberFormat="1" applyFont="1" applyFill="1" applyBorder="1" applyAlignment="1" applyProtection="1">
      <alignment horizontal="center" vertical="center" shrinkToFit="1"/>
      <protection locked="0"/>
    </xf>
    <xf numFmtId="178" fontId="25" fillId="5" borderId="40" xfId="5" applyNumberFormat="1" applyFont="1" applyFill="1" applyBorder="1" applyAlignment="1" applyProtection="1">
      <alignment horizontal="center" vertical="center" shrinkToFit="1"/>
      <protection locked="0"/>
    </xf>
    <xf numFmtId="178" fontId="25" fillId="5" borderId="48" xfId="5" applyNumberFormat="1" applyFont="1" applyFill="1" applyBorder="1" applyAlignment="1" applyProtection="1">
      <alignment horizontal="center" vertical="center" shrinkToFit="1"/>
      <protection locked="0"/>
    </xf>
    <xf numFmtId="178" fontId="25" fillId="5" borderId="21" xfId="5" applyNumberFormat="1" applyFont="1" applyFill="1" applyBorder="1" applyAlignment="1" applyProtection="1">
      <alignment horizontal="center" vertical="center" shrinkToFit="1"/>
      <protection locked="0"/>
    </xf>
    <xf numFmtId="178" fontId="64" fillId="4" borderId="40" xfId="5" applyNumberFormat="1" applyFont="1" applyFill="1" applyBorder="1" applyAlignment="1" applyProtection="1">
      <alignment horizontal="center" vertical="center" shrinkToFit="1"/>
      <protection locked="0"/>
    </xf>
    <xf numFmtId="178" fontId="64" fillId="4" borderId="34" xfId="5" applyNumberFormat="1" applyFont="1" applyFill="1" applyBorder="1" applyAlignment="1" applyProtection="1">
      <alignment horizontal="center" vertical="center" shrinkToFit="1"/>
      <protection locked="0"/>
    </xf>
    <xf numFmtId="0" fontId="27" fillId="3" borderId="24" xfId="5" applyFont="1" applyFill="1" applyBorder="1" applyAlignment="1">
      <alignment horizontal="center" vertical="center" textRotation="255"/>
    </xf>
    <xf numFmtId="0" fontId="62" fillId="4" borderId="32" xfId="5" applyFont="1" applyFill="1" applyBorder="1" applyAlignment="1" applyProtection="1">
      <alignment horizontal="left" vertical="center" wrapText="1"/>
      <protection locked="0"/>
    </xf>
    <xf numFmtId="179" fontId="64" fillId="4" borderId="39" xfId="8" applyNumberFormat="1" applyFont="1" applyFill="1" applyBorder="1" applyAlignment="1" applyProtection="1">
      <alignment horizontal="right" vertical="center" shrinkToFit="1"/>
      <protection locked="0"/>
    </xf>
    <xf numFmtId="179" fontId="64" fillId="4" borderId="16" xfId="8" applyNumberFormat="1" applyFont="1" applyFill="1" applyBorder="1" applyAlignment="1" applyProtection="1">
      <alignment horizontal="right" vertical="center" shrinkToFit="1"/>
      <protection locked="0"/>
    </xf>
    <xf numFmtId="0" fontId="27" fillId="3" borderId="50" xfId="5" applyFont="1" applyFill="1" applyBorder="1" applyAlignment="1">
      <alignment horizontal="center" vertical="center" textRotation="255"/>
    </xf>
    <xf numFmtId="0" fontId="27" fillId="3" borderId="58" xfId="5" applyFont="1" applyFill="1" applyBorder="1" applyAlignment="1">
      <alignment horizontal="center" vertical="center" textRotation="255"/>
    </xf>
    <xf numFmtId="0" fontId="27" fillId="3" borderId="51" xfId="5" applyFont="1" applyFill="1" applyBorder="1" applyAlignment="1">
      <alignment horizontal="center" vertical="center" textRotation="255"/>
    </xf>
    <xf numFmtId="0" fontId="27" fillId="3" borderId="52" xfId="5" applyFont="1" applyFill="1" applyBorder="1" applyAlignment="1">
      <alignment horizontal="center" vertical="center" textRotation="255"/>
    </xf>
    <xf numFmtId="0" fontId="62" fillId="4" borderId="24" xfId="5" applyFont="1" applyFill="1" applyBorder="1" applyAlignment="1" applyProtection="1">
      <alignment horizontal="left" vertical="center" wrapText="1"/>
      <protection locked="0"/>
    </xf>
    <xf numFmtId="0" fontId="62" fillId="4" borderId="26" xfId="5" applyFont="1" applyFill="1" applyBorder="1" applyAlignment="1" applyProtection="1">
      <alignment horizontal="left" vertical="center" wrapText="1"/>
      <protection locked="0"/>
    </xf>
    <xf numFmtId="0" fontId="62" fillId="4" borderId="14" xfId="5" applyFont="1" applyFill="1" applyBorder="1" applyAlignment="1" applyProtection="1">
      <alignment horizontal="left" vertical="center" wrapText="1"/>
      <protection locked="0"/>
    </xf>
    <xf numFmtId="0" fontId="62" fillId="4" borderId="29" xfId="5" applyFont="1" applyFill="1" applyBorder="1" applyAlignment="1" applyProtection="1">
      <alignment horizontal="left" vertical="center" wrapText="1"/>
      <protection locked="0"/>
    </xf>
    <xf numFmtId="0" fontId="62" fillId="4" borderId="15" xfId="5" applyFont="1" applyFill="1" applyBorder="1" applyAlignment="1" applyProtection="1">
      <alignment horizontal="left" vertical="center" wrapText="1"/>
      <protection locked="0"/>
    </xf>
    <xf numFmtId="0" fontId="63" fillId="4" borderId="32" xfId="5" applyFont="1" applyFill="1" applyBorder="1" applyAlignment="1" applyProtection="1">
      <alignment horizontal="center" vertical="center" shrinkToFit="1"/>
      <protection locked="0"/>
    </xf>
    <xf numFmtId="0" fontId="63" fillId="4" borderId="37" xfId="5" applyFont="1" applyFill="1" applyBorder="1" applyAlignment="1" applyProtection="1">
      <alignment horizontal="center" vertical="center" shrinkToFit="1"/>
      <protection locked="0"/>
    </xf>
    <xf numFmtId="0" fontId="63" fillId="4" borderId="39" xfId="5" applyFont="1" applyFill="1" applyBorder="1" applyAlignment="1" applyProtection="1">
      <alignment horizontal="center" vertical="center" shrinkToFit="1"/>
      <protection locked="0"/>
    </xf>
    <xf numFmtId="0" fontId="63" fillId="4" borderId="42" xfId="5" applyFont="1" applyFill="1" applyBorder="1" applyAlignment="1" applyProtection="1">
      <alignment horizontal="center" vertical="center" shrinkToFit="1"/>
      <protection locked="0"/>
    </xf>
    <xf numFmtId="0" fontId="63" fillId="4" borderId="47" xfId="5" applyFont="1" applyFill="1" applyBorder="1" applyAlignment="1" applyProtection="1">
      <alignment horizontal="center" vertical="center" shrinkToFit="1"/>
      <protection locked="0"/>
    </xf>
    <xf numFmtId="0" fontId="63" fillId="4" borderId="70" xfId="5" applyFont="1" applyFill="1" applyBorder="1" applyAlignment="1" applyProtection="1">
      <alignment horizontal="center" vertical="center" shrinkToFit="1"/>
      <protection locked="0"/>
    </xf>
    <xf numFmtId="0" fontId="27" fillId="3" borderId="57" xfId="5" applyFont="1" applyFill="1" applyBorder="1" applyAlignment="1">
      <alignment horizontal="center" vertical="center" textRotation="255"/>
    </xf>
    <xf numFmtId="0" fontId="27" fillId="3" borderId="41" xfId="5" applyFont="1" applyFill="1" applyBorder="1" applyAlignment="1">
      <alignment horizontal="center" vertical="center" textRotation="255"/>
    </xf>
    <xf numFmtId="0" fontId="27" fillId="3" borderId="72" xfId="5" applyFont="1" applyFill="1" applyBorder="1" applyAlignment="1">
      <alignment horizontal="center" vertical="center" textRotation="255"/>
    </xf>
    <xf numFmtId="0" fontId="31" fillId="3" borderId="32" xfId="5" applyFont="1" applyFill="1" applyBorder="1" applyAlignment="1">
      <alignment horizontal="center" vertical="center" shrinkToFit="1"/>
    </xf>
    <xf numFmtId="0" fontId="31" fillId="3" borderId="17" xfId="5" applyFont="1" applyFill="1" applyBorder="1" applyAlignment="1">
      <alignment horizontal="center" vertical="center" shrinkToFit="1"/>
    </xf>
    <xf numFmtId="0" fontId="27" fillId="3" borderId="73" xfId="5" applyFont="1" applyFill="1" applyBorder="1" applyAlignment="1">
      <alignment horizontal="center" vertical="center" textRotation="255"/>
    </xf>
    <xf numFmtId="179" fontId="54" fillId="4" borderId="39" xfId="8" applyNumberFormat="1" applyFont="1" applyFill="1" applyBorder="1" applyAlignment="1" applyProtection="1">
      <alignment horizontal="right" vertical="center" shrinkToFit="1"/>
      <protection locked="0"/>
    </xf>
    <xf numFmtId="179" fontId="54" fillId="4" borderId="16" xfId="8" applyNumberFormat="1" applyFont="1" applyFill="1" applyBorder="1" applyAlignment="1" applyProtection="1">
      <alignment horizontal="right" vertical="center" shrinkToFit="1"/>
      <protection locked="0"/>
    </xf>
    <xf numFmtId="179" fontId="54" fillId="4" borderId="32" xfId="8" applyNumberFormat="1" applyFont="1" applyFill="1" applyBorder="1" applyAlignment="1" applyProtection="1">
      <alignment horizontal="right" vertical="center" shrinkToFit="1"/>
      <protection locked="0"/>
    </xf>
    <xf numFmtId="179" fontId="54" fillId="4" borderId="17" xfId="8" applyNumberFormat="1" applyFont="1" applyFill="1" applyBorder="1" applyAlignment="1" applyProtection="1">
      <alignment horizontal="right" vertical="center" shrinkToFit="1"/>
      <protection locked="0"/>
    </xf>
    <xf numFmtId="0" fontId="78" fillId="0" borderId="0" xfId="5" applyFont="1" applyFill="1" applyBorder="1" applyAlignment="1" applyProtection="1">
      <alignment horizontal="center" vertical="center" wrapText="1"/>
      <protection locked="0"/>
    </xf>
    <xf numFmtId="179" fontId="54" fillId="0" borderId="0" xfId="8" applyNumberFormat="1" applyFont="1" applyFill="1" applyBorder="1" applyAlignment="1" applyProtection="1">
      <alignment horizontal="right" vertical="center" shrinkToFit="1"/>
      <protection locked="0"/>
    </xf>
    <xf numFmtId="179" fontId="35" fillId="0" borderId="0" xfId="8" applyNumberFormat="1" applyFont="1" applyFill="1" applyBorder="1" applyAlignment="1" applyProtection="1">
      <alignment horizontal="center" vertical="center" textRotation="255" wrapText="1" shrinkToFit="1"/>
      <protection locked="0"/>
    </xf>
    <xf numFmtId="179" fontId="35" fillId="0" borderId="0" xfId="8" applyNumberFormat="1" applyFont="1" applyFill="1" applyBorder="1" applyAlignment="1" applyProtection="1">
      <alignment horizontal="center" vertical="center" textRotation="255" shrinkToFit="1"/>
      <protection locked="0"/>
    </xf>
    <xf numFmtId="0" fontId="79" fillId="0" borderId="0" xfId="5" applyFont="1" applyFill="1" applyBorder="1" applyAlignment="1">
      <alignment horizontal="center" vertical="center" shrinkToFit="1"/>
    </xf>
    <xf numFmtId="179" fontId="55" fillId="0" borderId="0" xfId="8" applyNumberFormat="1" applyFont="1" applyFill="1" applyBorder="1" applyAlignment="1">
      <alignment horizontal="right" vertical="center" shrinkToFit="1"/>
    </xf>
    <xf numFmtId="0" fontId="30" fillId="5" borderId="4" xfId="5" applyFont="1" applyFill="1" applyBorder="1" applyAlignment="1">
      <alignment horizontal="center" vertical="center"/>
    </xf>
    <xf numFmtId="0" fontId="30" fillId="5" borderId="0" xfId="5" applyFont="1" applyFill="1" applyBorder="1" applyAlignment="1">
      <alignment horizontal="center" vertical="center"/>
    </xf>
    <xf numFmtId="0" fontId="30" fillId="5" borderId="6" xfId="5" applyFont="1" applyFill="1" applyBorder="1" applyAlignment="1">
      <alignment horizontal="center" vertical="center"/>
    </xf>
    <xf numFmtId="0" fontId="30" fillId="5" borderId="10" xfId="5" applyFont="1" applyFill="1" applyBorder="1" applyAlignment="1">
      <alignment horizontal="center" vertical="center"/>
    </xf>
    <xf numFmtId="0" fontId="31" fillId="3" borderId="54" xfId="5" applyFont="1" applyFill="1" applyBorder="1" applyAlignment="1">
      <alignment horizontal="center" vertical="center" wrapText="1" shrinkToFit="1"/>
    </xf>
    <xf numFmtId="0" fontId="31" fillId="3" borderId="42" xfId="5" applyFont="1" applyFill="1" applyBorder="1" applyAlignment="1">
      <alignment horizontal="center" vertical="center" wrapText="1" shrinkToFit="1"/>
    </xf>
    <xf numFmtId="0" fontId="31" fillId="3" borderId="16" xfId="5" applyFont="1" applyFill="1" applyBorder="1" applyAlignment="1">
      <alignment horizontal="center" vertical="center" wrapText="1" shrinkToFit="1"/>
    </xf>
    <xf numFmtId="0" fontId="31" fillId="3" borderId="56" xfId="5" applyFont="1" applyFill="1" applyBorder="1" applyAlignment="1">
      <alignment horizontal="center" vertical="center" shrinkToFit="1"/>
    </xf>
    <xf numFmtId="0" fontId="31" fillId="3" borderId="48" xfId="5" applyFont="1" applyFill="1" applyBorder="1" applyAlignment="1">
      <alignment horizontal="center" vertical="center" shrinkToFit="1"/>
    </xf>
    <xf numFmtId="0" fontId="31" fillId="3" borderId="21" xfId="5" applyFont="1" applyFill="1" applyBorder="1" applyAlignment="1">
      <alignment horizontal="center" vertical="center" shrinkToFit="1"/>
    </xf>
    <xf numFmtId="0" fontId="32" fillId="5" borderId="4" xfId="5" applyFont="1" applyFill="1" applyBorder="1" applyAlignment="1">
      <alignment horizontal="center" vertical="center" textRotation="255" shrinkToFit="1"/>
    </xf>
    <xf numFmtId="0" fontId="27" fillId="3" borderId="23" xfId="5" applyFont="1" applyFill="1" applyBorder="1" applyAlignment="1">
      <alignment horizontal="center" vertical="center" textRotation="255" shrinkToFit="1"/>
    </xf>
    <xf numFmtId="0" fontId="28" fillId="3" borderId="23" xfId="5" applyFont="1" applyFill="1" applyBorder="1" applyAlignment="1">
      <alignment horizontal="center" vertical="center" shrinkToFit="1"/>
    </xf>
    <xf numFmtId="0" fontId="29" fillId="3" borderId="50" xfId="5" applyFont="1" applyFill="1" applyBorder="1" applyAlignment="1">
      <alignment horizontal="center" vertical="center" wrapText="1" shrinkToFit="1"/>
    </xf>
    <xf numFmtId="0" fontId="29" fillId="3" borderId="22" xfId="5" applyFont="1" applyFill="1" applyBorder="1" applyAlignment="1">
      <alignment horizontal="center" vertical="center" shrinkToFit="1"/>
    </xf>
    <xf numFmtId="0" fontId="29" fillId="3" borderId="57" xfId="5" applyFont="1" applyFill="1" applyBorder="1" applyAlignment="1">
      <alignment horizontal="center" vertical="center" shrinkToFit="1"/>
    </xf>
    <xf numFmtId="0" fontId="29" fillId="3" borderId="24" xfId="5" applyFont="1" applyFill="1" applyBorder="1" applyAlignment="1">
      <alignment horizontal="center" vertical="center" shrinkToFit="1"/>
    </xf>
    <xf numFmtId="0" fontId="29" fillId="3" borderId="52" xfId="5" applyFont="1" applyFill="1" applyBorder="1" applyAlignment="1">
      <alignment horizontal="center" vertical="center" shrinkToFit="1"/>
    </xf>
    <xf numFmtId="0" fontId="29" fillId="3" borderId="27" xfId="5" applyFont="1" applyFill="1" applyBorder="1" applyAlignment="1">
      <alignment horizontal="center" vertical="center" shrinkToFit="1"/>
    </xf>
    <xf numFmtId="0" fontId="26" fillId="3" borderId="23" xfId="5" applyFont="1" applyFill="1" applyBorder="1" applyAlignment="1">
      <alignment horizontal="center" vertical="center" shrinkToFit="1"/>
    </xf>
    <xf numFmtId="0" fontId="67" fillId="4" borderId="23" xfId="7" applyFont="1" applyFill="1" applyBorder="1" applyAlignment="1" applyProtection="1">
      <alignment horizontal="center" vertical="center" shrinkToFit="1"/>
      <protection locked="0"/>
    </xf>
    <xf numFmtId="0" fontId="67" fillId="4" borderId="13" xfId="7" applyFont="1" applyFill="1" applyBorder="1" applyAlignment="1" applyProtection="1">
      <alignment horizontal="center" vertical="center" shrinkToFit="1"/>
      <protection locked="0"/>
    </xf>
    <xf numFmtId="0" fontId="32" fillId="3" borderId="41" xfId="5" applyFont="1" applyFill="1" applyBorder="1" applyAlignment="1">
      <alignment horizontal="center" vertical="center" textRotation="255" shrinkToFit="1"/>
    </xf>
    <xf numFmtId="0" fontId="27" fillId="3" borderId="24" xfId="5" applyFont="1" applyFill="1" applyBorder="1" applyAlignment="1">
      <alignment horizontal="center" vertical="center" textRotation="255" shrinkToFit="1"/>
    </xf>
    <xf numFmtId="0" fontId="27" fillId="3" borderId="31" xfId="5" applyFont="1" applyFill="1" applyBorder="1" applyAlignment="1">
      <alignment horizontal="center" vertical="center" textRotation="255" shrinkToFit="1"/>
    </xf>
    <xf numFmtId="0" fontId="27" fillId="3" borderId="26" xfId="5" applyFont="1" applyFill="1" applyBorder="1" applyAlignment="1">
      <alignment horizontal="center" vertical="center" textRotation="255" shrinkToFit="1"/>
    </xf>
    <xf numFmtId="0" fontId="27" fillId="3" borderId="32" xfId="5" applyFont="1" applyFill="1" applyBorder="1" applyAlignment="1">
      <alignment horizontal="center" vertical="center" shrinkToFit="1"/>
    </xf>
    <xf numFmtId="0" fontId="27" fillId="3" borderId="17" xfId="5" applyFont="1" applyFill="1" applyBorder="1" applyAlignment="1">
      <alignment horizontal="center" vertical="center" shrinkToFit="1"/>
    </xf>
    <xf numFmtId="0" fontId="66" fillId="4" borderId="45" xfId="5" applyFont="1" applyFill="1" applyBorder="1" applyAlignment="1" applyProtection="1">
      <alignment vertical="center" shrinkToFit="1"/>
      <protection locked="0"/>
    </xf>
    <xf numFmtId="0" fontId="66" fillId="4" borderId="0" xfId="5" applyFont="1" applyFill="1" applyBorder="1" applyAlignment="1" applyProtection="1">
      <alignment vertical="center" shrinkToFit="1"/>
      <protection locked="0"/>
    </xf>
    <xf numFmtId="0" fontId="66" fillId="4" borderId="5" xfId="5" applyFont="1" applyFill="1" applyBorder="1" applyAlignment="1" applyProtection="1">
      <alignment vertical="center" shrinkToFit="1"/>
      <protection locked="0"/>
    </xf>
    <xf numFmtId="0" fontId="28" fillId="3" borderId="32" xfId="5" applyFont="1" applyFill="1" applyBorder="1" applyAlignment="1">
      <alignment horizontal="center" vertical="center" shrinkToFit="1"/>
    </xf>
    <xf numFmtId="0" fontId="29" fillId="3" borderId="54" xfId="5" applyFont="1" applyFill="1" applyBorder="1" applyAlignment="1">
      <alignment horizontal="center" vertical="center" wrapText="1" shrinkToFit="1"/>
    </xf>
    <xf numFmtId="0" fontId="29" fillId="3" borderId="16" xfId="5" applyFont="1" applyFill="1" applyBorder="1" applyAlignment="1">
      <alignment horizontal="center" vertical="center" wrapText="1" shrinkToFit="1"/>
    </xf>
    <xf numFmtId="0" fontId="29" fillId="3" borderId="56" xfId="5" applyFont="1" applyFill="1" applyBorder="1" applyAlignment="1">
      <alignment horizontal="center" vertical="center" shrinkToFit="1"/>
    </xf>
    <xf numFmtId="0" fontId="29" fillId="3" borderId="21" xfId="5" applyFont="1" applyFill="1" applyBorder="1" applyAlignment="1">
      <alignment horizontal="center" vertical="center" shrinkToFit="1"/>
    </xf>
    <xf numFmtId="0" fontId="26" fillId="6" borderId="2" xfId="5" applyFont="1" applyFill="1" applyBorder="1" applyAlignment="1">
      <alignment horizontal="center" vertical="center" wrapText="1" shrinkToFit="1"/>
    </xf>
    <xf numFmtId="0" fontId="26" fillId="6" borderId="1" xfId="5" applyFont="1" applyFill="1" applyBorder="1" applyAlignment="1">
      <alignment horizontal="center" vertical="center" wrapText="1" shrinkToFit="1"/>
    </xf>
    <xf numFmtId="0" fontId="26" fillId="6" borderId="3" xfId="5" applyFont="1" applyFill="1" applyBorder="1" applyAlignment="1">
      <alignment horizontal="center" vertical="center" wrapText="1" shrinkToFit="1"/>
    </xf>
    <xf numFmtId="0" fontId="66" fillId="4" borderId="43" xfId="5" applyFont="1" applyFill="1" applyBorder="1" applyAlignment="1" applyProtection="1">
      <alignment vertical="center" shrinkToFit="1"/>
      <protection locked="0"/>
    </xf>
    <xf numFmtId="0" fontId="66" fillId="4" borderId="44" xfId="5" applyFont="1" applyFill="1" applyBorder="1" applyAlignment="1" applyProtection="1">
      <alignment vertical="center" shrinkToFit="1"/>
      <protection locked="0"/>
    </xf>
    <xf numFmtId="0" fontId="66" fillId="4" borderId="53" xfId="5" applyFont="1" applyFill="1" applyBorder="1" applyAlignment="1" applyProtection="1">
      <alignment vertical="center" shrinkToFit="1"/>
      <protection locked="0"/>
    </xf>
    <xf numFmtId="0" fontId="26" fillId="6" borderId="4" xfId="5" applyFont="1" applyFill="1" applyBorder="1" applyAlignment="1">
      <alignment horizontal="center" vertical="center" shrinkToFit="1"/>
    </xf>
    <xf numFmtId="0" fontId="26" fillId="6" borderId="0" xfId="5" applyFont="1" applyFill="1" applyBorder="1" applyAlignment="1">
      <alignment horizontal="center" vertical="center" shrinkToFit="1"/>
    </xf>
    <xf numFmtId="0" fontId="26" fillId="6" borderId="6" xfId="5" applyFont="1" applyFill="1" applyBorder="1" applyAlignment="1">
      <alignment horizontal="center" vertical="center" shrinkToFit="1"/>
    </xf>
    <xf numFmtId="0" fontId="26" fillId="6" borderId="10" xfId="5" applyFont="1" applyFill="1" applyBorder="1" applyAlignment="1">
      <alignment horizontal="center" vertical="center" shrinkToFit="1"/>
    </xf>
    <xf numFmtId="0" fontId="26" fillId="6" borderId="54" xfId="5" applyFont="1" applyFill="1" applyBorder="1" applyAlignment="1">
      <alignment horizontal="center" vertical="center" shrinkToFit="1"/>
    </xf>
    <xf numFmtId="0" fontId="26" fillId="6" borderId="16" xfId="5" applyFont="1" applyFill="1" applyBorder="1" applyAlignment="1">
      <alignment horizontal="center" vertical="center" shrinkToFit="1"/>
    </xf>
    <xf numFmtId="0" fontId="27" fillId="6" borderId="56" xfId="5" applyFont="1" applyFill="1" applyBorder="1" applyAlignment="1">
      <alignment horizontal="center" vertical="center" shrinkToFit="1"/>
    </xf>
    <xf numFmtId="0" fontId="27" fillId="6" borderId="21" xfId="5" applyFont="1" applyFill="1" applyBorder="1" applyAlignment="1">
      <alignment horizontal="center" vertical="center" shrinkToFit="1"/>
    </xf>
    <xf numFmtId="0" fontId="18" fillId="4" borderId="23" xfId="5" applyFont="1" applyFill="1" applyBorder="1" applyAlignment="1" applyProtection="1">
      <alignment horizontal="left" vertical="center" shrinkToFit="1"/>
      <protection locked="0"/>
    </xf>
    <xf numFmtId="0" fontId="30" fillId="3" borderId="4" xfId="5" applyFont="1" applyFill="1" applyBorder="1" applyAlignment="1">
      <alignment horizontal="center" vertical="center" shrinkToFit="1"/>
    </xf>
    <xf numFmtId="0" fontId="30" fillId="3" borderId="0" xfId="5" applyFont="1" applyFill="1" applyBorder="1" applyAlignment="1">
      <alignment horizontal="center" vertical="center" shrinkToFit="1"/>
    </xf>
    <xf numFmtId="0" fontId="30" fillId="3" borderId="6" xfId="5" applyFont="1" applyFill="1" applyBorder="1" applyAlignment="1">
      <alignment horizontal="center" vertical="center" shrinkToFit="1"/>
    </xf>
    <xf numFmtId="0" fontId="30" fillId="3" borderId="10" xfId="5" applyFont="1" applyFill="1" applyBorder="1" applyAlignment="1">
      <alignment horizontal="center" vertical="center" shrinkToFit="1"/>
    </xf>
    <xf numFmtId="0" fontId="31" fillId="3" borderId="54" xfId="5" applyFont="1" applyFill="1" applyBorder="1" applyAlignment="1">
      <alignment horizontal="center" vertical="center" shrinkToFit="1"/>
    </xf>
    <xf numFmtId="0" fontId="26" fillId="3" borderId="4" xfId="5" applyFont="1" applyFill="1" applyBorder="1" applyAlignment="1">
      <alignment horizontal="center" vertical="center" textRotation="255" shrinkToFit="1"/>
    </xf>
    <xf numFmtId="0" fontId="30" fillId="3" borderId="24" xfId="5" applyFont="1" applyFill="1" applyBorder="1" applyAlignment="1">
      <alignment horizontal="center" vertical="center" shrinkToFit="1"/>
    </xf>
    <xf numFmtId="0" fontId="30" fillId="3" borderId="26" xfId="5" applyFont="1" applyFill="1" applyBorder="1" applyAlignment="1">
      <alignment horizontal="center" vertical="center" shrinkToFit="1"/>
    </xf>
    <xf numFmtId="0" fontId="18" fillId="4" borderId="32" xfId="5" applyFont="1" applyFill="1" applyBorder="1" applyAlignment="1" applyProtection="1">
      <alignment horizontal="left" vertical="center" shrinkToFit="1"/>
      <protection locked="0"/>
    </xf>
    <xf numFmtId="0" fontId="18" fillId="4" borderId="17" xfId="5" applyFont="1" applyFill="1" applyBorder="1" applyAlignment="1" applyProtection="1">
      <alignment horizontal="left" vertical="center" shrinkToFit="1"/>
      <protection locked="0"/>
    </xf>
    <xf numFmtId="0" fontId="32" fillId="3" borderId="4" xfId="5" applyFont="1" applyFill="1" applyBorder="1" applyAlignment="1">
      <alignment horizontal="center" vertical="center" textRotation="255" shrinkToFit="1"/>
    </xf>
    <xf numFmtId="0" fontId="30" fillId="3" borderId="23" xfId="5" applyFont="1" applyFill="1" applyBorder="1" applyAlignment="1">
      <alignment horizontal="center" vertical="center" shrinkToFit="1"/>
    </xf>
    <xf numFmtId="0" fontId="30" fillId="3" borderId="26" xfId="5" applyFont="1" applyFill="1" applyBorder="1" applyAlignment="1">
      <alignment vertical="center" shrinkToFit="1"/>
    </xf>
    <xf numFmtId="0" fontId="42" fillId="3" borderId="24" xfId="3" applyFont="1" applyFill="1" applyBorder="1" applyAlignment="1">
      <alignment horizontal="center" vertical="center" wrapText="1" shrinkToFit="1"/>
    </xf>
    <xf numFmtId="0" fontId="42" fillId="3" borderId="26" xfId="3" applyFont="1" applyFill="1" applyBorder="1" applyAlignment="1">
      <alignment horizontal="center" vertical="center" wrapText="1" shrinkToFit="1"/>
    </xf>
    <xf numFmtId="0" fontId="70" fillId="8" borderId="0" xfId="3" applyFont="1" applyFill="1" applyBorder="1" applyAlignment="1">
      <alignment horizontal="center" vertical="center"/>
    </xf>
    <xf numFmtId="0" fontId="41" fillId="3" borderId="32" xfId="3" applyFont="1" applyFill="1" applyBorder="1" applyAlignment="1">
      <alignment horizontal="center" vertical="center"/>
    </xf>
    <xf numFmtId="0" fontId="41" fillId="3" borderId="17" xfId="3" applyFont="1" applyFill="1" applyBorder="1" applyAlignment="1">
      <alignment horizontal="center" vertical="center"/>
    </xf>
    <xf numFmtId="0" fontId="45" fillId="3" borderId="32" xfId="3" applyFont="1" applyFill="1" applyBorder="1" applyAlignment="1">
      <alignment horizontal="center" vertical="center"/>
    </xf>
    <xf numFmtId="0" fontId="45" fillId="3" borderId="37" xfId="3" applyFont="1" applyFill="1" applyBorder="1" applyAlignment="1">
      <alignment horizontal="center" vertical="center"/>
    </xf>
    <xf numFmtId="0" fontId="45" fillId="3" borderId="17" xfId="3" applyFont="1" applyFill="1" applyBorder="1" applyAlignment="1">
      <alignment horizontal="center" vertical="center"/>
    </xf>
    <xf numFmtId="0" fontId="9" fillId="0" borderId="0" xfId="3" applyFont="1" applyFill="1" applyAlignment="1">
      <alignment horizontal="left" vertical="center" wrapText="1"/>
    </xf>
    <xf numFmtId="0" fontId="42" fillId="3" borderId="43" xfId="3" applyFont="1" applyFill="1" applyBorder="1" applyAlignment="1">
      <alignment horizontal="center" vertical="center" wrapText="1"/>
    </xf>
    <xf numFmtId="0" fontId="42" fillId="3" borderId="18" xfId="3" applyFont="1" applyFill="1" applyBorder="1" applyAlignment="1">
      <alignment horizontal="center" vertical="center" wrapText="1"/>
    </xf>
    <xf numFmtId="0" fontId="42" fillId="3" borderId="47" xfId="3" applyFont="1" applyFill="1" applyBorder="1" applyAlignment="1">
      <alignment horizontal="center" vertical="center" wrapText="1"/>
    </xf>
    <xf numFmtId="0" fontId="42" fillId="3" borderId="20" xfId="3" applyFont="1" applyFill="1" applyBorder="1" applyAlignment="1">
      <alignment horizontal="center" vertical="center" wrapText="1"/>
    </xf>
    <xf numFmtId="0" fontId="41" fillId="3" borderId="43" xfId="3" applyFont="1" applyFill="1" applyBorder="1" applyAlignment="1">
      <alignment horizontal="center" vertical="center"/>
    </xf>
    <xf numFmtId="0" fontId="41" fillId="3" borderId="18" xfId="3" applyFont="1" applyFill="1" applyBorder="1" applyAlignment="1">
      <alignment horizontal="center" vertical="center"/>
    </xf>
    <xf numFmtId="0" fontId="41" fillId="3" borderId="47" xfId="3" applyFont="1" applyFill="1" applyBorder="1" applyAlignment="1">
      <alignment horizontal="center" vertical="center"/>
    </xf>
    <xf numFmtId="0" fontId="41" fillId="3" borderId="20" xfId="3" applyFont="1" applyFill="1" applyBorder="1" applyAlignment="1">
      <alignment horizontal="center" vertical="center"/>
    </xf>
    <xf numFmtId="0" fontId="41" fillId="3" borderId="45" xfId="3" applyFont="1" applyFill="1" applyBorder="1" applyAlignment="1">
      <alignment horizontal="center" vertical="center"/>
    </xf>
    <xf numFmtId="0" fontId="41" fillId="3" borderId="46" xfId="3" applyFont="1" applyFill="1" applyBorder="1" applyAlignment="1">
      <alignment horizontal="center" vertical="center"/>
    </xf>
    <xf numFmtId="0" fontId="41" fillId="7" borderId="43" xfId="3" applyFont="1" applyFill="1" applyBorder="1" applyAlignment="1">
      <alignment horizontal="center" vertical="center"/>
    </xf>
    <xf numFmtId="0" fontId="41" fillId="7" borderId="18" xfId="3" applyFont="1" applyFill="1" applyBorder="1" applyAlignment="1">
      <alignment horizontal="center" vertical="center"/>
    </xf>
    <xf numFmtId="0" fontId="41" fillId="7" borderId="47" xfId="3" applyFont="1" applyFill="1" applyBorder="1" applyAlignment="1">
      <alignment horizontal="center" vertical="center"/>
    </xf>
    <xf numFmtId="0" fontId="41" fillId="7" borderId="20" xfId="3" applyFont="1" applyFill="1" applyBorder="1" applyAlignment="1">
      <alignment horizontal="center" vertical="center"/>
    </xf>
    <xf numFmtId="0" fontId="41" fillId="6" borderId="43" xfId="3" applyFont="1" applyFill="1" applyBorder="1" applyAlignment="1">
      <alignment horizontal="center" vertical="center"/>
    </xf>
    <xf numFmtId="0" fontId="41" fillId="6" borderId="18" xfId="3" applyFont="1" applyFill="1" applyBorder="1" applyAlignment="1">
      <alignment horizontal="center" vertical="center"/>
    </xf>
    <xf numFmtId="0" fontId="41" fillId="6" borderId="47" xfId="3" applyFont="1" applyFill="1" applyBorder="1" applyAlignment="1">
      <alignment horizontal="center" vertical="center"/>
    </xf>
    <xf numFmtId="0" fontId="41" fillId="6" borderId="20" xfId="3" applyFont="1" applyFill="1" applyBorder="1" applyAlignment="1">
      <alignment horizontal="center" vertical="center"/>
    </xf>
    <xf numFmtId="0" fontId="41" fillId="6" borderId="24" xfId="3" applyFont="1" applyFill="1" applyBorder="1" applyAlignment="1">
      <alignment horizontal="center" vertical="center" textRotation="255"/>
    </xf>
    <xf numFmtId="0" fontId="41" fillId="6" borderId="31" xfId="3" applyFont="1" applyFill="1" applyBorder="1" applyAlignment="1">
      <alignment horizontal="center" vertical="center" textRotation="255"/>
    </xf>
    <xf numFmtId="0" fontId="41" fillId="6" borderId="26" xfId="3" applyFont="1" applyFill="1" applyBorder="1" applyAlignment="1">
      <alignment horizontal="center" vertical="center" textRotation="255"/>
    </xf>
    <xf numFmtId="0" fontId="41" fillId="7" borderId="24" xfId="3" applyFont="1" applyFill="1" applyBorder="1" applyAlignment="1">
      <alignment horizontal="center" vertical="center" textRotation="255" wrapText="1"/>
    </xf>
    <xf numFmtId="0" fontId="41" fillId="7" borderId="31" xfId="3" applyFont="1" applyFill="1" applyBorder="1" applyAlignment="1">
      <alignment horizontal="center" vertical="center" textRotation="255" wrapText="1"/>
    </xf>
    <xf numFmtId="0" fontId="41" fillId="7" borderId="26" xfId="3" applyFont="1" applyFill="1" applyBorder="1" applyAlignment="1">
      <alignment horizontal="center" vertical="center" textRotation="255" wrapText="1"/>
    </xf>
    <xf numFmtId="176" fontId="43" fillId="3" borderId="59" xfId="3" applyNumberFormat="1" applyFont="1" applyFill="1" applyBorder="1" applyAlignment="1">
      <alignment horizontal="center" vertical="center" shrinkToFit="1"/>
    </xf>
    <xf numFmtId="176" fontId="43" fillId="3" borderId="60" xfId="3" applyNumberFormat="1" applyFont="1" applyFill="1" applyBorder="1" applyAlignment="1">
      <alignment horizontal="center" vertical="center" shrinkToFit="1"/>
    </xf>
    <xf numFmtId="176" fontId="43" fillId="3" borderId="61" xfId="3" applyNumberFormat="1" applyFont="1" applyFill="1" applyBorder="1" applyAlignment="1">
      <alignment horizontal="center" vertical="center" shrinkToFit="1"/>
    </xf>
    <xf numFmtId="176" fontId="43" fillId="3" borderId="62" xfId="3" applyNumberFormat="1" applyFont="1" applyFill="1" applyBorder="1" applyAlignment="1">
      <alignment horizontal="center" vertical="center" shrinkToFit="1"/>
    </xf>
    <xf numFmtId="176" fontId="43" fillId="3" borderId="63" xfId="3" applyNumberFormat="1" applyFont="1" applyFill="1" applyBorder="1" applyAlignment="1">
      <alignment horizontal="center" vertical="center" shrinkToFit="1"/>
    </xf>
    <xf numFmtId="176" fontId="43" fillId="3" borderId="64" xfId="3" applyNumberFormat="1" applyFont="1" applyFill="1" applyBorder="1" applyAlignment="1">
      <alignment horizontal="center" vertical="center" shrinkToFit="1"/>
    </xf>
    <xf numFmtId="176" fontId="43" fillId="3" borderId="65" xfId="3" applyNumberFormat="1" applyFont="1" applyFill="1" applyBorder="1" applyAlignment="1">
      <alignment horizontal="center" vertical="center" shrinkToFit="1"/>
    </xf>
    <xf numFmtId="176" fontId="43" fillId="3" borderId="66" xfId="3" applyNumberFormat="1" applyFont="1" applyFill="1" applyBorder="1" applyAlignment="1">
      <alignment horizontal="center" vertical="center" shrinkToFit="1"/>
    </xf>
    <xf numFmtId="176" fontId="43" fillId="3" borderId="67" xfId="3" applyNumberFormat="1" applyFont="1" applyFill="1" applyBorder="1" applyAlignment="1">
      <alignment horizontal="center" vertical="center" shrinkToFit="1"/>
    </xf>
    <xf numFmtId="0" fontId="42" fillId="3" borderId="24" xfId="3" applyFont="1" applyFill="1" applyBorder="1" applyAlignment="1">
      <alignment horizontal="center" vertical="center"/>
    </xf>
    <xf numFmtId="0" fontId="42" fillId="3" borderId="26" xfId="3" applyFont="1" applyFill="1" applyBorder="1" applyAlignment="1">
      <alignment horizontal="center" vertical="center"/>
    </xf>
  </cellXfs>
  <cellStyles count="11">
    <cellStyle name="ハイパーリンク" xfId="7" builtinId="8"/>
    <cellStyle name="桁区切り 2" xfId="1"/>
    <cellStyle name="桁区切り 3" xfId="8"/>
    <cellStyle name="桁区切り 3 2" xfId="10"/>
    <cellStyle name="標準" xfId="0" builtinId="0"/>
    <cellStyle name="標準 2" xfId="2"/>
    <cellStyle name="標準 2 2" xfId="6"/>
    <cellStyle name="標準 3" xfId="3"/>
    <cellStyle name="標準 4" xfId="4"/>
    <cellStyle name="標準 5" xfId="5"/>
    <cellStyle name="標準 5 2" xfId="9"/>
  </cellStyles>
  <dxfs count="96">
    <dxf>
      <font>
        <b/>
        <i val="0"/>
        <color rgb="FFFF0000"/>
      </font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fgColor auto="1"/>
          <bgColor theme="2" tint="-0.499984740745262"/>
        </patternFill>
      </fill>
    </dxf>
    <dxf>
      <font>
        <color theme="2" tint="-0.499984740745262"/>
      </font>
      <fill>
        <patternFill>
          <fgColor auto="1"/>
          <bgColor theme="2" tint="-0.499984740745262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ont>
        <color theme="2" tint="-0.499984740745262"/>
      </font>
      <fill>
        <patternFill>
          <fgColor auto="1"/>
          <bgColor theme="2" tint="-0.499984740745262"/>
        </patternFill>
      </fill>
    </dxf>
    <dxf>
      <font>
        <color theme="2" tint="-0.499984740745262"/>
      </font>
      <fill>
        <patternFill>
          <fgColor auto="1"/>
          <bgColor theme="2" tint="-0.499984740745262"/>
        </patternFill>
      </fill>
    </dxf>
    <dxf>
      <font>
        <color theme="2" tint="-0.499984740745262"/>
      </font>
      <fill>
        <patternFill>
          <fgColor auto="1"/>
          <bgColor theme="2" tint="-0.499984740745262"/>
        </patternFill>
      </fill>
    </dxf>
    <dxf>
      <font>
        <color theme="2" tint="-0.499984740745262"/>
      </font>
      <fill>
        <patternFill>
          <fgColor auto="1"/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ont>
        <color theme="2" tint="-0.499984740745262"/>
      </font>
      <fill>
        <patternFill>
          <fgColor auto="1"/>
          <bgColor theme="2" tint="-0.499984740745262"/>
        </patternFill>
      </fill>
    </dxf>
    <dxf>
      <font>
        <color theme="2" tint="-0.499984740745262"/>
      </font>
      <fill>
        <patternFill>
          <fgColor auto="1"/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ont>
        <color theme="2" tint="-0.499984740745262"/>
      </font>
      <fill>
        <patternFill>
          <fgColor auto="1"/>
          <bgColor theme="2" tint="-0.499984740745262"/>
        </patternFill>
      </fill>
    </dxf>
    <dxf>
      <font>
        <color theme="2" tint="-0.499984740745262"/>
      </font>
      <fill>
        <patternFill>
          <fgColor auto="1"/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</dxfs>
  <tableStyles count="0" defaultTableStyle="TableStyleMedium2" defaultPivotStyle="PivotStyleLight16"/>
  <colors>
    <mruColors>
      <color rgb="FFFFCCFF"/>
      <color rgb="FF0000FF"/>
      <color rgb="FFDDEBF7"/>
      <color rgb="FFFFF2CC"/>
      <color rgb="FFFFFFE7"/>
      <color rgb="FFFF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955259</xdr:colOff>
      <xdr:row>11</xdr:row>
      <xdr:rowOff>342347</xdr:rowOff>
    </xdr:from>
    <xdr:to>
      <xdr:col>7</xdr:col>
      <xdr:colOff>323999</xdr:colOff>
      <xdr:row>12</xdr:row>
      <xdr:rowOff>107999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700-000010000000}"/>
            </a:ext>
          </a:extLst>
        </xdr:cNvPr>
        <xdr:cNvSpPr/>
      </xdr:nvSpPr>
      <xdr:spPr>
        <a:xfrm>
          <a:off x="5897216" y="3274390"/>
          <a:ext cx="324000" cy="108000"/>
        </a:xfrm>
        <a:prstGeom prst="rect">
          <a:avLst/>
        </a:prstGeom>
        <a:solidFill>
          <a:sysClr val="window" lastClr="FFFFFF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kumimoji="1" lang="ja-JP" altLang="en-US" sz="400">
              <a:solidFill>
                <a:srgbClr val="FF0000"/>
              </a:solidFill>
            </a:rPr>
            <a:t>上限２０万円</a:t>
          </a:r>
          <a:endParaRPr kumimoji="1" lang="ja-JP" altLang="en-US" sz="400"/>
        </a:p>
      </xdr:txBody>
    </xdr:sp>
    <xdr:clientData/>
  </xdr:twoCellAnchor>
  <xdr:twoCellAnchor>
    <xdr:from>
      <xdr:col>6</xdr:col>
      <xdr:colOff>947932</xdr:colOff>
      <xdr:row>15</xdr:row>
      <xdr:rowOff>3420</xdr:rowOff>
    </xdr:from>
    <xdr:to>
      <xdr:col>7</xdr:col>
      <xdr:colOff>316672</xdr:colOff>
      <xdr:row>15</xdr:row>
      <xdr:rowOff>111420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700-000010000000}"/>
            </a:ext>
          </a:extLst>
        </xdr:cNvPr>
        <xdr:cNvSpPr/>
      </xdr:nvSpPr>
      <xdr:spPr>
        <a:xfrm>
          <a:off x="6325894" y="4135805"/>
          <a:ext cx="409163" cy="108000"/>
        </a:xfrm>
        <a:prstGeom prst="rect">
          <a:avLst/>
        </a:prstGeom>
        <a:solidFill>
          <a:sysClr val="window" lastClr="FFFFFF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kumimoji="1" lang="ja-JP" altLang="en-US" sz="400">
              <a:solidFill>
                <a:srgbClr val="FF0000"/>
              </a:solidFill>
            </a:rPr>
            <a:t>上限２０万円</a:t>
          </a:r>
          <a:endParaRPr kumimoji="1" lang="ja-JP" altLang="en-US" sz="400"/>
        </a:p>
      </xdr:txBody>
    </xdr:sp>
    <xdr:clientData/>
  </xdr:twoCellAnchor>
  <xdr:twoCellAnchor>
    <xdr:from>
      <xdr:col>6</xdr:col>
      <xdr:colOff>947932</xdr:colOff>
      <xdr:row>15</xdr:row>
      <xdr:rowOff>358532</xdr:rowOff>
    </xdr:from>
    <xdr:to>
      <xdr:col>7</xdr:col>
      <xdr:colOff>316672</xdr:colOff>
      <xdr:row>16</xdr:row>
      <xdr:rowOff>107513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700-000010000000}"/>
            </a:ext>
          </a:extLst>
        </xdr:cNvPr>
        <xdr:cNvSpPr/>
      </xdr:nvSpPr>
      <xdr:spPr>
        <a:xfrm>
          <a:off x="6325894" y="4490917"/>
          <a:ext cx="409163" cy="108000"/>
        </a:xfrm>
        <a:prstGeom prst="rect">
          <a:avLst/>
        </a:prstGeom>
        <a:solidFill>
          <a:sysClr val="window" lastClr="FFFFFF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kumimoji="1" lang="ja-JP" altLang="en-US" sz="400">
              <a:solidFill>
                <a:srgbClr val="FF0000"/>
              </a:solidFill>
            </a:rPr>
            <a:t>上限２０万円</a:t>
          </a:r>
          <a:endParaRPr kumimoji="1" lang="ja-JP" altLang="en-US" sz="400"/>
        </a:p>
      </xdr:txBody>
    </xdr:sp>
    <xdr:clientData/>
  </xdr:twoCellAnchor>
  <xdr:twoCellAnchor>
    <xdr:from>
      <xdr:col>6</xdr:col>
      <xdr:colOff>947932</xdr:colOff>
      <xdr:row>17</xdr:row>
      <xdr:rowOff>491</xdr:rowOff>
    </xdr:from>
    <xdr:to>
      <xdr:col>7</xdr:col>
      <xdr:colOff>316672</xdr:colOff>
      <xdr:row>17</xdr:row>
      <xdr:rowOff>108491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00000000-0008-0000-0700-000010000000}"/>
            </a:ext>
          </a:extLst>
        </xdr:cNvPr>
        <xdr:cNvSpPr/>
      </xdr:nvSpPr>
      <xdr:spPr>
        <a:xfrm>
          <a:off x="6325894" y="4850914"/>
          <a:ext cx="409163" cy="108000"/>
        </a:xfrm>
        <a:prstGeom prst="rect">
          <a:avLst/>
        </a:prstGeom>
        <a:solidFill>
          <a:sysClr val="window" lastClr="FFFFFF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kumimoji="1" lang="ja-JP" altLang="en-US" sz="400">
              <a:solidFill>
                <a:srgbClr val="FF0000"/>
              </a:solidFill>
            </a:rPr>
            <a:t>上限５０万円</a:t>
          </a:r>
          <a:endParaRPr kumimoji="1" lang="ja-JP" altLang="en-US" sz="400"/>
        </a:p>
      </xdr:txBody>
    </xdr:sp>
    <xdr:clientData/>
  </xdr:twoCellAnchor>
  <xdr:twoCellAnchor>
    <xdr:from>
      <xdr:col>6</xdr:col>
      <xdr:colOff>947932</xdr:colOff>
      <xdr:row>17</xdr:row>
      <xdr:rowOff>355601</xdr:rowOff>
    </xdr:from>
    <xdr:to>
      <xdr:col>7</xdr:col>
      <xdr:colOff>316672</xdr:colOff>
      <xdr:row>18</xdr:row>
      <xdr:rowOff>104582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00000000-0008-0000-0700-000010000000}"/>
            </a:ext>
          </a:extLst>
        </xdr:cNvPr>
        <xdr:cNvSpPr/>
      </xdr:nvSpPr>
      <xdr:spPr>
        <a:xfrm>
          <a:off x="6325894" y="5206024"/>
          <a:ext cx="409163" cy="108000"/>
        </a:xfrm>
        <a:prstGeom prst="rect">
          <a:avLst/>
        </a:prstGeom>
        <a:solidFill>
          <a:sysClr val="window" lastClr="FFFFFF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kumimoji="1" lang="ja-JP" altLang="en-US" sz="400">
              <a:solidFill>
                <a:srgbClr val="FF0000"/>
              </a:solidFill>
            </a:rPr>
            <a:t>上限３０万円</a:t>
          </a:r>
          <a:endParaRPr kumimoji="1" lang="ja-JP" altLang="en-US" sz="400"/>
        </a:p>
      </xdr:txBody>
    </xdr:sp>
    <xdr:clientData/>
  </xdr:twoCellAnchor>
  <xdr:twoCellAnchor>
    <xdr:from>
      <xdr:col>6</xdr:col>
      <xdr:colOff>947932</xdr:colOff>
      <xdr:row>18</xdr:row>
      <xdr:rowOff>356579</xdr:rowOff>
    </xdr:from>
    <xdr:to>
      <xdr:col>7</xdr:col>
      <xdr:colOff>316672</xdr:colOff>
      <xdr:row>19</xdr:row>
      <xdr:rowOff>105559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00000000-0008-0000-0700-000010000000}"/>
            </a:ext>
          </a:extLst>
        </xdr:cNvPr>
        <xdr:cNvSpPr/>
      </xdr:nvSpPr>
      <xdr:spPr>
        <a:xfrm>
          <a:off x="6325894" y="5566021"/>
          <a:ext cx="409163" cy="108000"/>
        </a:xfrm>
        <a:prstGeom prst="rect">
          <a:avLst/>
        </a:prstGeom>
        <a:solidFill>
          <a:sysClr val="window" lastClr="FFFFFF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kumimoji="1" lang="ja-JP" altLang="en-US" sz="400">
              <a:solidFill>
                <a:srgbClr val="FF0000"/>
              </a:solidFill>
            </a:rPr>
            <a:t>上限４５万円</a:t>
          </a:r>
          <a:endParaRPr kumimoji="1" lang="ja-JP" altLang="en-US" sz="4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00_&#20225;&#30011;&#31649;&#29702;&#37096;/030_&#21161;&#25104;&#35506;/010%20&#21161;&#25104;&#20107;&#26989;/010%20&#20107;&#26989;&#31649;&#29702;/230_&#23637;&#31034;&#20250;&#31561;&#20986;&#23637;&#25903;&#25588;&#21161;&#25104;&#20107;&#26989;/&#20196;&#21644;2&#24180;&#24230;/010_&#20107;&#26989;&#31649;&#29702;/100_R3&#28310;&#20633;/040_&#21215;&#38598;&#35201;&#38917;&#12539;&#30003;&#35531;&#26360;/020_&#30003;&#35531;&#26360;/R3_&#30003;&#35531;&#26360;_210107_&#26696;+&#35475;&#32004;&#2636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申請書表紙"/>
      <sheetName val="１申請者概要２申請状況"/>
      <sheetName val="３役員・株主"/>
      <sheetName val="４申請要件５契約・実施・支払"/>
      <sheetName val="６申請概要"/>
      <sheetName val="７資金計画"/>
      <sheetName val="誓約書"/>
    </sheetNames>
    <sheetDataSet>
      <sheetData sheetId="0">
        <row r="12">
          <cell r="G12"/>
        </row>
      </sheetData>
      <sheetData sheetId="1" refreshError="1">
        <row r="5">
          <cell r="AG5" t="str">
            <v>A_農業・林業</v>
          </cell>
        </row>
        <row r="6">
          <cell r="AG6" t="str">
            <v>B_漁業</v>
          </cell>
        </row>
        <row r="7">
          <cell r="AG7" t="str">
            <v>C_鉱業・採石業・砂利採取業</v>
          </cell>
        </row>
        <row r="8">
          <cell r="AG8" t="str">
            <v>D_建設業</v>
          </cell>
        </row>
        <row r="9">
          <cell r="AG9" t="str">
            <v>E_製造業</v>
          </cell>
        </row>
        <row r="10">
          <cell r="AG10" t="str">
            <v>F_電気・ガス・熱供給・水道業</v>
          </cell>
        </row>
        <row r="11">
          <cell r="AG11" t="str">
            <v>G_情報通信業</v>
          </cell>
        </row>
        <row r="12">
          <cell r="AG12" t="str">
            <v>H_運輸業・郵便業</v>
          </cell>
        </row>
        <row r="13">
          <cell r="AG13" t="str">
            <v>I_卸売業・小売業</v>
          </cell>
        </row>
        <row r="14">
          <cell r="AG14" t="str">
            <v>J_金融業・保険業</v>
          </cell>
        </row>
        <row r="15">
          <cell r="AG15" t="str">
            <v>K_不動産業・物品賃貸業</v>
          </cell>
        </row>
        <row r="16">
          <cell r="AG16" t="str">
            <v>L_学術研究・専門・技術ｻｰﾋﾞｽ業</v>
          </cell>
        </row>
        <row r="17">
          <cell r="AG17" t="str">
            <v>M_宿泊業・飲食ｻｰﾋﾞｽ業</v>
          </cell>
        </row>
        <row r="18">
          <cell r="AG18" t="str">
            <v>N_生活関連ｻｰﾋﾞｽ業・娯楽業</v>
          </cell>
        </row>
        <row r="19">
          <cell r="AG19" t="str">
            <v>O_教育・学習支援業</v>
          </cell>
        </row>
        <row r="20">
          <cell r="AG20" t="str">
            <v>P_医療・福祉</v>
          </cell>
        </row>
        <row r="21">
          <cell r="AG21" t="str">
            <v>Q_複合ｻｰﾋﾞｽ事業</v>
          </cell>
        </row>
        <row r="22">
          <cell r="AG22" t="str">
            <v>R_ｻｰﾋﾞｽ業〈他に分類されないもの〉</v>
          </cell>
        </row>
        <row r="23">
          <cell r="AG23" t="str">
            <v>S_公務〈他に分類されるものを除く〉</v>
          </cell>
        </row>
        <row r="24">
          <cell r="AG24" t="str">
            <v>T_分類不能の産業</v>
          </cell>
        </row>
      </sheetData>
      <sheetData sheetId="2"/>
      <sheetData sheetId="3"/>
      <sheetData sheetId="4"/>
      <sheetData sheetId="5">
        <row r="29">
          <cell r="H29">
            <v>0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DDEBF7"/>
  </sheetPr>
  <dimension ref="A1:Q57"/>
  <sheetViews>
    <sheetView showGridLines="0" tabSelected="1" view="pageBreakPreview" zoomScale="93" zoomScaleNormal="115" zoomScaleSheetLayoutView="93" workbookViewId="0">
      <selection activeCell="Q13" sqref="Q13"/>
    </sheetView>
  </sheetViews>
  <sheetFormatPr defaultColWidth="8.7265625" defaultRowHeight="24" customHeight="1" x14ac:dyDescent="0.2"/>
  <cols>
    <col min="1" max="2" width="1.08984375" style="19" customWidth="1"/>
    <col min="3" max="3" width="2.453125" style="19" customWidth="1"/>
    <col min="4" max="4" width="5.36328125" style="19" customWidth="1"/>
    <col min="5" max="5" width="7.453125" style="19" customWidth="1"/>
    <col min="6" max="6" width="26.26953125" style="20" customWidth="1"/>
    <col min="7" max="7" width="3.453125" style="20" customWidth="1"/>
    <col min="8" max="8" width="8.08984375" style="20" customWidth="1"/>
    <col min="9" max="9" width="8.90625" style="20" customWidth="1"/>
    <col min="10" max="10" width="3.26953125" style="20" customWidth="1"/>
    <col min="11" max="11" width="4.90625" style="20" customWidth="1"/>
    <col min="12" max="12" width="2.08984375" style="20" customWidth="1"/>
    <col min="13" max="13" width="8.453125" style="20" customWidth="1"/>
    <col min="14" max="14" width="4.90625" style="20" customWidth="1"/>
    <col min="15" max="35" width="8.7265625" style="19"/>
    <col min="36" max="36" width="14.08984375" style="19" customWidth="1"/>
    <col min="37" max="37" width="17" style="19" customWidth="1"/>
    <col min="38" max="38" width="8.7265625" style="19"/>
    <col min="39" max="39" width="20.7265625" style="19" customWidth="1"/>
    <col min="40" max="40" width="28.90625" style="19" customWidth="1"/>
    <col min="41" max="41" width="18.453125" style="19" customWidth="1"/>
    <col min="42" max="42" width="23" style="19" customWidth="1"/>
    <col min="43" max="43" width="25.453125" style="19" customWidth="1"/>
    <col min="44" max="44" width="24.08984375" style="19" customWidth="1"/>
    <col min="45" max="45" width="8.7265625" style="19"/>
    <col min="46" max="46" width="23" style="19" customWidth="1"/>
    <col min="47" max="47" width="29.453125" style="19" customWidth="1"/>
    <col min="48" max="48" width="37.453125" style="19" customWidth="1"/>
    <col min="49" max="16384" width="8.7265625" style="19"/>
  </cols>
  <sheetData>
    <row r="1" spans="1:17" ht="17.25" customHeight="1" x14ac:dyDescent="0.5">
      <c r="A1" s="7" t="s">
        <v>86</v>
      </c>
      <c r="B1" s="7"/>
      <c r="C1" s="8"/>
      <c r="G1" s="9"/>
      <c r="H1" s="9"/>
      <c r="I1" s="9"/>
      <c r="J1" s="9"/>
      <c r="K1" s="9"/>
      <c r="L1" s="9"/>
      <c r="M1" s="10"/>
      <c r="N1" s="9"/>
      <c r="O1" s="21"/>
      <c r="P1" s="21"/>
    </row>
    <row r="2" spans="1:17" ht="17.25" customHeight="1" x14ac:dyDescent="0.2">
      <c r="A2" s="232" t="s">
        <v>126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1"/>
      <c r="P2" s="21"/>
    </row>
    <row r="3" spans="1:17" ht="7" customHeight="1" x14ac:dyDescent="0.5">
      <c r="A3" s="7"/>
      <c r="B3" s="7"/>
      <c r="C3" s="8"/>
      <c r="G3" s="9"/>
      <c r="H3" s="9"/>
      <c r="I3" s="9"/>
      <c r="J3" s="9"/>
      <c r="K3" s="9"/>
      <c r="L3" s="9"/>
      <c r="M3" s="10"/>
      <c r="N3" s="9"/>
      <c r="O3" s="21"/>
      <c r="P3" s="21"/>
    </row>
    <row r="4" spans="1:17" ht="17.5" customHeight="1" x14ac:dyDescent="0.2">
      <c r="A4" s="22"/>
      <c r="B4" s="233" t="s">
        <v>115</v>
      </c>
      <c r="C4" s="234"/>
      <c r="D4" s="234"/>
      <c r="E4" s="234"/>
      <c r="F4" s="234"/>
      <c r="G4" s="234"/>
      <c r="H4" s="234"/>
      <c r="I4" s="234"/>
      <c r="J4" s="234"/>
      <c r="K4" s="234"/>
      <c r="L4" s="234"/>
      <c r="M4" s="234"/>
      <c r="N4" s="235"/>
    </row>
    <row r="5" spans="1:17" ht="15.65" customHeight="1" x14ac:dyDescent="0.2">
      <c r="B5" s="49" t="s">
        <v>85</v>
      </c>
      <c r="C5" s="23"/>
      <c r="D5" s="24"/>
      <c r="E5" s="24"/>
      <c r="F5" s="24"/>
      <c r="G5" s="24"/>
      <c r="H5" s="24"/>
      <c r="I5" s="24"/>
      <c r="J5" s="24"/>
      <c r="K5" s="24"/>
      <c r="L5" s="24"/>
      <c r="M5" s="24"/>
      <c r="N5" s="25"/>
    </row>
    <row r="6" spans="1:17" ht="17.5" customHeight="1" x14ac:dyDescent="0.2">
      <c r="B6" s="236" t="s">
        <v>14</v>
      </c>
      <c r="C6" s="237"/>
      <c r="D6" s="237"/>
      <c r="E6" s="237"/>
      <c r="F6" s="237"/>
      <c r="G6" s="237"/>
      <c r="H6" s="237"/>
      <c r="I6" s="237"/>
      <c r="J6" s="237"/>
      <c r="K6" s="237"/>
      <c r="L6" s="237"/>
      <c r="M6" s="237"/>
      <c r="N6" s="238"/>
    </row>
    <row r="7" spans="1:17" ht="14.5" customHeight="1" x14ac:dyDescent="0.2">
      <c r="B7" s="111"/>
      <c r="C7" s="177" t="s">
        <v>15</v>
      </c>
      <c r="D7" s="241" t="s">
        <v>16</v>
      </c>
      <c r="E7" s="242"/>
      <c r="F7" s="117"/>
      <c r="G7" s="182" t="s">
        <v>17</v>
      </c>
      <c r="H7" s="183"/>
      <c r="I7" s="174" t="s">
        <v>35</v>
      </c>
      <c r="J7" s="175"/>
      <c r="K7" s="175"/>
      <c r="L7" s="175"/>
      <c r="M7" s="72" t="s">
        <v>114</v>
      </c>
      <c r="N7" s="102"/>
      <c r="P7" s="140" t="s">
        <v>143</v>
      </c>
    </row>
    <row r="8" spans="1:17" ht="14.5" customHeight="1" x14ac:dyDescent="0.2">
      <c r="B8" s="111"/>
      <c r="C8" s="239"/>
      <c r="D8" s="182" t="s">
        <v>18</v>
      </c>
      <c r="E8" s="183"/>
      <c r="F8" s="118"/>
      <c r="G8" s="231" t="s">
        <v>19</v>
      </c>
      <c r="H8" s="29" t="s">
        <v>20</v>
      </c>
      <c r="I8" s="153"/>
      <c r="J8" s="154"/>
      <c r="K8" s="155" t="s">
        <v>21</v>
      </c>
      <c r="L8" s="155"/>
      <c r="M8" s="154"/>
      <c r="N8" s="163"/>
      <c r="P8" s="137"/>
    </row>
    <row r="9" spans="1:17" ht="14.5" customHeight="1" x14ac:dyDescent="0.2">
      <c r="B9" s="111"/>
      <c r="C9" s="239"/>
      <c r="D9" s="186" t="s">
        <v>22</v>
      </c>
      <c r="E9" s="217"/>
      <c r="F9" s="213"/>
      <c r="G9" s="184"/>
      <c r="H9" s="30" t="s">
        <v>23</v>
      </c>
      <c r="I9" s="153"/>
      <c r="J9" s="154"/>
      <c r="K9" s="155" t="s">
        <v>21</v>
      </c>
      <c r="L9" s="155"/>
      <c r="M9" s="154"/>
      <c r="N9" s="163"/>
      <c r="P9" s="137"/>
    </row>
    <row r="10" spans="1:17" ht="14.5" customHeight="1" x14ac:dyDescent="0.2">
      <c r="B10" s="111"/>
      <c r="C10" s="239"/>
      <c r="D10" s="219"/>
      <c r="E10" s="220"/>
      <c r="F10" s="214"/>
      <c r="G10" s="215" t="s">
        <v>24</v>
      </c>
      <c r="H10" s="216"/>
      <c r="I10" s="124"/>
      <c r="J10" s="167" t="s">
        <v>25</v>
      </c>
      <c r="K10" s="168"/>
      <c r="L10" s="169"/>
      <c r="M10" s="170"/>
      <c r="N10" s="171"/>
      <c r="P10" s="137"/>
    </row>
    <row r="11" spans="1:17" ht="14.5" customHeight="1" x14ac:dyDescent="0.2">
      <c r="B11" s="111"/>
      <c r="C11" s="239"/>
      <c r="D11" s="186" t="s">
        <v>26</v>
      </c>
      <c r="E11" s="217"/>
      <c r="F11" s="212"/>
      <c r="G11" s="203" t="s">
        <v>27</v>
      </c>
      <c r="H11" s="221"/>
      <c r="I11" s="159"/>
      <c r="J11" s="160"/>
      <c r="K11" s="156" t="s">
        <v>28</v>
      </c>
      <c r="L11" s="159"/>
      <c r="M11" s="160"/>
      <c r="N11" s="164" t="s">
        <v>29</v>
      </c>
      <c r="O11" s="27"/>
      <c r="P11" s="139" t="str">
        <f>IF(OR(I7="リアルのみ",I7="リアル + オンライン",I7="選択してください"),"RK"," ")</f>
        <v>RK</v>
      </c>
      <c r="Q11" s="141"/>
    </row>
    <row r="12" spans="1:17" ht="14.5" customHeight="1" x14ac:dyDescent="0.2">
      <c r="B12" s="111"/>
      <c r="C12" s="239"/>
      <c r="D12" s="188"/>
      <c r="E12" s="218"/>
      <c r="F12" s="212"/>
      <c r="G12" s="192" t="s">
        <v>30</v>
      </c>
      <c r="H12" s="193"/>
      <c r="I12" s="161"/>
      <c r="J12" s="162"/>
      <c r="K12" s="157"/>
      <c r="L12" s="161"/>
      <c r="M12" s="162"/>
      <c r="N12" s="165"/>
      <c r="P12" s="139" t="str">
        <f>IF(OR(I7="リアルのみ",I7="リアル + オンライン",I7="選択してください"),"RS"," ")</f>
        <v>RS</v>
      </c>
      <c r="Q12" s="141"/>
    </row>
    <row r="13" spans="1:17" ht="14.5" customHeight="1" x14ac:dyDescent="0.2">
      <c r="B13" s="111"/>
      <c r="C13" s="239"/>
      <c r="D13" s="219"/>
      <c r="E13" s="220"/>
      <c r="F13" s="212"/>
      <c r="G13" s="192" t="s">
        <v>31</v>
      </c>
      <c r="H13" s="193"/>
      <c r="I13" s="161"/>
      <c r="J13" s="162"/>
      <c r="K13" s="157"/>
      <c r="L13" s="161"/>
      <c r="M13" s="162"/>
      <c r="N13" s="165"/>
      <c r="P13" s="139" t="str">
        <f>IF(OR(I7="リアルのみ",I7="リアル + オンライン",I7="選択してください"),"RY"," ")</f>
        <v>RY</v>
      </c>
      <c r="Q13" s="141"/>
    </row>
    <row r="14" spans="1:17" ht="14.5" customHeight="1" x14ac:dyDescent="0.2">
      <c r="B14" s="111"/>
      <c r="C14" s="239"/>
      <c r="D14" s="182" t="s">
        <v>32</v>
      </c>
      <c r="E14" s="183"/>
      <c r="F14" s="119"/>
      <c r="G14" s="192" t="s">
        <v>33</v>
      </c>
      <c r="H14" s="193"/>
      <c r="I14" s="161"/>
      <c r="J14" s="162"/>
      <c r="K14" s="157"/>
      <c r="L14" s="161"/>
      <c r="M14" s="162"/>
      <c r="N14" s="165"/>
      <c r="P14" s="139" t="str">
        <f>IF(OR(I7="リアルのみ",I7="リアル + オンライン",I7="選択してください"),"RT"," ")</f>
        <v>RT</v>
      </c>
      <c r="Q14" s="141"/>
    </row>
    <row r="15" spans="1:17" ht="14.5" customHeight="1" x14ac:dyDescent="0.2">
      <c r="B15" s="111"/>
      <c r="C15" s="239"/>
      <c r="D15" s="196" t="s">
        <v>34</v>
      </c>
      <c r="E15" s="197"/>
      <c r="F15" s="119" t="s">
        <v>35</v>
      </c>
      <c r="G15" s="192" t="s">
        <v>36</v>
      </c>
      <c r="H15" s="193"/>
      <c r="I15" s="161"/>
      <c r="J15" s="162"/>
      <c r="K15" s="157"/>
      <c r="L15" s="161"/>
      <c r="M15" s="162"/>
      <c r="N15" s="165"/>
      <c r="P15" s="139" t="str">
        <f>IF(OR(I7="オンラインのみ",I7="リアル + オンライン",I7="選択してください"),"ON"," ")</f>
        <v>ON</v>
      </c>
      <c r="Q15" s="141"/>
    </row>
    <row r="16" spans="1:17" ht="14.5" customHeight="1" x14ac:dyDescent="0.2">
      <c r="B16" s="111"/>
      <c r="C16" s="240"/>
      <c r="D16" s="222" t="s">
        <v>37</v>
      </c>
      <c r="E16" s="223"/>
      <c r="F16" s="120"/>
      <c r="G16" s="190" t="s">
        <v>38</v>
      </c>
      <c r="H16" s="207"/>
      <c r="I16" s="172">
        <f>IF(I7="リアルのみ",I11+I12+I13+I14,IF(I7="リアル + オンライン",SUM(I11:I15),IF(AND(I7="選択してください",SUM(I11:I15)&gt;=1),"出展形態選択",I15)))</f>
        <v>0</v>
      </c>
      <c r="J16" s="173"/>
      <c r="K16" s="158"/>
      <c r="L16" s="172">
        <f>IF(I7="リアルのみ",L11+L12+L13+L14,IF(I7="リアル + オンライン",SUM(L11:L15),IF(AND(I7="選択してください",SUM(L11:L15)&gt;=1),"出展形態選択",L15)))</f>
        <v>0</v>
      </c>
      <c r="M16" s="173"/>
      <c r="N16" s="166"/>
      <c r="P16" s="139"/>
      <c r="Q16" s="141"/>
    </row>
    <row r="17" spans="2:17" ht="14.5" customHeight="1" x14ac:dyDescent="0.2">
      <c r="B17" s="111"/>
      <c r="C17" s="224" t="s">
        <v>39</v>
      </c>
      <c r="D17" s="227" t="s">
        <v>16</v>
      </c>
      <c r="E17" s="228"/>
      <c r="F17" s="121"/>
      <c r="G17" s="229" t="s">
        <v>17</v>
      </c>
      <c r="H17" s="230"/>
      <c r="I17" s="174" t="s">
        <v>35</v>
      </c>
      <c r="J17" s="175"/>
      <c r="K17" s="175"/>
      <c r="L17" s="175"/>
      <c r="M17" s="72" t="s">
        <v>114</v>
      </c>
      <c r="N17" s="102"/>
      <c r="P17" s="139"/>
      <c r="Q17" s="141"/>
    </row>
    <row r="18" spans="2:17" ht="14.5" customHeight="1" x14ac:dyDescent="0.2">
      <c r="B18" s="111"/>
      <c r="C18" s="225"/>
      <c r="D18" s="182" t="s">
        <v>18</v>
      </c>
      <c r="E18" s="183"/>
      <c r="F18" s="118"/>
      <c r="G18" s="231" t="s">
        <v>19</v>
      </c>
      <c r="H18" s="29" t="s">
        <v>20</v>
      </c>
      <c r="I18" s="153"/>
      <c r="J18" s="154"/>
      <c r="K18" s="155" t="s">
        <v>21</v>
      </c>
      <c r="L18" s="155"/>
      <c r="M18" s="154"/>
      <c r="N18" s="163"/>
      <c r="P18" s="139"/>
      <c r="Q18" s="141"/>
    </row>
    <row r="19" spans="2:17" ht="14.5" customHeight="1" x14ac:dyDescent="0.2">
      <c r="B19" s="111"/>
      <c r="C19" s="225"/>
      <c r="D19" s="186" t="s">
        <v>22</v>
      </c>
      <c r="E19" s="217"/>
      <c r="F19" s="213"/>
      <c r="G19" s="184"/>
      <c r="H19" s="30" t="s">
        <v>23</v>
      </c>
      <c r="I19" s="153"/>
      <c r="J19" s="154"/>
      <c r="K19" s="155" t="s">
        <v>21</v>
      </c>
      <c r="L19" s="155"/>
      <c r="M19" s="154"/>
      <c r="N19" s="163"/>
      <c r="P19" s="139"/>
      <c r="Q19" s="141"/>
    </row>
    <row r="20" spans="2:17" ht="14.5" customHeight="1" x14ac:dyDescent="0.2">
      <c r="B20" s="111"/>
      <c r="C20" s="225"/>
      <c r="D20" s="219"/>
      <c r="E20" s="220"/>
      <c r="F20" s="214"/>
      <c r="G20" s="215" t="s">
        <v>24</v>
      </c>
      <c r="H20" s="216"/>
      <c r="I20" s="124"/>
      <c r="J20" s="167" t="s">
        <v>25</v>
      </c>
      <c r="K20" s="168"/>
      <c r="L20" s="169"/>
      <c r="M20" s="170"/>
      <c r="N20" s="171"/>
      <c r="P20" s="139"/>
      <c r="Q20" s="141"/>
    </row>
    <row r="21" spans="2:17" ht="14.5" customHeight="1" x14ac:dyDescent="0.2">
      <c r="B21" s="111"/>
      <c r="C21" s="225"/>
      <c r="D21" s="186" t="s">
        <v>26</v>
      </c>
      <c r="E21" s="217"/>
      <c r="F21" s="212"/>
      <c r="G21" s="203" t="s">
        <v>27</v>
      </c>
      <c r="H21" s="221"/>
      <c r="I21" s="159"/>
      <c r="J21" s="160"/>
      <c r="K21" s="156" t="s">
        <v>28</v>
      </c>
      <c r="L21" s="159"/>
      <c r="M21" s="160"/>
      <c r="N21" s="164" t="s">
        <v>29</v>
      </c>
      <c r="O21" s="27"/>
      <c r="P21" s="139" t="str">
        <f>IF(OR(I17="リアルのみ",I17="リアル + オンライン",I17="選択してください"),"RK"," ")</f>
        <v>RK</v>
      </c>
      <c r="Q21" s="141"/>
    </row>
    <row r="22" spans="2:17" ht="14.5" customHeight="1" x14ac:dyDescent="0.2">
      <c r="B22" s="111"/>
      <c r="C22" s="225"/>
      <c r="D22" s="188"/>
      <c r="E22" s="218"/>
      <c r="F22" s="212"/>
      <c r="G22" s="192" t="s">
        <v>30</v>
      </c>
      <c r="H22" s="193"/>
      <c r="I22" s="161"/>
      <c r="J22" s="162"/>
      <c r="K22" s="157"/>
      <c r="L22" s="161"/>
      <c r="M22" s="162"/>
      <c r="N22" s="165"/>
      <c r="P22" s="139" t="str">
        <f>IF(OR(I17="リアルのみ",I17="リアル + オンライン",I17="選択してください"),"RS"," ")</f>
        <v>RS</v>
      </c>
      <c r="Q22" s="141"/>
    </row>
    <row r="23" spans="2:17" ht="14.5" customHeight="1" x14ac:dyDescent="0.2">
      <c r="B23" s="111"/>
      <c r="C23" s="225"/>
      <c r="D23" s="219"/>
      <c r="E23" s="220"/>
      <c r="F23" s="212"/>
      <c r="G23" s="192" t="s">
        <v>31</v>
      </c>
      <c r="H23" s="193"/>
      <c r="I23" s="161"/>
      <c r="J23" s="162"/>
      <c r="K23" s="157"/>
      <c r="L23" s="161"/>
      <c r="M23" s="162"/>
      <c r="N23" s="165"/>
      <c r="P23" s="139" t="str">
        <f>IF(OR(I17="リアルのみ",I17="リアル + オンライン",I17="選択してください"),"RY"," ")</f>
        <v>RY</v>
      </c>
      <c r="Q23" s="141"/>
    </row>
    <row r="24" spans="2:17" ht="14.5" customHeight="1" x14ac:dyDescent="0.2">
      <c r="B24" s="111"/>
      <c r="C24" s="225"/>
      <c r="D24" s="182" t="s">
        <v>32</v>
      </c>
      <c r="E24" s="183"/>
      <c r="F24" s="119"/>
      <c r="G24" s="192" t="s">
        <v>33</v>
      </c>
      <c r="H24" s="193"/>
      <c r="I24" s="161"/>
      <c r="J24" s="162"/>
      <c r="K24" s="157"/>
      <c r="L24" s="161"/>
      <c r="M24" s="162"/>
      <c r="N24" s="165"/>
      <c r="P24" s="139" t="str">
        <f>IF(OR(I17="リアルのみ",I17="リアル + オンライン",I17="選択してください"),"RT"," ")</f>
        <v>RT</v>
      </c>
      <c r="Q24" s="141"/>
    </row>
    <row r="25" spans="2:17" ht="14.5" customHeight="1" x14ac:dyDescent="0.2">
      <c r="B25" s="111"/>
      <c r="C25" s="225"/>
      <c r="D25" s="196" t="s">
        <v>34</v>
      </c>
      <c r="E25" s="197"/>
      <c r="F25" s="119" t="s">
        <v>35</v>
      </c>
      <c r="G25" s="192" t="s">
        <v>36</v>
      </c>
      <c r="H25" s="193"/>
      <c r="I25" s="161"/>
      <c r="J25" s="162"/>
      <c r="K25" s="157"/>
      <c r="L25" s="161"/>
      <c r="M25" s="162"/>
      <c r="N25" s="165"/>
      <c r="P25" s="139" t="str">
        <f>IF(OR(I17="オンラインのみ",I17="リアル + オンライン",I17="選択してください"),"ON"," ")</f>
        <v>ON</v>
      </c>
      <c r="Q25" s="141"/>
    </row>
    <row r="26" spans="2:17" ht="14.5" customHeight="1" x14ac:dyDescent="0.2">
      <c r="B26" s="111"/>
      <c r="C26" s="226"/>
      <c r="D26" s="222" t="s">
        <v>37</v>
      </c>
      <c r="E26" s="223"/>
      <c r="F26" s="120"/>
      <c r="G26" s="190" t="s">
        <v>38</v>
      </c>
      <c r="H26" s="207"/>
      <c r="I26" s="172">
        <f>IF(I17="リアルのみ",I21+I22+I23+I24,IF(I17="リアル + オンライン",SUM(I21:I25),IF(AND(I17="選択してください",SUM(I21:I25)&gt;=1),"出展形態選択",I25)))</f>
        <v>0</v>
      </c>
      <c r="J26" s="173"/>
      <c r="K26" s="158"/>
      <c r="L26" s="172">
        <f>IF(I17="リアルのみ",L21+L22+L23+L24,IF(I17="リアル + オンライン",SUM(L21:L25),IF(AND(I17="選択してください",SUM(L21:L25)&gt;=1),"出展形態選択",L25)))</f>
        <v>0</v>
      </c>
      <c r="M26" s="173"/>
      <c r="N26" s="166"/>
      <c r="P26" s="139"/>
      <c r="Q26" s="141"/>
    </row>
    <row r="27" spans="2:17" ht="14.5" customHeight="1" x14ac:dyDescent="0.2">
      <c r="B27" s="111"/>
      <c r="C27" s="208" t="s">
        <v>40</v>
      </c>
      <c r="D27" s="210" t="s">
        <v>16</v>
      </c>
      <c r="E27" s="211"/>
      <c r="F27" s="121"/>
      <c r="G27" s="180" t="s">
        <v>17</v>
      </c>
      <c r="H27" s="181"/>
      <c r="I27" s="174" t="s">
        <v>35</v>
      </c>
      <c r="J27" s="175"/>
      <c r="K27" s="175"/>
      <c r="L27" s="175"/>
      <c r="M27" s="72" t="s">
        <v>114</v>
      </c>
      <c r="N27" s="102"/>
      <c r="P27" s="139"/>
      <c r="Q27" s="141"/>
    </row>
    <row r="28" spans="2:17" ht="14.5" customHeight="1" x14ac:dyDescent="0.2">
      <c r="B28" s="111"/>
      <c r="C28" s="176"/>
      <c r="D28" s="182" t="s">
        <v>18</v>
      </c>
      <c r="E28" s="183"/>
      <c r="F28" s="118"/>
      <c r="G28" s="184" t="s">
        <v>19</v>
      </c>
      <c r="H28" s="29" t="s">
        <v>20</v>
      </c>
      <c r="I28" s="153"/>
      <c r="J28" s="154"/>
      <c r="K28" s="155" t="s">
        <v>21</v>
      </c>
      <c r="L28" s="155"/>
      <c r="M28" s="154"/>
      <c r="N28" s="163"/>
      <c r="P28" s="139"/>
      <c r="Q28" s="141"/>
    </row>
    <row r="29" spans="2:17" ht="14.5" customHeight="1" x14ac:dyDescent="0.2">
      <c r="B29" s="111"/>
      <c r="C29" s="176"/>
      <c r="D29" s="186" t="s">
        <v>22</v>
      </c>
      <c r="E29" s="187"/>
      <c r="F29" s="213"/>
      <c r="G29" s="185"/>
      <c r="H29" s="30" t="s">
        <v>23</v>
      </c>
      <c r="I29" s="153"/>
      <c r="J29" s="154"/>
      <c r="K29" s="155" t="s">
        <v>21</v>
      </c>
      <c r="L29" s="155"/>
      <c r="M29" s="154"/>
      <c r="N29" s="163"/>
      <c r="P29" s="139"/>
      <c r="Q29" s="141"/>
    </row>
    <row r="30" spans="2:17" ht="14.5" customHeight="1" x14ac:dyDescent="0.2">
      <c r="B30" s="111"/>
      <c r="C30" s="176"/>
      <c r="D30" s="188"/>
      <c r="E30" s="189"/>
      <c r="F30" s="214"/>
      <c r="G30" s="200" t="s">
        <v>24</v>
      </c>
      <c r="H30" s="201"/>
      <c r="I30" s="124"/>
      <c r="J30" s="167" t="s">
        <v>25</v>
      </c>
      <c r="K30" s="168"/>
      <c r="L30" s="169"/>
      <c r="M30" s="170"/>
      <c r="N30" s="171"/>
      <c r="P30" s="139"/>
      <c r="Q30" s="141"/>
    </row>
    <row r="31" spans="2:17" ht="14.5" customHeight="1" x14ac:dyDescent="0.2">
      <c r="B31" s="111"/>
      <c r="C31" s="176"/>
      <c r="D31" s="195" t="s">
        <v>26</v>
      </c>
      <c r="E31" s="195"/>
      <c r="F31" s="212"/>
      <c r="G31" s="203" t="s">
        <v>27</v>
      </c>
      <c r="H31" s="204"/>
      <c r="I31" s="159"/>
      <c r="J31" s="160"/>
      <c r="K31" s="156" t="s">
        <v>28</v>
      </c>
      <c r="L31" s="159"/>
      <c r="M31" s="160"/>
      <c r="N31" s="164" t="s">
        <v>29</v>
      </c>
      <c r="O31" s="27"/>
      <c r="P31" s="139" t="str">
        <f>IF(OR(I27="リアルのみ",I27="リアル + オンライン",I27="選択してください"),"RK"," ")</f>
        <v>RK</v>
      </c>
      <c r="Q31" s="141"/>
    </row>
    <row r="32" spans="2:17" ht="14.5" customHeight="1" x14ac:dyDescent="0.2">
      <c r="B32" s="111"/>
      <c r="C32" s="176"/>
      <c r="D32" s="195"/>
      <c r="E32" s="195"/>
      <c r="F32" s="212"/>
      <c r="G32" s="192" t="s">
        <v>30</v>
      </c>
      <c r="H32" s="193"/>
      <c r="I32" s="161"/>
      <c r="J32" s="162"/>
      <c r="K32" s="157"/>
      <c r="L32" s="161"/>
      <c r="M32" s="162"/>
      <c r="N32" s="165"/>
      <c r="P32" s="139" t="str">
        <f>IF(OR(I27="リアルのみ",I27="リアル + オンライン",I27="選択してください"),"RS"," ")</f>
        <v>RS</v>
      </c>
      <c r="Q32" s="141"/>
    </row>
    <row r="33" spans="2:17" ht="14.5" customHeight="1" x14ac:dyDescent="0.2">
      <c r="B33" s="111"/>
      <c r="C33" s="176"/>
      <c r="D33" s="195"/>
      <c r="E33" s="195"/>
      <c r="F33" s="212"/>
      <c r="G33" s="192" t="s">
        <v>31</v>
      </c>
      <c r="H33" s="193"/>
      <c r="I33" s="161"/>
      <c r="J33" s="162"/>
      <c r="K33" s="157"/>
      <c r="L33" s="161"/>
      <c r="M33" s="162"/>
      <c r="N33" s="165"/>
      <c r="P33" s="139" t="str">
        <f>IF(OR(I27="リアルのみ",I27="リアル + オンライン",I27="選択してください"),"RY"," ")</f>
        <v>RY</v>
      </c>
      <c r="Q33" s="141"/>
    </row>
    <row r="34" spans="2:17" ht="14.5" customHeight="1" x14ac:dyDescent="0.2">
      <c r="B34" s="111"/>
      <c r="C34" s="176"/>
      <c r="D34" s="180" t="s">
        <v>32</v>
      </c>
      <c r="E34" s="181"/>
      <c r="F34" s="119"/>
      <c r="G34" s="192" t="s">
        <v>33</v>
      </c>
      <c r="H34" s="194"/>
      <c r="I34" s="161"/>
      <c r="J34" s="162"/>
      <c r="K34" s="157"/>
      <c r="L34" s="161"/>
      <c r="M34" s="162"/>
      <c r="N34" s="165"/>
      <c r="P34" s="139" t="str">
        <f>IF(OR(I27="リアルのみ",I27="リアル + オンライン",I27="選択してください"),"RT"," ")</f>
        <v>RT</v>
      </c>
      <c r="Q34" s="141"/>
    </row>
    <row r="35" spans="2:17" ht="14.5" customHeight="1" x14ac:dyDescent="0.2">
      <c r="B35" s="111"/>
      <c r="C35" s="177"/>
      <c r="D35" s="196" t="s">
        <v>34</v>
      </c>
      <c r="E35" s="197"/>
      <c r="F35" s="119" t="s">
        <v>35</v>
      </c>
      <c r="G35" s="192" t="s">
        <v>36</v>
      </c>
      <c r="H35" s="194"/>
      <c r="I35" s="161"/>
      <c r="J35" s="162"/>
      <c r="K35" s="157"/>
      <c r="L35" s="161"/>
      <c r="M35" s="162"/>
      <c r="N35" s="165"/>
      <c r="P35" s="139" t="str">
        <f>IF(OR(I27="オンラインのみ",I27="リアル + オンライン",I27="選択してください"),"ON"," ")</f>
        <v>ON</v>
      </c>
      <c r="Q35" s="141"/>
    </row>
    <row r="36" spans="2:17" ht="14.5" customHeight="1" x14ac:dyDescent="0.2">
      <c r="B36" s="111"/>
      <c r="C36" s="209"/>
      <c r="D36" s="205" t="s">
        <v>37</v>
      </c>
      <c r="E36" s="206"/>
      <c r="F36" s="120"/>
      <c r="G36" s="190" t="s">
        <v>38</v>
      </c>
      <c r="H36" s="191"/>
      <c r="I36" s="172">
        <f>IF(I27="リアルのみ",I31+I32+I33+I34,IF(I27="リアル + オンライン",SUM(I31:I35),IF(AND(I27="選択してください",SUM(I31:I35)&gt;=1),"出展形態選択",I35)))</f>
        <v>0</v>
      </c>
      <c r="J36" s="173"/>
      <c r="K36" s="158"/>
      <c r="L36" s="172">
        <f>IF(I27="リアルのみ",L31+L32+L33+L34,IF(I27="リアル + オンライン",SUM(L31:L35),IF(AND(I27="選択してください",SUM(L31:L35)&gt;=1),"出展形態選択",L35)))</f>
        <v>0</v>
      </c>
      <c r="M36" s="173"/>
      <c r="N36" s="166"/>
      <c r="P36" s="139"/>
      <c r="Q36" s="141"/>
    </row>
    <row r="37" spans="2:17" ht="14.5" customHeight="1" x14ac:dyDescent="0.2">
      <c r="B37" s="111"/>
      <c r="C37" s="208" t="s">
        <v>41</v>
      </c>
      <c r="D37" s="210" t="s">
        <v>16</v>
      </c>
      <c r="E37" s="211"/>
      <c r="F37" s="122"/>
      <c r="G37" s="180" t="s">
        <v>17</v>
      </c>
      <c r="H37" s="181"/>
      <c r="I37" s="174" t="s">
        <v>35</v>
      </c>
      <c r="J37" s="175"/>
      <c r="K37" s="175"/>
      <c r="L37" s="175"/>
      <c r="M37" s="72" t="s">
        <v>114</v>
      </c>
      <c r="N37" s="102"/>
      <c r="P37" s="139"/>
      <c r="Q37" s="141"/>
    </row>
    <row r="38" spans="2:17" ht="14.5" customHeight="1" x14ac:dyDescent="0.2">
      <c r="B38" s="111"/>
      <c r="C38" s="176"/>
      <c r="D38" s="182" t="s">
        <v>18</v>
      </c>
      <c r="E38" s="183"/>
      <c r="F38" s="123"/>
      <c r="G38" s="184" t="s">
        <v>19</v>
      </c>
      <c r="H38" s="29" t="s">
        <v>20</v>
      </c>
      <c r="I38" s="153"/>
      <c r="J38" s="154"/>
      <c r="K38" s="155" t="s">
        <v>21</v>
      </c>
      <c r="L38" s="155"/>
      <c r="M38" s="154"/>
      <c r="N38" s="163"/>
      <c r="P38" s="139"/>
      <c r="Q38" s="141"/>
    </row>
    <row r="39" spans="2:17" ht="14.5" customHeight="1" x14ac:dyDescent="0.2">
      <c r="B39" s="111"/>
      <c r="C39" s="176"/>
      <c r="D39" s="186" t="s">
        <v>22</v>
      </c>
      <c r="E39" s="187"/>
      <c r="F39" s="198"/>
      <c r="G39" s="185"/>
      <c r="H39" s="30" t="s">
        <v>23</v>
      </c>
      <c r="I39" s="153"/>
      <c r="J39" s="154"/>
      <c r="K39" s="155" t="s">
        <v>21</v>
      </c>
      <c r="L39" s="155"/>
      <c r="M39" s="154"/>
      <c r="N39" s="163"/>
      <c r="P39" s="139"/>
      <c r="Q39" s="141"/>
    </row>
    <row r="40" spans="2:17" ht="14.5" customHeight="1" x14ac:dyDescent="0.2">
      <c r="B40" s="111"/>
      <c r="C40" s="176"/>
      <c r="D40" s="188"/>
      <c r="E40" s="189"/>
      <c r="F40" s="199"/>
      <c r="G40" s="200" t="s">
        <v>24</v>
      </c>
      <c r="H40" s="201"/>
      <c r="I40" s="124"/>
      <c r="J40" s="167" t="s">
        <v>25</v>
      </c>
      <c r="K40" s="168"/>
      <c r="L40" s="169"/>
      <c r="M40" s="170"/>
      <c r="N40" s="171"/>
      <c r="P40" s="139"/>
      <c r="Q40" s="141"/>
    </row>
    <row r="41" spans="2:17" ht="14.5" customHeight="1" x14ac:dyDescent="0.2">
      <c r="B41" s="111"/>
      <c r="C41" s="176"/>
      <c r="D41" s="195" t="s">
        <v>26</v>
      </c>
      <c r="E41" s="195"/>
      <c r="F41" s="202"/>
      <c r="G41" s="203" t="s">
        <v>27</v>
      </c>
      <c r="H41" s="204"/>
      <c r="I41" s="159"/>
      <c r="J41" s="160"/>
      <c r="K41" s="156" t="s">
        <v>28</v>
      </c>
      <c r="L41" s="159"/>
      <c r="M41" s="160"/>
      <c r="N41" s="164" t="s">
        <v>29</v>
      </c>
      <c r="O41" s="27"/>
      <c r="P41" s="139" t="str">
        <f>IF(OR(I37="リアルのみ",I37="リアル + オンライン",I37="選択してください"),"RK"," ")</f>
        <v>RK</v>
      </c>
      <c r="Q41" s="141"/>
    </row>
    <row r="42" spans="2:17" ht="14.5" customHeight="1" x14ac:dyDescent="0.2">
      <c r="B42" s="111"/>
      <c r="C42" s="176"/>
      <c r="D42" s="195"/>
      <c r="E42" s="195"/>
      <c r="F42" s="202"/>
      <c r="G42" s="192" t="s">
        <v>30</v>
      </c>
      <c r="H42" s="193"/>
      <c r="I42" s="161"/>
      <c r="J42" s="162"/>
      <c r="K42" s="157"/>
      <c r="L42" s="161"/>
      <c r="M42" s="162"/>
      <c r="N42" s="165"/>
      <c r="P42" s="139" t="str">
        <f>IF(OR(I37="リアルのみ",I37="リアル + オンライン",I37="選択してください"),"RS"," ")</f>
        <v>RS</v>
      </c>
      <c r="Q42" s="141"/>
    </row>
    <row r="43" spans="2:17" ht="14.5" customHeight="1" x14ac:dyDescent="0.2">
      <c r="B43" s="111"/>
      <c r="C43" s="176"/>
      <c r="D43" s="195"/>
      <c r="E43" s="195"/>
      <c r="F43" s="202"/>
      <c r="G43" s="192" t="s">
        <v>31</v>
      </c>
      <c r="H43" s="193"/>
      <c r="I43" s="161"/>
      <c r="J43" s="162"/>
      <c r="K43" s="157"/>
      <c r="L43" s="161"/>
      <c r="M43" s="162"/>
      <c r="N43" s="165"/>
      <c r="P43" s="139" t="str">
        <f>IF(OR(I37="リアルのみ",I37="リアル + オンライン",I37="選択してください"),"RY"," ")</f>
        <v>RY</v>
      </c>
      <c r="Q43" s="141"/>
    </row>
    <row r="44" spans="2:17" ht="14.5" customHeight="1" x14ac:dyDescent="0.2">
      <c r="B44" s="111"/>
      <c r="C44" s="176"/>
      <c r="D44" s="180" t="s">
        <v>32</v>
      </c>
      <c r="E44" s="181"/>
      <c r="F44" s="115"/>
      <c r="G44" s="192" t="s">
        <v>33</v>
      </c>
      <c r="H44" s="194"/>
      <c r="I44" s="161"/>
      <c r="J44" s="162"/>
      <c r="K44" s="157"/>
      <c r="L44" s="161"/>
      <c r="M44" s="162"/>
      <c r="N44" s="165"/>
      <c r="P44" s="139" t="str">
        <f>IF(OR(I37="リアルのみ",I37="リアル + オンライン",I37="選択してください"),"RT"," ")</f>
        <v>RT</v>
      </c>
      <c r="Q44" s="141"/>
    </row>
    <row r="45" spans="2:17" ht="14.5" customHeight="1" x14ac:dyDescent="0.2">
      <c r="B45" s="111"/>
      <c r="C45" s="177"/>
      <c r="D45" s="196" t="s">
        <v>34</v>
      </c>
      <c r="E45" s="197"/>
      <c r="F45" s="115" t="s">
        <v>35</v>
      </c>
      <c r="G45" s="192" t="s">
        <v>36</v>
      </c>
      <c r="H45" s="194"/>
      <c r="I45" s="161"/>
      <c r="J45" s="162"/>
      <c r="K45" s="157"/>
      <c r="L45" s="161"/>
      <c r="M45" s="162"/>
      <c r="N45" s="165"/>
      <c r="P45" s="139" t="str">
        <f>IF(OR(I37="オンラインのみ",I37="リアル + オンライン",I37="選択してください"),"ON"," ")</f>
        <v>ON</v>
      </c>
      <c r="Q45" s="141"/>
    </row>
    <row r="46" spans="2:17" ht="14.5" customHeight="1" x14ac:dyDescent="0.2">
      <c r="B46" s="111"/>
      <c r="C46" s="209"/>
      <c r="D46" s="205" t="s">
        <v>37</v>
      </c>
      <c r="E46" s="206"/>
      <c r="F46" s="144"/>
      <c r="G46" s="190" t="s">
        <v>38</v>
      </c>
      <c r="H46" s="207"/>
      <c r="I46" s="172">
        <f>IF(I37="リアルのみ",I41+I42+I43+I44,IF(I37="リアル + オンライン",SUM(I41:I45),IF(AND(I37="選択してください",SUM(I41:I45)&gt;=1),"出展形態選択",I45)))</f>
        <v>0</v>
      </c>
      <c r="J46" s="173"/>
      <c r="K46" s="158"/>
      <c r="L46" s="172">
        <f>IF(I37="リアルのみ",L41+L42+L43+L44,IF(I37="リアル + オンライン",SUM(L41:L45),IF(AND(I37="選択してください",SUM(L41:L45)&gt;=1),"出展形態選択",L45)))</f>
        <v>0</v>
      </c>
      <c r="M46" s="173"/>
      <c r="N46" s="166"/>
      <c r="P46" s="139"/>
      <c r="Q46" s="141"/>
    </row>
    <row r="47" spans="2:17" ht="14.5" customHeight="1" x14ac:dyDescent="0.2">
      <c r="B47" s="111"/>
      <c r="C47" s="176" t="s">
        <v>42</v>
      </c>
      <c r="D47" s="178" t="s">
        <v>16</v>
      </c>
      <c r="E47" s="179"/>
      <c r="F47" s="143"/>
      <c r="G47" s="180" t="s">
        <v>17</v>
      </c>
      <c r="H47" s="181"/>
      <c r="I47" s="174" t="s">
        <v>35</v>
      </c>
      <c r="J47" s="175"/>
      <c r="K47" s="175"/>
      <c r="L47" s="175"/>
      <c r="M47" s="72" t="s">
        <v>114</v>
      </c>
      <c r="N47" s="102"/>
      <c r="P47" s="139"/>
      <c r="Q47" s="141"/>
    </row>
    <row r="48" spans="2:17" ht="14.5" customHeight="1" x14ac:dyDescent="0.2">
      <c r="B48" s="111"/>
      <c r="C48" s="176"/>
      <c r="D48" s="182" t="s">
        <v>18</v>
      </c>
      <c r="E48" s="183"/>
      <c r="F48" s="123"/>
      <c r="G48" s="184" t="s">
        <v>19</v>
      </c>
      <c r="H48" s="29" t="s">
        <v>20</v>
      </c>
      <c r="I48" s="153"/>
      <c r="J48" s="154"/>
      <c r="K48" s="155" t="s">
        <v>21</v>
      </c>
      <c r="L48" s="155"/>
      <c r="M48" s="154"/>
      <c r="N48" s="163"/>
      <c r="P48" s="139"/>
      <c r="Q48" s="141"/>
    </row>
    <row r="49" spans="2:17" ht="14.5" customHeight="1" x14ac:dyDescent="0.2">
      <c r="B49" s="111"/>
      <c r="C49" s="176"/>
      <c r="D49" s="186" t="s">
        <v>22</v>
      </c>
      <c r="E49" s="187"/>
      <c r="F49" s="198"/>
      <c r="G49" s="185"/>
      <c r="H49" s="30" t="s">
        <v>23</v>
      </c>
      <c r="I49" s="153"/>
      <c r="J49" s="154"/>
      <c r="K49" s="155" t="s">
        <v>21</v>
      </c>
      <c r="L49" s="155"/>
      <c r="M49" s="154"/>
      <c r="N49" s="163"/>
      <c r="P49" s="139"/>
      <c r="Q49" s="141"/>
    </row>
    <row r="50" spans="2:17" ht="14.5" customHeight="1" x14ac:dyDescent="0.2">
      <c r="B50" s="111"/>
      <c r="C50" s="176"/>
      <c r="D50" s="188"/>
      <c r="E50" s="189"/>
      <c r="F50" s="199"/>
      <c r="G50" s="200" t="s">
        <v>24</v>
      </c>
      <c r="H50" s="201"/>
      <c r="I50" s="124"/>
      <c r="J50" s="167" t="s">
        <v>25</v>
      </c>
      <c r="K50" s="168"/>
      <c r="L50" s="169"/>
      <c r="M50" s="170"/>
      <c r="N50" s="171"/>
      <c r="P50" s="139"/>
      <c r="Q50" s="141"/>
    </row>
    <row r="51" spans="2:17" ht="14.5" customHeight="1" x14ac:dyDescent="0.2">
      <c r="B51" s="111"/>
      <c r="C51" s="176"/>
      <c r="D51" s="195" t="s">
        <v>26</v>
      </c>
      <c r="E51" s="195"/>
      <c r="F51" s="202"/>
      <c r="G51" s="203" t="s">
        <v>27</v>
      </c>
      <c r="H51" s="204"/>
      <c r="I51" s="159"/>
      <c r="J51" s="160"/>
      <c r="K51" s="156" t="s">
        <v>28</v>
      </c>
      <c r="L51" s="159"/>
      <c r="M51" s="160"/>
      <c r="N51" s="164" t="s">
        <v>29</v>
      </c>
      <c r="O51" s="27"/>
      <c r="P51" s="139" t="str">
        <f>IF(OR(I47="リアルのみ",I47="リアル + オンライン",I47="選択してください"),"RK"," ")</f>
        <v>RK</v>
      </c>
      <c r="Q51" s="141"/>
    </row>
    <row r="52" spans="2:17" ht="14.5" customHeight="1" x14ac:dyDescent="0.2">
      <c r="B52" s="111"/>
      <c r="C52" s="176"/>
      <c r="D52" s="195"/>
      <c r="E52" s="195"/>
      <c r="F52" s="202"/>
      <c r="G52" s="192" t="s">
        <v>30</v>
      </c>
      <c r="H52" s="193"/>
      <c r="I52" s="161"/>
      <c r="J52" s="162"/>
      <c r="K52" s="157"/>
      <c r="L52" s="161"/>
      <c r="M52" s="162"/>
      <c r="N52" s="165"/>
      <c r="P52" s="139" t="str">
        <f>IF(OR(I47="リアルのみ",I47="リアル + オンライン",I47="選択してください"),"RS"," ")</f>
        <v>RS</v>
      </c>
      <c r="Q52" s="141"/>
    </row>
    <row r="53" spans="2:17" ht="14.5" customHeight="1" x14ac:dyDescent="0.2">
      <c r="B53" s="111"/>
      <c r="C53" s="176"/>
      <c r="D53" s="195"/>
      <c r="E53" s="195"/>
      <c r="F53" s="202"/>
      <c r="G53" s="192" t="s">
        <v>31</v>
      </c>
      <c r="H53" s="193"/>
      <c r="I53" s="161"/>
      <c r="J53" s="162"/>
      <c r="K53" s="157"/>
      <c r="L53" s="161"/>
      <c r="M53" s="162"/>
      <c r="N53" s="165"/>
      <c r="P53" s="139" t="str">
        <f>IF(OR(I47="リアルのみ",I47="リアル + オンライン",I47="選択してください"),"RY"," ")</f>
        <v>RY</v>
      </c>
      <c r="Q53" s="141"/>
    </row>
    <row r="54" spans="2:17" ht="14.5" customHeight="1" x14ac:dyDescent="0.2">
      <c r="B54" s="111"/>
      <c r="C54" s="176"/>
      <c r="D54" s="180" t="s">
        <v>32</v>
      </c>
      <c r="E54" s="181"/>
      <c r="F54" s="115"/>
      <c r="G54" s="192" t="s">
        <v>33</v>
      </c>
      <c r="H54" s="194"/>
      <c r="I54" s="161"/>
      <c r="J54" s="162"/>
      <c r="K54" s="157"/>
      <c r="L54" s="161"/>
      <c r="M54" s="162"/>
      <c r="N54" s="165"/>
      <c r="P54" s="139" t="str">
        <f>IF(OR(I47="リアルのみ",I47="リアル + オンライン",I47="選択してください"),"RT"," ")</f>
        <v>RT</v>
      </c>
      <c r="Q54" s="141"/>
    </row>
    <row r="55" spans="2:17" ht="14.5" customHeight="1" x14ac:dyDescent="0.2">
      <c r="B55" s="111"/>
      <c r="C55" s="177"/>
      <c r="D55" s="196" t="s">
        <v>34</v>
      </c>
      <c r="E55" s="197"/>
      <c r="F55" s="115" t="s">
        <v>35</v>
      </c>
      <c r="G55" s="192" t="s">
        <v>36</v>
      </c>
      <c r="H55" s="194"/>
      <c r="I55" s="161"/>
      <c r="J55" s="162"/>
      <c r="K55" s="157"/>
      <c r="L55" s="161"/>
      <c r="M55" s="162"/>
      <c r="N55" s="165"/>
      <c r="P55" s="139" t="str">
        <f>IF(OR(I47="オンラインのみ",I47="リアル + オンライン",I47="選択してください"),"ON"," ")</f>
        <v>ON</v>
      </c>
      <c r="Q55" s="141"/>
    </row>
    <row r="56" spans="2:17" ht="14.5" customHeight="1" x14ac:dyDescent="0.2">
      <c r="B56" s="111"/>
      <c r="C56" s="177"/>
      <c r="D56" s="180" t="s">
        <v>37</v>
      </c>
      <c r="E56" s="181"/>
      <c r="F56" s="115"/>
      <c r="G56" s="190" t="s">
        <v>38</v>
      </c>
      <c r="H56" s="191"/>
      <c r="I56" s="172">
        <f>IF(I47="リアルのみ",I51+I52+I53+I54,IF(I47="リアル + オンライン",SUM(I51:I55),IF(AND(I47="選択してください",SUM(I51:I55)&gt;=1),"出展形態選択",I55)))</f>
        <v>0</v>
      </c>
      <c r="J56" s="173"/>
      <c r="K56" s="158"/>
      <c r="L56" s="172">
        <f>IF(I47="リアルのみ",L51+L52+L53+L54,IF(I47="リアル + オンライン",SUM(L51:L55),IF(AND(I47="選択してください",SUM(L51:L55)&gt;=1),"出展形態選択",L55)))</f>
        <v>0</v>
      </c>
      <c r="M56" s="173"/>
      <c r="N56" s="166"/>
      <c r="P56" s="141"/>
      <c r="Q56" s="141"/>
    </row>
    <row r="57" spans="2:17" ht="4" customHeight="1" x14ac:dyDescent="0.2">
      <c r="G57" s="28"/>
      <c r="H57" s="28"/>
      <c r="I57" s="28"/>
      <c r="J57" s="28"/>
      <c r="K57" s="28"/>
      <c r="L57" s="28"/>
      <c r="M57" s="28"/>
      <c r="N57" s="28"/>
    </row>
  </sheetData>
  <sheetProtection sheet="1" formatCells="0"/>
  <mergeCells count="213">
    <mergeCell ref="A2:N2"/>
    <mergeCell ref="I7:L7"/>
    <mergeCell ref="I17:L17"/>
    <mergeCell ref="I27:L27"/>
    <mergeCell ref="B4:N4"/>
    <mergeCell ref="B6:N6"/>
    <mergeCell ref="C7:C16"/>
    <mergeCell ref="D7:E7"/>
    <mergeCell ref="G7:H7"/>
    <mergeCell ref="D8:E8"/>
    <mergeCell ref="G8:G9"/>
    <mergeCell ref="I8:J8"/>
    <mergeCell ref="K8:L8"/>
    <mergeCell ref="K11:K16"/>
    <mergeCell ref="L11:M11"/>
    <mergeCell ref="D14:E14"/>
    <mergeCell ref="D15:E15"/>
    <mergeCell ref="G15:H15"/>
    <mergeCell ref="I15:J15"/>
    <mergeCell ref="M8:N8"/>
    <mergeCell ref="D9:E10"/>
    <mergeCell ref="F9:F10"/>
    <mergeCell ref="I9:J9"/>
    <mergeCell ref="K9:L9"/>
    <mergeCell ref="M9:N9"/>
    <mergeCell ref="G10:H10"/>
    <mergeCell ref="J10:L10"/>
    <mergeCell ref="M10:N10"/>
    <mergeCell ref="L15:M15"/>
    <mergeCell ref="D16:E16"/>
    <mergeCell ref="G16:H16"/>
    <mergeCell ref="I16:J16"/>
    <mergeCell ref="L16:M16"/>
    <mergeCell ref="C17:C26"/>
    <mergeCell ref="D17:E17"/>
    <mergeCell ref="G17:H17"/>
    <mergeCell ref="D18:E18"/>
    <mergeCell ref="N11:N16"/>
    <mergeCell ref="G12:H12"/>
    <mergeCell ref="I12:J12"/>
    <mergeCell ref="L12:M12"/>
    <mergeCell ref="G13:H13"/>
    <mergeCell ref="I13:J13"/>
    <mergeCell ref="L13:M13"/>
    <mergeCell ref="G14:H14"/>
    <mergeCell ref="I14:J14"/>
    <mergeCell ref="L14:M14"/>
    <mergeCell ref="D11:E13"/>
    <mergeCell ref="F11:F13"/>
    <mergeCell ref="G11:H11"/>
    <mergeCell ref="I11:J11"/>
    <mergeCell ref="G18:G19"/>
    <mergeCell ref="I18:J18"/>
    <mergeCell ref="K18:L18"/>
    <mergeCell ref="M18:N18"/>
    <mergeCell ref="D19:E20"/>
    <mergeCell ref="F19:F20"/>
    <mergeCell ref="I19:J19"/>
    <mergeCell ref="K19:L19"/>
    <mergeCell ref="M19:N19"/>
    <mergeCell ref="G20:H20"/>
    <mergeCell ref="J20:L20"/>
    <mergeCell ref="M20:N20"/>
    <mergeCell ref="D21:E23"/>
    <mergeCell ref="F21:F23"/>
    <mergeCell ref="G21:H21"/>
    <mergeCell ref="I21:J21"/>
    <mergeCell ref="K21:K26"/>
    <mergeCell ref="L21:M21"/>
    <mergeCell ref="N21:N26"/>
    <mergeCell ref="G22:H22"/>
    <mergeCell ref="D25:E25"/>
    <mergeCell ref="G25:H25"/>
    <mergeCell ref="I25:J25"/>
    <mergeCell ref="L25:M25"/>
    <mergeCell ref="D26:E26"/>
    <mergeCell ref="G26:H26"/>
    <mergeCell ref="I26:J26"/>
    <mergeCell ref="L26:M26"/>
    <mergeCell ref="I22:J22"/>
    <mergeCell ref="L22:M22"/>
    <mergeCell ref="G23:H23"/>
    <mergeCell ref="I23:J23"/>
    <mergeCell ref="L23:M23"/>
    <mergeCell ref="D24:E24"/>
    <mergeCell ref="G24:H24"/>
    <mergeCell ref="I24:J24"/>
    <mergeCell ref="L24:M24"/>
    <mergeCell ref="C27:C36"/>
    <mergeCell ref="D27:E27"/>
    <mergeCell ref="G27:H27"/>
    <mergeCell ref="D28:E28"/>
    <mergeCell ref="G28:G29"/>
    <mergeCell ref="I28:J28"/>
    <mergeCell ref="K28:L28"/>
    <mergeCell ref="M28:N28"/>
    <mergeCell ref="D29:E30"/>
    <mergeCell ref="K31:K36"/>
    <mergeCell ref="L31:M31"/>
    <mergeCell ref="D34:E34"/>
    <mergeCell ref="D35:E35"/>
    <mergeCell ref="G35:H35"/>
    <mergeCell ref="I35:J35"/>
    <mergeCell ref="F29:F30"/>
    <mergeCell ref="I29:J29"/>
    <mergeCell ref="K29:L29"/>
    <mergeCell ref="M29:N29"/>
    <mergeCell ref="G30:H30"/>
    <mergeCell ref="J30:L30"/>
    <mergeCell ref="M30:N30"/>
    <mergeCell ref="L35:M35"/>
    <mergeCell ref="D36:E36"/>
    <mergeCell ref="G36:H36"/>
    <mergeCell ref="I36:J36"/>
    <mergeCell ref="L36:M36"/>
    <mergeCell ref="C37:C46"/>
    <mergeCell ref="D37:E37"/>
    <mergeCell ref="G37:H37"/>
    <mergeCell ref="D38:E38"/>
    <mergeCell ref="N31:N36"/>
    <mergeCell ref="G32:H32"/>
    <mergeCell ref="I32:J32"/>
    <mergeCell ref="L32:M32"/>
    <mergeCell ref="G33:H33"/>
    <mergeCell ref="I33:J33"/>
    <mergeCell ref="L33:M33"/>
    <mergeCell ref="G34:H34"/>
    <mergeCell ref="I34:J34"/>
    <mergeCell ref="L34:M34"/>
    <mergeCell ref="D31:E33"/>
    <mergeCell ref="F31:F33"/>
    <mergeCell ref="G31:H31"/>
    <mergeCell ref="I31:J31"/>
    <mergeCell ref="G38:G39"/>
    <mergeCell ref="D39:E40"/>
    <mergeCell ref="G43:H43"/>
    <mergeCell ref="D44:E44"/>
    <mergeCell ref="G44:H44"/>
    <mergeCell ref="I37:L37"/>
    <mergeCell ref="F39:F40"/>
    <mergeCell ref="F51:F53"/>
    <mergeCell ref="G51:H51"/>
    <mergeCell ref="D54:E54"/>
    <mergeCell ref="G40:H40"/>
    <mergeCell ref="D41:E43"/>
    <mergeCell ref="F41:F43"/>
    <mergeCell ref="G41:H41"/>
    <mergeCell ref="G42:H42"/>
    <mergeCell ref="D45:E45"/>
    <mergeCell ref="G45:H45"/>
    <mergeCell ref="D46:E46"/>
    <mergeCell ref="G46:H46"/>
    <mergeCell ref="C47:C56"/>
    <mergeCell ref="D47:E47"/>
    <mergeCell ref="G47:H47"/>
    <mergeCell ref="D48:E48"/>
    <mergeCell ref="G48:G49"/>
    <mergeCell ref="D49:E50"/>
    <mergeCell ref="D56:E56"/>
    <mergeCell ref="G56:H56"/>
    <mergeCell ref="G52:H52"/>
    <mergeCell ref="G53:H53"/>
    <mergeCell ref="G54:H54"/>
    <mergeCell ref="D51:E53"/>
    <mergeCell ref="D55:E55"/>
    <mergeCell ref="G55:H55"/>
    <mergeCell ref="F49:F50"/>
    <mergeCell ref="G50:H50"/>
    <mergeCell ref="L51:M51"/>
    <mergeCell ref="I55:J55"/>
    <mergeCell ref="I49:J49"/>
    <mergeCell ref="I47:L47"/>
    <mergeCell ref="K39:L39"/>
    <mergeCell ref="M39:N39"/>
    <mergeCell ref="J40:L40"/>
    <mergeCell ref="M40:N40"/>
    <mergeCell ref="L45:M45"/>
    <mergeCell ref="I46:J46"/>
    <mergeCell ref="L46:M46"/>
    <mergeCell ref="N41:N46"/>
    <mergeCell ref="I42:J42"/>
    <mergeCell ref="L42:M42"/>
    <mergeCell ref="I43:J43"/>
    <mergeCell ref="L43:M43"/>
    <mergeCell ref="I44:J44"/>
    <mergeCell ref="L44:M44"/>
    <mergeCell ref="I41:J41"/>
    <mergeCell ref="K48:L48"/>
    <mergeCell ref="M48:N48"/>
    <mergeCell ref="I38:J38"/>
    <mergeCell ref="K38:L38"/>
    <mergeCell ref="K41:K46"/>
    <mergeCell ref="L41:M41"/>
    <mergeCell ref="I45:J45"/>
    <mergeCell ref="M38:N38"/>
    <mergeCell ref="I39:J39"/>
    <mergeCell ref="N51:N56"/>
    <mergeCell ref="I52:J52"/>
    <mergeCell ref="L52:M52"/>
    <mergeCell ref="I53:J53"/>
    <mergeCell ref="L53:M53"/>
    <mergeCell ref="I54:J54"/>
    <mergeCell ref="L54:M54"/>
    <mergeCell ref="I51:J51"/>
    <mergeCell ref="K49:L49"/>
    <mergeCell ref="M49:N49"/>
    <mergeCell ref="J50:L50"/>
    <mergeCell ref="M50:N50"/>
    <mergeCell ref="L55:M55"/>
    <mergeCell ref="I56:J56"/>
    <mergeCell ref="L56:M56"/>
    <mergeCell ref="I48:J48"/>
    <mergeCell ref="K51:K56"/>
  </mergeCells>
  <phoneticPr fontId="3"/>
  <conditionalFormatting sqref="I9:N9 I15:J15 L15:M15">
    <cfRule type="expression" dxfId="95" priority="19">
      <formula>$I$7="リアルのみ"</formula>
    </cfRule>
  </conditionalFormatting>
  <conditionalFormatting sqref="I8:N8 L11:M14">
    <cfRule type="expression" dxfId="94" priority="14">
      <formula>$I$7="オンラインのみ"</formula>
    </cfRule>
  </conditionalFormatting>
  <conditionalFormatting sqref="I11:J14">
    <cfRule type="expression" dxfId="93" priority="13">
      <formula>$I$7="オンラインのみ"</formula>
    </cfRule>
  </conditionalFormatting>
  <conditionalFormatting sqref="I19:N19 I25:J25 L25:M25">
    <cfRule type="expression" dxfId="92" priority="12">
      <formula>$I$17="リアルのみ"</formula>
    </cfRule>
  </conditionalFormatting>
  <conditionalFormatting sqref="I18:N18 L21:M24">
    <cfRule type="expression" dxfId="91" priority="11">
      <formula>$I$17="オンラインのみ"</formula>
    </cfRule>
  </conditionalFormatting>
  <conditionalFormatting sqref="I21:J24">
    <cfRule type="expression" dxfId="90" priority="10">
      <formula>$I$17="オンラインのみ"</formula>
    </cfRule>
  </conditionalFormatting>
  <conditionalFormatting sqref="I29:N29 I35:J35 L35:M35">
    <cfRule type="expression" dxfId="89" priority="9">
      <formula>$I$27="リアルのみ"</formula>
    </cfRule>
  </conditionalFormatting>
  <conditionalFormatting sqref="I28:N28 L31:M34">
    <cfRule type="expression" dxfId="88" priority="8">
      <formula>$I$27="オンラインのみ"</formula>
    </cfRule>
  </conditionalFormatting>
  <conditionalFormatting sqref="I31:J34">
    <cfRule type="expression" dxfId="87" priority="7">
      <formula>$I$27="オンラインのみ"</formula>
    </cfRule>
  </conditionalFormatting>
  <conditionalFormatting sqref="I39:N39 I45:J45 L45:M45">
    <cfRule type="expression" dxfId="86" priority="6">
      <formula>$I$37="リアルのみ"</formula>
    </cfRule>
  </conditionalFormatting>
  <conditionalFormatting sqref="I38:N38 L41:M44">
    <cfRule type="expression" dxfId="85" priority="5">
      <formula>$I$37="オンラインのみ"</formula>
    </cfRule>
  </conditionalFormatting>
  <conditionalFormatting sqref="I41:J44">
    <cfRule type="expression" dxfId="84" priority="4">
      <formula>$I$37="オンラインのみ"</formula>
    </cfRule>
  </conditionalFormatting>
  <conditionalFormatting sqref="I49:N49 I55:J55 L55:M55">
    <cfRule type="expression" dxfId="83" priority="3">
      <formula>$I$47="リアルのみ"</formula>
    </cfRule>
  </conditionalFormatting>
  <conditionalFormatting sqref="I48:N48 L51:M54">
    <cfRule type="expression" dxfId="82" priority="2">
      <formula>$I$47="オンラインのみ"</formula>
    </cfRule>
  </conditionalFormatting>
  <conditionalFormatting sqref="I51:J54">
    <cfRule type="expression" dxfId="81" priority="1">
      <formula>$I$47="オンラインのみ"</formula>
    </cfRule>
  </conditionalFormatting>
  <dataValidations count="2">
    <dataValidation type="list" allowBlank="1" showInputMessage="1" showErrorMessage="1" prompt="プルダウンして選択" sqref="F55 F15 F25 F35 F45">
      <formula1>"選択してください,どちらにも該当しない,パビリオン,共同出展"</formula1>
    </dataValidation>
    <dataValidation type="list" allowBlank="1" showInputMessage="1" showErrorMessage="1" prompt="プルダウンして選択" sqref="I27 I37 I7 I17 I47">
      <formula1>"選択してください,リアルのみ,リアル + オンライン,オンラインのみ"</formula1>
    </dataValidation>
  </dataValidations>
  <printOptions horizontalCentered="1"/>
  <pageMargins left="0.59055118110236227" right="0.59055118110236227" top="0.47244094488188981" bottom="0.47244094488188981" header="0.31496062992125984" footer="0.31496062992125984"/>
  <pageSetup paperSize="9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DDEBF7"/>
  </sheetPr>
  <dimension ref="A1:Q58"/>
  <sheetViews>
    <sheetView showGridLines="0" view="pageBreakPreview" zoomScaleNormal="115" zoomScaleSheetLayoutView="100" workbookViewId="0">
      <selection activeCell="F2" sqref="F2"/>
    </sheetView>
  </sheetViews>
  <sheetFormatPr defaultColWidth="8.7265625" defaultRowHeight="24" customHeight="1" x14ac:dyDescent="0.2"/>
  <cols>
    <col min="1" max="1" width="1.6328125" style="19" customWidth="1"/>
    <col min="2" max="2" width="1.08984375" style="19" customWidth="1"/>
    <col min="3" max="3" width="2.36328125" style="19" customWidth="1"/>
    <col min="4" max="4" width="5.36328125" style="19" customWidth="1"/>
    <col min="5" max="5" width="7.453125" style="19" customWidth="1"/>
    <col min="6" max="6" width="25" style="20" customWidth="1"/>
    <col min="7" max="7" width="3.453125" style="20" customWidth="1"/>
    <col min="8" max="8" width="7.6328125" style="20" customWidth="1"/>
    <col min="9" max="9" width="8.90625" style="20" customWidth="1"/>
    <col min="10" max="10" width="3.26953125" style="20" customWidth="1"/>
    <col min="11" max="11" width="4.90625" style="20" customWidth="1"/>
    <col min="12" max="12" width="2.08984375" style="20" customWidth="1"/>
    <col min="13" max="13" width="10.26953125" style="20" customWidth="1"/>
    <col min="14" max="14" width="4.08984375" style="20" customWidth="1"/>
    <col min="15" max="35" width="8.7265625" style="19"/>
    <col min="36" max="36" width="14.08984375" style="19" customWidth="1"/>
    <col min="37" max="37" width="17" style="19" customWidth="1"/>
    <col min="38" max="38" width="8.7265625" style="19"/>
    <col min="39" max="39" width="20.7265625" style="19" customWidth="1"/>
    <col min="40" max="40" width="28.90625" style="19" customWidth="1"/>
    <col min="41" max="41" width="18.453125" style="19" customWidth="1"/>
    <col min="42" max="42" width="23" style="19" customWidth="1"/>
    <col min="43" max="43" width="25.453125" style="19" customWidth="1"/>
    <col min="44" max="44" width="24.08984375" style="19" customWidth="1"/>
    <col min="45" max="45" width="8.7265625" style="19"/>
    <col min="46" max="46" width="23" style="19" customWidth="1"/>
    <col min="47" max="47" width="29.453125" style="19" customWidth="1"/>
    <col min="48" max="48" width="37.453125" style="19" customWidth="1"/>
    <col min="49" max="16384" width="8.7265625" style="19"/>
  </cols>
  <sheetData>
    <row r="1" spans="1:17" ht="17.25" customHeight="1" x14ac:dyDescent="0.5">
      <c r="A1" s="7" t="s">
        <v>87</v>
      </c>
      <c r="B1" s="7"/>
      <c r="C1" s="8"/>
      <c r="G1" s="9"/>
      <c r="H1" s="9"/>
      <c r="I1" s="9"/>
      <c r="J1" s="9"/>
      <c r="K1" s="9"/>
      <c r="L1" s="9"/>
      <c r="M1" s="10"/>
      <c r="N1" s="9"/>
      <c r="O1" s="21"/>
      <c r="P1" s="21"/>
    </row>
    <row r="2" spans="1:17" ht="14.15" customHeight="1" x14ac:dyDescent="0.2">
      <c r="B2" s="112"/>
      <c r="C2" s="298" t="s">
        <v>43</v>
      </c>
      <c r="D2" s="301" t="s">
        <v>16</v>
      </c>
      <c r="E2" s="302"/>
      <c r="F2" s="90"/>
      <c r="G2" s="182" t="s">
        <v>17</v>
      </c>
      <c r="H2" s="183"/>
      <c r="I2" s="292" t="s">
        <v>35</v>
      </c>
      <c r="J2" s="293"/>
      <c r="K2" s="293"/>
      <c r="L2" s="293"/>
      <c r="M2" s="72" t="s">
        <v>114</v>
      </c>
      <c r="N2" s="103"/>
      <c r="P2" s="140" t="s">
        <v>143</v>
      </c>
    </row>
    <row r="3" spans="1:17" ht="14.15" customHeight="1" x14ac:dyDescent="0.2">
      <c r="B3" s="112"/>
      <c r="C3" s="299"/>
      <c r="D3" s="182" t="s">
        <v>18</v>
      </c>
      <c r="E3" s="183"/>
      <c r="F3" s="152"/>
      <c r="G3" s="231" t="s">
        <v>19</v>
      </c>
      <c r="H3" s="29" t="s">
        <v>20</v>
      </c>
      <c r="I3" s="271"/>
      <c r="J3" s="272"/>
      <c r="K3" s="155" t="s">
        <v>21</v>
      </c>
      <c r="L3" s="155"/>
      <c r="M3" s="272"/>
      <c r="N3" s="273"/>
      <c r="P3" s="137"/>
    </row>
    <row r="4" spans="1:17" ht="14.15" customHeight="1" x14ac:dyDescent="0.2">
      <c r="B4" s="112"/>
      <c r="C4" s="299"/>
      <c r="D4" s="186" t="s">
        <v>22</v>
      </c>
      <c r="E4" s="217"/>
      <c r="F4" s="287"/>
      <c r="G4" s="184"/>
      <c r="H4" s="30" t="s">
        <v>23</v>
      </c>
      <c r="I4" s="271"/>
      <c r="J4" s="272"/>
      <c r="K4" s="155" t="s">
        <v>21</v>
      </c>
      <c r="L4" s="155"/>
      <c r="M4" s="272"/>
      <c r="N4" s="273"/>
      <c r="P4" s="137"/>
    </row>
    <row r="5" spans="1:17" ht="14.15" customHeight="1" x14ac:dyDescent="0.2">
      <c r="B5" s="112"/>
      <c r="C5" s="284"/>
      <c r="D5" s="188"/>
      <c r="E5" s="189"/>
      <c r="F5" s="288"/>
      <c r="G5" s="215" t="s">
        <v>24</v>
      </c>
      <c r="H5" s="216"/>
      <c r="I5" s="94"/>
      <c r="J5" s="274" t="s">
        <v>25</v>
      </c>
      <c r="K5" s="275"/>
      <c r="L5" s="276"/>
      <c r="M5" s="277"/>
      <c r="N5" s="278"/>
      <c r="P5" s="139"/>
      <c r="Q5" s="141"/>
    </row>
    <row r="6" spans="1:17" ht="14.15" customHeight="1" x14ac:dyDescent="0.2">
      <c r="B6" s="112"/>
      <c r="C6" s="299"/>
      <c r="D6" s="186" t="s">
        <v>26</v>
      </c>
      <c r="E6" s="217"/>
      <c r="F6" s="289"/>
      <c r="G6" s="203" t="s">
        <v>27</v>
      </c>
      <c r="H6" s="221"/>
      <c r="I6" s="281"/>
      <c r="J6" s="282"/>
      <c r="K6" s="156" t="s">
        <v>28</v>
      </c>
      <c r="L6" s="281"/>
      <c r="M6" s="282"/>
      <c r="N6" s="164" t="s">
        <v>29</v>
      </c>
      <c r="O6" s="27"/>
      <c r="P6" s="139" t="str">
        <f>IF(OR(I2="リアルのみ",I2="リアル + オンライン",I2="選択してください"),"RK"," ")</f>
        <v>RK</v>
      </c>
      <c r="Q6" s="141"/>
    </row>
    <row r="7" spans="1:17" ht="14.15" customHeight="1" x14ac:dyDescent="0.2">
      <c r="B7" s="112"/>
      <c r="C7" s="299"/>
      <c r="D7" s="188"/>
      <c r="E7" s="218"/>
      <c r="F7" s="290"/>
      <c r="G7" s="192" t="s">
        <v>30</v>
      </c>
      <c r="H7" s="193"/>
      <c r="I7" s="266"/>
      <c r="J7" s="267"/>
      <c r="K7" s="157"/>
      <c r="L7" s="266"/>
      <c r="M7" s="267"/>
      <c r="N7" s="165"/>
      <c r="P7" s="139" t="str">
        <f>IF(OR(I2="リアルのみ",I2="リアル + オンライン",I2="選択してください"),"RS"," ")</f>
        <v>RS</v>
      </c>
      <c r="Q7" s="141"/>
    </row>
    <row r="8" spans="1:17" ht="14.15" customHeight="1" x14ac:dyDescent="0.2">
      <c r="B8" s="112"/>
      <c r="C8" s="299"/>
      <c r="D8" s="219"/>
      <c r="E8" s="220"/>
      <c r="F8" s="291"/>
      <c r="G8" s="192" t="s">
        <v>31</v>
      </c>
      <c r="H8" s="193"/>
      <c r="I8" s="266"/>
      <c r="J8" s="267"/>
      <c r="K8" s="157"/>
      <c r="L8" s="266"/>
      <c r="M8" s="267"/>
      <c r="N8" s="165"/>
      <c r="P8" s="139" t="str">
        <f>IF(OR(I2="リアルのみ",I2="リアル + オンライン",I2="選択してください"),"RY"," ")</f>
        <v>RY</v>
      </c>
      <c r="Q8" s="141"/>
    </row>
    <row r="9" spans="1:17" ht="14.15" customHeight="1" x14ac:dyDescent="0.2">
      <c r="B9" s="112"/>
      <c r="C9" s="299"/>
      <c r="D9" s="182" t="s">
        <v>32</v>
      </c>
      <c r="E9" s="183"/>
      <c r="F9" s="138"/>
      <c r="G9" s="192" t="s">
        <v>33</v>
      </c>
      <c r="H9" s="193"/>
      <c r="I9" s="266"/>
      <c r="J9" s="267"/>
      <c r="K9" s="157"/>
      <c r="L9" s="266"/>
      <c r="M9" s="267"/>
      <c r="N9" s="165"/>
      <c r="P9" s="139" t="str">
        <f>IF(OR(I2="リアルのみ",I2="リアル + オンライン",I2="選択してください"),"RT"," ")</f>
        <v>RT</v>
      </c>
      <c r="Q9" s="141"/>
    </row>
    <row r="10" spans="1:17" ht="14.15" customHeight="1" x14ac:dyDescent="0.2">
      <c r="B10" s="112"/>
      <c r="C10" s="299"/>
      <c r="D10" s="196" t="s">
        <v>34</v>
      </c>
      <c r="E10" s="197"/>
      <c r="F10" s="138" t="s">
        <v>35</v>
      </c>
      <c r="G10" s="192" t="s">
        <v>36</v>
      </c>
      <c r="H10" s="193"/>
      <c r="I10" s="266"/>
      <c r="J10" s="267"/>
      <c r="K10" s="157"/>
      <c r="L10" s="266"/>
      <c r="M10" s="267"/>
      <c r="N10" s="165"/>
      <c r="P10" s="139" t="str">
        <f>IF(OR(I2="オンラインのみ",I2="リアル + オンライン",I2="選択してください"),"ON"," ")</f>
        <v>ON</v>
      </c>
      <c r="Q10" s="141"/>
    </row>
    <row r="11" spans="1:17" ht="14.15" customHeight="1" x14ac:dyDescent="0.2">
      <c r="B11" s="112"/>
      <c r="C11" s="300"/>
      <c r="D11" s="222" t="s">
        <v>37</v>
      </c>
      <c r="E11" s="223"/>
      <c r="F11" s="148"/>
      <c r="G11" s="190" t="s">
        <v>38</v>
      </c>
      <c r="H11" s="207"/>
      <c r="I11" s="172">
        <f>IF(I2="リアルのみ",I6+I7+I8+I9,IF(I2="リアル + オンライン",SUM(I6:I10),IF(AND(I2="選択してください",SUM(I6:I10)&gt;=1),"出展形態選択",I10)))</f>
        <v>0</v>
      </c>
      <c r="J11" s="173"/>
      <c r="K11" s="158"/>
      <c r="L11" s="172">
        <f>IF(I2="リアルのみ",L6+L7+L8+L9,IF(I2="リアル + オンライン",SUM(L6:L10),IF(AND(I2="選択してください",SUM(L6:L10)&gt;=1),"出展形態選択",L10)))</f>
        <v>0</v>
      </c>
      <c r="M11" s="173"/>
      <c r="N11" s="166"/>
      <c r="P11" s="139"/>
      <c r="Q11" s="141"/>
    </row>
    <row r="12" spans="1:17" ht="14.15" customHeight="1" x14ac:dyDescent="0.2">
      <c r="B12" s="112"/>
      <c r="C12" s="303" t="s">
        <v>44</v>
      </c>
      <c r="D12" s="227" t="s">
        <v>16</v>
      </c>
      <c r="E12" s="228"/>
      <c r="F12" s="149"/>
      <c r="G12" s="229" t="s">
        <v>17</v>
      </c>
      <c r="H12" s="230"/>
      <c r="I12" s="294" t="s">
        <v>35</v>
      </c>
      <c r="J12" s="295"/>
      <c r="K12" s="295"/>
      <c r="L12" s="295"/>
      <c r="M12" s="150" t="s">
        <v>114</v>
      </c>
      <c r="N12" s="151"/>
      <c r="P12" s="139"/>
      <c r="Q12" s="141"/>
    </row>
    <row r="13" spans="1:17" ht="14.15" customHeight="1" x14ac:dyDescent="0.2">
      <c r="B13" s="112"/>
      <c r="C13" s="299"/>
      <c r="D13" s="182" t="s">
        <v>18</v>
      </c>
      <c r="E13" s="183"/>
      <c r="F13" s="91"/>
      <c r="G13" s="231" t="s">
        <v>19</v>
      </c>
      <c r="H13" s="29" t="s">
        <v>20</v>
      </c>
      <c r="I13" s="271"/>
      <c r="J13" s="272"/>
      <c r="K13" s="155" t="s">
        <v>21</v>
      </c>
      <c r="L13" s="155"/>
      <c r="M13" s="272"/>
      <c r="N13" s="273"/>
      <c r="P13" s="139"/>
      <c r="Q13" s="141"/>
    </row>
    <row r="14" spans="1:17" ht="14.15" customHeight="1" x14ac:dyDescent="0.2">
      <c r="B14" s="112"/>
      <c r="C14" s="299"/>
      <c r="D14" s="186" t="s">
        <v>22</v>
      </c>
      <c r="E14" s="217"/>
      <c r="F14" s="287"/>
      <c r="G14" s="184"/>
      <c r="H14" s="30" t="s">
        <v>23</v>
      </c>
      <c r="I14" s="271"/>
      <c r="J14" s="272"/>
      <c r="K14" s="155" t="s">
        <v>21</v>
      </c>
      <c r="L14" s="155"/>
      <c r="M14" s="272"/>
      <c r="N14" s="273"/>
      <c r="P14" s="139"/>
      <c r="Q14" s="141"/>
    </row>
    <row r="15" spans="1:17" ht="14.15" customHeight="1" x14ac:dyDescent="0.2">
      <c r="B15" s="112"/>
      <c r="C15" s="299"/>
      <c r="D15" s="219"/>
      <c r="E15" s="220"/>
      <c r="F15" s="288"/>
      <c r="G15" s="215" t="s">
        <v>24</v>
      </c>
      <c r="H15" s="216"/>
      <c r="I15" s="94"/>
      <c r="J15" s="274" t="s">
        <v>25</v>
      </c>
      <c r="K15" s="275"/>
      <c r="L15" s="276"/>
      <c r="M15" s="277"/>
      <c r="N15" s="278"/>
      <c r="P15" s="139"/>
      <c r="Q15" s="141"/>
    </row>
    <row r="16" spans="1:17" ht="14.15" customHeight="1" x14ac:dyDescent="0.2">
      <c r="B16" s="112"/>
      <c r="C16" s="299"/>
      <c r="D16" s="186" t="s">
        <v>26</v>
      </c>
      <c r="E16" s="217"/>
      <c r="F16" s="289"/>
      <c r="G16" s="203" t="s">
        <v>27</v>
      </c>
      <c r="H16" s="221"/>
      <c r="I16" s="281"/>
      <c r="J16" s="282"/>
      <c r="K16" s="156" t="s">
        <v>28</v>
      </c>
      <c r="L16" s="281"/>
      <c r="M16" s="282"/>
      <c r="N16" s="164" t="s">
        <v>29</v>
      </c>
      <c r="O16" s="27"/>
      <c r="P16" s="139" t="str">
        <f>IF(OR(I12="リアルのみ",I12="リアル + オンライン",I12="選択してください"),"RK"," ")</f>
        <v>RK</v>
      </c>
      <c r="Q16" s="141"/>
    </row>
    <row r="17" spans="2:17" ht="14.15" customHeight="1" x14ac:dyDescent="0.2">
      <c r="B17" s="112"/>
      <c r="C17" s="299"/>
      <c r="D17" s="188"/>
      <c r="E17" s="218"/>
      <c r="F17" s="290"/>
      <c r="G17" s="192" t="s">
        <v>30</v>
      </c>
      <c r="H17" s="193"/>
      <c r="I17" s="266"/>
      <c r="J17" s="267"/>
      <c r="K17" s="157"/>
      <c r="L17" s="266"/>
      <c r="M17" s="267"/>
      <c r="N17" s="165"/>
      <c r="P17" s="139" t="str">
        <f>IF(OR(I12="リアルのみ",I12="リアル + オンライン",I12="選択してください"),"RS"," ")</f>
        <v>RS</v>
      </c>
      <c r="Q17" s="141"/>
    </row>
    <row r="18" spans="2:17" ht="14.15" customHeight="1" x14ac:dyDescent="0.2">
      <c r="B18" s="112"/>
      <c r="C18" s="299"/>
      <c r="D18" s="219"/>
      <c r="E18" s="220"/>
      <c r="F18" s="291"/>
      <c r="G18" s="192" t="s">
        <v>31</v>
      </c>
      <c r="H18" s="193"/>
      <c r="I18" s="266"/>
      <c r="J18" s="267"/>
      <c r="K18" s="157"/>
      <c r="L18" s="266"/>
      <c r="M18" s="267"/>
      <c r="N18" s="165"/>
      <c r="P18" s="139" t="str">
        <f>IF(OR(I12="リアルのみ",I12="リアル + オンライン",I12="選択してください"),"RY"," ")</f>
        <v>RY</v>
      </c>
      <c r="Q18" s="141"/>
    </row>
    <row r="19" spans="2:17" ht="14.15" customHeight="1" x14ac:dyDescent="0.2">
      <c r="B19" s="112"/>
      <c r="C19" s="299"/>
      <c r="D19" s="182" t="s">
        <v>32</v>
      </c>
      <c r="E19" s="183"/>
      <c r="F19" s="138"/>
      <c r="G19" s="192" t="s">
        <v>33</v>
      </c>
      <c r="H19" s="193"/>
      <c r="I19" s="266"/>
      <c r="J19" s="267"/>
      <c r="K19" s="157"/>
      <c r="L19" s="266"/>
      <c r="M19" s="267"/>
      <c r="N19" s="165"/>
      <c r="P19" s="139" t="str">
        <f>IF(OR(I12="リアルのみ",I12="リアル + オンライン",I12="選択してください"),"RT"," ")</f>
        <v>RT</v>
      </c>
      <c r="Q19" s="141"/>
    </row>
    <row r="20" spans="2:17" ht="14.15" customHeight="1" x14ac:dyDescent="0.2">
      <c r="B20" s="112"/>
      <c r="C20" s="299"/>
      <c r="D20" s="196" t="s">
        <v>34</v>
      </c>
      <c r="E20" s="197"/>
      <c r="F20" s="138" t="s">
        <v>35</v>
      </c>
      <c r="G20" s="192" t="s">
        <v>36</v>
      </c>
      <c r="H20" s="193"/>
      <c r="I20" s="266"/>
      <c r="J20" s="267"/>
      <c r="K20" s="157"/>
      <c r="L20" s="266"/>
      <c r="M20" s="267"/>
      <c r="N20" s="165"/>
      <c r="P20" s="139" t="str">
        <f>IF(OR(I12="オンラインのみ",I12="リアル + オンライン",I12="選択してください"),"ON"," ")</f>
        <v>ON</v>
      </c>
      <c r="Q20" s="141"/>
    </row>
    <row r="21" spans="2:17" ht="14.15" customHeight="1" x14ac:dyDescent="0.2">
      <c r="B21" s="112"/>
      <c r="C21" s="300"/>
      <c r="D21" s="222" t="s">
        <v>37</v>
      </c>
      <c r="E21" s="223"/>
      <c r="F21" s="148"/>
      <c r="G21" s="190" t="s">
        <v>38</v>
      </c>
      <c r="H21" s="207"/>
      <c r="I21" s="172">
        <f>IF(I12="リアルのみ",I16+I17+I18+I19,IF(I12="リアル + オンライン",SUM(I16:I20),IF(AND(I12="選択してください",SUM(I16:I20)&gt;=1),"出展形態選択",I20)))</f>
        <v>0</v>
      </c>
      <c r="J21" s="173"/>
      <c r="K21" s="158"/>
      <c r="L21" s="172">
        <f>IF(I12="リアルのみ",L16+L17+L18+L19,IF(I12="リアル + オンライン",SUM(L16:L20),IF(AND(I12="選択してください",SUM(L16:L20)&gt;=1),"出展形態選択",L20)))</f>
        <v>0</v>
      </c>
      <c r="M21" s="173"/>
      <c r="N21" s="166"/>
      <c r="P21" s="139"/>
      <c r="Q21" s="141"/>
    </row>
    <row r="22" spans="2:17" ht="14.15" customHeight="1" x14ac:dyDescent="0.2">
      <c r="B22" s="112"/>
      <c r="C22" s="283" t="s">
        <v>45</v>
      </c>
      <c r="D22" s="210" t="s">
        <v>16</v>
      </c>
      <c r="E22" s="211"/>
      <c r="F22" s="149"/>
      <c r="G22" s="180" t="s">
        <v>17</v>
      </c>
      <c r="H22" s="181"/>
      <c r="I22" s="296" t="s">
        <v>35</v>
      </c>
      <c r="J22" s="297"/>
      <c r="K22" s="297"/>
      <c r="L22" s="297"/>
      <c r="M22" s="146" t="s">
        <v>114</v>
      </c>
      <c r="N22" s="147"/>
      <c r="P22" s="139"/>
      <c r="Q22" s="141"/>
    </row>
    <row r="23" spans="2:17" ht="14.15" customHeight="1" x14ac:dyDescent="0.2">
      <c r="B23" s="112"/>
      <c r="C23" s="284"/>
      <c r="D23" s="182" t="s">
        <v>18</v>
      </c>
      <c r="E23" s="183"/>
      <c r="F23" s="91"/>
      <c r="G23" s="184" t="s">
        <v>19</v>
      </c>
      <c r="H23" s="29" t="s">
        <v>20</v>
      </c>
      <c r="I23" s="271"/>
      <c r="J23" s="272"/>
      <c r="K23" s="155" t="s">
        <v>21</v>
      </c>
      <c r="L23" s="155"/>
      <c r="M23" s="272"/>
      <c r="N23" s="273"/>
      <c r="P23" s="139"/>
      <c r="Q23" s="141"/>
    </row>
    <row r="24" spans="2:17" ht="14.15" customHeight="1" x14ac:dyDescent="0.2">
      <c r="B24" s="112"/>
      <c r="C24" s="284"/>
      <c r="D24" s="186" t="s">
        <v>22</v>
      </c>
      <c r="E24" s="187"/>
      <c r="F24" s="287"/>
      <c r="G24" s="185"/>
      <c r="H24" s="30" t="s">
        <v>23</v>
      </c>
      <c r="I24" s="271"/>
      <c r="J24" s="272"/>
      <c r="K24" s="155" t="s">
        <v>21</v>
      </c>
      <c r="L24" s="155"/>
      <c r="M24" s="272"/>
      <c r="N24" s="273"/>
      <c r="P24" s="139"/>
      <c r="Q24" s="141"/>
    </row>
    <row r="25" spans="2:17" ht="14.15" customHeight="1" x14ac:dyDescent="0.2">
      <c r="B25" s="112"/>
      <c r="C25" s="284"/>
      <c r="D25" s="188"/>
      <c r="E25" s="189"/>
      <c r="F25" s="288"/>
      <c r="G25" s="200" t="s">
        <v>24</v>
      </c>
      <c r="H25" s="201"/>
      <c r="I25" s="94"/>
      <c r="J25" s="274" t="s">
        <v>25</v>
      </c>
      <c r="K25" s="275"/>
      <c r="L25" s="276"/>
      <c r="M25" s="277"/>
      <c r="N25" s="278"/>
      <c r="P25" s="139"/>
      <c r="Q25" s="141"/>
    </row>
    <row r="26" spans="2:17" ht="14.15" customHeight="1" x14ac:dyDescent="0.2">
      <c r="B26" s="112"/>
      <c r="C26" s="284"/>
      <c r="D26" s="195" t="s">
        <v>26</v>
      </c>
      <c r="E26" s="195"/>
      <c r="F26" s="280"/>
      <c r="G26" s="203" t="s">
        <v>27</v>
      </c>
      <c r="H26" s="204"/>
      <c r="I26" s="281"/>
      <c r="J26" s="282"/>
      <c r="K26" s="156" t="s">
        <v>28</v>
      </c>
      <c r="L26" s="281"/>
      <c r="M26" s="282"/>
      <c r="N26" s="164" t="s">
        <v>29</v>
      </c>
      <c r="O26" s="27"/>
      <c r="P26" s="139" t="str">
        <f>IF(OR(I22="リアルのみ",I22="リアル + オンライン",I22="選択してください"),"RK"," ")</f>
        <v>RK</v>
      </c>
      <c r="Q26" s="141"/>
    </row>
    <row r="27" spans="2:17" ht="14.15" customHeight="1" x14ac:dyDescent="0.2">
      <c r="B27" s="112"/>
      <c r="C27" s="284"/>
      <c r="D27" s="195"/>
      <c r="E27" s="195"/>
      <c r="F27" s="280"/>
      <c r="G27" s="192" t="s">
        <v>30</v>
      </c>
      <c r="H27" s="193"/>
      <c r="I27" s="266"/>
      <c r="J27" s="267"/>
      <c r="K27" s="157"/>
      <c r="L27" s="266"/>
      <c r="M27" s="267"/>
      <c r="N27" s="165"/>
      <c r="P27" s="139" t="str">
        <f>IF(OR(I22="リアルのみ",I22="リアル + オンライン",I22="選択してください"),"RS"," ")</f>
        <v>RS</v>
      </c>
      <c r="Q27" s="141"/>
    </row>
    <row r="28" spans="2:17" ht="14.15" customHeight="1" x14ac:dyDescent="0.2">
      <c r="B28" s="112"/>
      <c r="C28" s="284"/>
      <c r="D28" s="195"/>
      <c r="E28" s="195"/>
      <c r="F28" s="280"/>
      <c r="G28" s="192" t="s">
        <v>31</v>
      </c>
      <c r="H28" s="193"/>
      <c r="I28" s="266"/>
      <c r="J28" s="267"/>
      <c r="K28" s="157"/>
      <c r="L28" s="266"/>
      <c r="M28" s="267"/>
      <c r="N28" s="165"/>
      <c r="P28" s="139" t="str">
        <f>IF(OR(I22="リアルのみ",I22="リアル + オンライン",I22="選択してください"),"RY"," ")</f>
        <v>RY</v>
      </c>
      <c r="Q28" s="141"/>
    </row>
    <row r="29" spans="2:17" ht="14.15" customHeight="1" x14ac:dyDescent="0.2">
      <c r="B29" s="112"/>
      <c r="C29" s="284"/>
      <c r="D29" s="180" t="s">
        <v>32</v>
      </c>
      <c r="E29" s="181"/>
      <c r="F29" s="138"/>
      <c r="G29" s="192" t="s">
        <v>33</v>
      </c>
      <c r="H29" s="194"/>
      <c r="I29" s="266"/>
      <c r="J29" s="267"/>
      <c r="K29" s="157"/>
      <c r="L29" s="266"/>
      <c r="M29" s="267"/>
      <c r="N29" s="165"/>
      <c r="P29" s="139" t="str">
        <f>IF(OR(I22="リアルのみ",I22="リアル + オンライン",I22="選択してください"),"RT"," ")</f>
        <v>RT</v>
      </c>
      <c r="Q29" s="141"/>
    </row>
    <row r="30" spans="2:17" ht="14.15" customHeight="1" x14ac:dyDescent="0.2">
      <c r="B30" s="112"/>
      <c r="C30" s="285"/>
      <c r="D30" s="196" t="s">
        <v>34</v>
      </c>
      <c r="E30" s="197"/>
      <c r="F30" s="138" t="s">
        <v>35</v>
      </c>
      <c r="G30" s="192" t="s">
        <v>36</v>
      </c>
      <c r="H30" s="194"/>
      <c r="I30" s="266"/>
      <c r="J30" s="267"/>
      <c r="K30" s="157"/>
      <c r="L30" s="266"/>
      <c r="M30" s="267"/>
      <c r="N30" s="165"/>
      <c r="P30" s="139" t="str">
        <f>IF(OR(I22="オンラインのみ",I22="リアル + オンライン",I22="選択してください"),"ON"," ")</f>
        <v>ON</v>
      </c>
      <c r="Q30" s="141"/>
    </row>
    <row r="31" spans="2:17" ht="14.15" customHeight="1" x14ac:dyDescent="0.2">
      <c r="B31" s="112"/>
      <c r="C31" s="286"/>
      <c r="D31" s="205" t="s">
        <v>37</v>
      </c>
      <c r="E31" s="206"/>
      <c r="F31" s="148"/>
      <c r="G31" s="190" t="s">
        <v>38</v>
      </c>
      <c r="H31" s="191"/>
      <c r="I31" s="172">
        <f>IF(I22="リアルのみ",I26+I27+I28+I29,IF(I22="リアル + オンライン",SUM(I26:I30),IF(AND(I22="選択してください",SUM(I26:I30)&gt;=1),"出展形態選択",I30)))</f>
        <v>0</v>
      </c>
      <c r="J31" s="173"/>
      <c r="K31" s="158"/>
      <c r="L31" s="172">
        <f>IF(I22="リアルのみ",L26+L27+L28+L29,IF(I22="リアル + オンライン",SUM(L26:L30),IF(AND(I22="選択してください",SUM(L26:L30)&gt;=1),"出展形態選択",L30)))</f>
        <v>0</v>
      </c>
      <c r="M31" s="173"/>
      <c r="N31" s="166"/>
      <c r="P31" s="139"/>
      <c r="Q31" s="141"/>
    </row>
    <row r="32" spans="2:17" ht="14.15" customHeight="1" x14ac:dyDescent="0.2">
      <c r="B32" s="112"/>
      <c r="C32" s="283" t="s">
        <v>46</v>
      </c>
      <c r="D32" s="210" t="s">
        <v>16</v>
      </c>
      <c r="E32" s="211"/>
      <c r="F32" s="149"/>
      <c r="G32" s="182" t="s">
        <v>17</v>
      </c>
      <c r="H32" s="183"/>
      <c r="I32" s="292" t="s">
        <v>35</v>
      </c>
      <c r="J32" s="293"/>
      <c r="K32" s="293"/>
      <c r="L32" s="293"/>
      <c r="M32" s="72" t="s">
        <v>114</v>
      </c>
      <c r="N32" s="102"/>
      <c r="P32" s="139"/>
      <c r="Q32" s="141"/>
    </row>
    <row r="33" spans="2:17" ht="14.15" customHeight="1" x14ac:dyDescent="0.2">
      <c r="B33" s="112"/>
      <c r="C33" s="284"/>
      <c r="D33" s="182" t="s">
        <v>18</v>
      </c>
      <c r="E33" s="183"/>
      <c r="F33" s="91"/>
      <c r="G33" s="184" t="s">
        <v>19</v>
      </c>
      <c r="H33" s="29" t="s">
        <v>20</v>
      </c>
      <c r="I33" s="271"/>
      <c r="J33" s="272"/>
      <c r="K33" s="155" t="s">
        <v>21</v>
      </c>
      <c r="L33" s="155"/>
      <c r="M33" s="272"/>
      <c r="N33" s="273"/>
      <c r="P33" s="139"/>
      <c r="Q33" s="141"/>
    </row>
    <row r="34" spans="2:17" ht="14.15" customHeight="1" x14ac:dyDescent="0.2">
      <c r="B34" s="112"/>
      <c r="C34" s="284"/>
      <c r="D34" s="186" t="s">
        <v>22</v>
      </c>
      <c r="E34" s="187"/>
      <c r="F34" s="269"/>
      <c r="G34" s="185"/>
      <c r="H34" s="30" t="s">
        <v>23</v>
      </c>
      <c r="I34" s="271"/>
      <c r="J34" s="272"/>
      <c r="K34" s="155" t="s">
        <v>21</v>
      </c>
      <c r="L34" s="155"/>
      <c r="M34" s="272"/>
      <c r="N34" s="273"/>
      <c r="P34" s="139"/>
      <c r="Q34" s="141"/>
    </row>
    <row r="35" spans="2:17" ht="14.15" customHeight="1" x14ac:dyDescent="0.2">
      <c r="B35" s="112"/>
      <c r="C35" s="284"/>
      <c r="D35" s="188"/>
      <c r="E35" s="189"/>
      <c r="F35" s="270"/>
      <c r="G35" s="200" t="s">
        <v>24</v>
      </c>
      <c r="H35" s="201"/>
      <c r="I35" s="94"/>
      <c r="J35" s="274" t="s">
        <v>25</v>
      </c>
      <c r="K35" s="275"/>
      <c r="L35" s="276"/>
      <c r="M35" s="277"/>
      <c r="N35" s="278"/>
      <c r="P35" s="139"/>
      <c r="Q35" s="141"/>
    </row>
    <row r="36" spans="2:17" ht="14.15" customHeight="1" x14ac:dyDescent="0.2">
      <c r="B36" s="112"/>
      <c r="C36" s="284"/>
      <c r="D36" s="195" t="s">
        <v>26</v>
      </c>
      <c r="E36" s="195"/>
      <c r="F36" s="280"/>
      <c r="G36" s="203" t="s">
        <v>27</v>
      </c>
      <c r="H36" s="204"/>
      <c r="I36" s="159"/>
      <c r="J36" s="160"/>
      <c r="K36" s="156" t="s">
        <v>28</v>
      </c>
      <c r="L36" s="159"/>
      <c r="M36" s="160"/>
      <c r="N36" s="164" t="s">
        <v>29</v>
      </c>
      <c r="O36" s="27"/>
      <c r="P36" s="139" t="str">
        <f>IF(OR(I32="リアルのみ",I32="リアル + オンライン",I32="選択してください"),"RK"," ")</f>
        <v>RK</v>
      </c>
      <c r="Q36" s="141"/>
    </row>
    <row r="37" spans="2:17" ht="14.15" customHeight="1" x14ac:dyDescent="0.2">
      <c r="B37" s="112"/>
      <c r="C37" s="284"/>
      <c r="D37" s="195"/>
      <c r="E37" s="195"/>
      <c r="F37" s="280"/>
      <c r="G37" s="192" t="s">
        <v>30</v>
      </c>
      <c r="H37" s="193"/>
      <c r="I37" s="161"/>
      <c r="J37" s="162"/>
      <c r="K37" s="157"/>
      <c r="L37" s="161"/>
      <c r="M37" s="162"/>
      <c r="N37" s="165"/>
      <c r="P37" s="139" t="str">
        <f>IF(OR(I32="リアルのみ",I32="リアル + オンライン",I32="選択してください"),"RS"," ")</f>
        <v>RS</v>
      </c>
      <c r="Q37" s="141"/>
    </row>
    <row r="38" spans="2:17" ht="14.15" customHeight="1" x14ac:dyDescent="0.2">
      <c r="B38" s="112"/>
      <c r="C38" s="284"/>
      <c r="D38" s="195"/>
      <c r="E38" s="195"/>
      <c r="F38" s="280"/>
      <c r="G38" s="192" t="s">
        <v>31</v>
      </c>
      <c r="H38" s="193"/>
      <c r="I38" s="161"/>
      <c r="J38" s="162"/>
      <c r="K38" s="157"/>
      <c r="L38" s="161"/>
      <c r="M38" s="162"/>
      <c r="N38" s="165"/>
      <c r="P38" s="139" t="str">
        <f>IF(OR(I32="リアルのみ",I32="リアル + オンライン",I32="選択してください"),"RY"," ")</f>
        <v>RY</v>
      </c>
      <c r="Q38" s="141"/>
    </row>
    <row r="39" spans="2:17" ht="14.15" customHeight="1" x14ac:dyDescent="0.2">
      <c r="B39" s="112"/>
      <c r="C39" s="284"/>
      <c r="D39" s="180" t="s">
        <v>32</v>
      </c>
      <c r="E39" s="181"/>
      <c r="F39" s="138"/>
      <c r="G39" s="192" t="s">
        <v>33</v>
      </c>
      <c r="H39" s="194"/>
      <c r="I39" s="161"/>
      <c r="J39" s="162"/>
      <c r="K39" s="157"/>
      <c r="L39" s="161"/>
      <c r="M39" s="162"/>
      <c r="N39" s="165"/>
      <c r="P39" s="139" t="str">
        <f>IF(OR(I32="リアルのみ",I32="リアル + オンライン",I32="選択してください"),"RT"," ")</f>
        <v>RT</v>
      </c>
      <c r="Q39" s="141"/>
    </row>
    <row r="40" spans="2:17" ht="14.15" customHeight="1" x14ac:dyDescent="0.2">
      <c r="B40" s="112"/>
      <c r="C40" s="285"/>
      <c r="D40" s="196" t="s">
        <v>34</v>
      </c>
      <c r="E40" s="197"/>
      <c r="F40" s="138" t="s">
        <v>35</v>
      </c>
      <c r="G40" s="192" t="s">
        <v>36</v>
      </c>
      <c r="H40" s="194"/>
      <c r="I40" s="266"/>
      <c r="J40" s="267"/>
      <c r="K40" s="157"/>
      <c r="L40" s="266"/>
      <c r="M40" s="267"/>
      <c r="N40" s="165"/>
      <c r="P40" s="139" t="str">
        <f>IF(OR(I32="オンラインのみ",I32="リアル + オンライン",I32="選択してください"),"ON"," ")</f>
        <v>ON</v>
      </c>
      <c r="Q40" s="141"/>
    </row>
    <row r="41" spans="2:17" ht="14.15" customHeight="1" x14ac:dyDescent="0.2">
      <c r="B41" s="112"/>
      <c r="C41" s="286"/>
      <c r="D41" s="205" t="s">
        <v>37</v>
      </c>
      <c r="E41" s="206"/>
      <c r="F41" s="148"/>
      <c r="G41" s="190" t="s">
        <v>38</v>
      </c>
      <c r="H41" s="191"/>
      <c r="I41" s="172">
        <f>IF(I32="リアルのみ",I36+I37+I38+I39,IF(I32="リアル + オンライン",SUM(I36:I40),IF(AND(I32="選択してください",SUM(I36:I40)&gt;=1),"出展形態選択",I40)))</f>
        <v>0</v>
      </c>
      <c r="J41" s="173"/>
      <c r="K41" s="158"/>
      <c r="L41" s="172">
        <f>IF(I32="リアルのみ",L36+L37+L38+L39,IF(I32="リアル + オンライン",SUM(L36:L40),IF(AND(I32="選択してください",SUM(L36:L40)&gt;=1),"出展形態選択",L40)))</f>
        <v>0</v>
      </c>
      <c r="M41" s="173"/>
      <c r="N41" s="166"/>
      <c r="P41" s="139"/>
      <c r="Q41" s="141"/>
    </row>
    <row r="42" spans="2:17" ht="14.15" customHeight="1" x14ac:dyDescent="0.2">
      <c r="B42" s="112"/>
      <c r="C42" s="176" t="s">
        <v>47</v>
      </c>
      <c r="D42" s="178" t="s">
        <v>16</v>
      </c>
      <c r="E42" s="179"/>
      <c r="F42" s="145"/>
      <c r="G42" s="182" t="s">
        <v>17</v>
      </c>
      <c r="H42" s="183"/>
      <c r="I42" s="292" t="s">
        <v>35</v>
      </c>
      <c r="J42" s="293"/>
      <c r="K42" s="293"/>
      <c r="L42" s="293"/>
      <c r="M42" s="72" t="s">
        <v>114</v>
      </c>
      <c r="N42" s="103"/>
      <c r="P42" s="139"/>
      <c r="Q42" s="141"/>
    </row>
    <row r="43" spans="2:17" ht="14.15" customHeight="1" x14ac:dyDescent="0.2">
      <c r="B43" s="112"/>
      <c r="C43" s="176"/>
      <c r="D43" s="182" t="s">
        <v>18</v>
      </c>
      <c r="E43" s="183"/>
      <c r="F43" s="91"/>
      <c r="G43" s="184" t="s">
        <v>19</v>
      </c>
      <c r="H43" s="29" t="s">
        <v>20</v>
      </c>
      <c r="I43" s="271"/>
      <c r="J43" s="272"/>
      <c r="K43" s="155" t="s">
        <v>21</v>
      </c>
      <c r="L43" s="155"/>
      <c r="M43" s="272"/>
      <c r="N43" s="273"/>
      <c r="P43" s="139"/>
      <c r="Q43" s="141"/>
    </row>
    <row r="44" spans="2:17" ht="14.15" customHeight="1" x14ac:dyDescent="0.2">
      <c r="B44" s="112"/>
      <c r="C44" s="176"/>
      <c r="D44" s="186" t="s">
        <v>22</v>
      </c>
      <c r="E44" s="187"/>
      <c r="F44" s="269"/>
      <c r="G44" s="185"/>
      <c r="H44" s="30" t="s">
        <v>23</v>
      </c>
      <c r="I44" s="271"/>
      <c r="J44" s="272"/>
      <c r="K44" s="155" t="s">
        <v>21</v>
      </c>
      <c r="L44" s="155"/>
      <c r="M44" s="272"/>
      <c r="N44" s="273"/>
      <c r="P44" s="139"/>
      <c r="Q44" s="141"/>
    </row>
    <row r="45" spans="2:17" ht="14.15" customHeight="1" x14ac:dyDescent="0.2">
      <c r="B45" s="112"/>
      <c r="C45" s="176"/>
      <c r="D45" s="188"/>
      <c r="E45" s="189"/>
      <c r="F45" s="270"/>
      <c r="G45" s="200" t="s">
        <v>24</v>
      </c>
      <c r="H45" s="201"/>
      <c r="I45" s="94"/>
      <c r="J45" s="274" t="s">
        <v>25</v>
      </c>
      <c r="K45" s="275"/>
      <c r="L45" s="276"/>
      <c r="M45" s="277"/>
      <c r="N45" s="278"/>
      <c r="P45" s="139"/>
      <c r="Q45" s="141"/>
    </row>
    <row r="46" spans="2:17" ht="14.15" customHeight="1" x14ac:dyDescent="0.2">
      <c r="B46" s="112"/>
      <c r="C46" s="176"/>
      <c r="D46" s="195" t="s">
        <v>26</v>
      </c>
      <c r="E46" s="195"/>
      <c r="F46" s="280"/>
      <c r="G46" s="203" t="s">
        <v>27</v>
      </c>
      <c r="H46" s="204"/>
      <c r="I46" s="281"/>
      <c r="J46" s="282"/>
      <c r="K46" s="156" t="s">
        <v>28</v>
      </c>
      <c r="L46" s="281"/>
      <c r="M46" s="282"/>
      <c r="N46" s="164" t="s">
        <v>29</v>
      </c>
      <c r="O46" s="27"/>
      <c r="P46" s="139" t="str">
        <f>IF(OR(I42="リアルのみ",I42="リアル + オンライン",I42="選択してください"),"RK"," ")</f>
        <v>RK</v>
      </c>
      <c r="Q46" s="141"/>
    </row>
    <row r="47" spans="2:17" ht="14.15" customHeight="1" x14ac:dyDescent="0.2">
      <c r="B47" s="112"/>
      <c r="C47" s="176"/>
      <c r="D47" s="195"/>
      <c r="E47" s="195"/>
      <c r="F47" s="280"/>
      <c r="G47" s="192" t="s">
        <v>30</v>
      </c>
      <c r="H47" s="193"/>
      <c r="I47" s="266"/>
      <c r="J47" s="267"/>
      <c r="K47" s="157"/>
      <c r="L47" s="266"/>
      <c r="M47" s="267"/>
      <c r="N47" s="165"/>
      <c r="P47" s="139" t="str">
        <f>IF(OR(I42="リアルのみ",I42="リアル + オンライン",I42="選択してください"),"RS"," ")</f>
        <v>RS</v>
      </c>
      <c r="Q47" s="141"/>
    </row>
    <row r="48" spans="2:17" ht="14.15" customHeight="1" x14ac:dyDescent="0.2">
      <c r="B48" s="112"/>
      <c r="C48" s="176"/>
      <c r="D48" s="195"/>
      <c r="E48" s="195"/>
      <c r="F48" s="280"/>
      <c r="G48" s="192" t="s">
        <v>31</v>
      </c>
      <c r="H48" s="193"/>
      <c r="I48" s="266"/>
      <c r="J48" s="267"/>
      <c r="K48" s="157"/>
      <c r="L48" s="266"/>
      <c r="M48" s="267"/>
      <c r="N48" s="165"/>
      <c r="P48" s="139" t="str">
        <f>IF(OR(I42="リアルのみ",I42="リアル + オンライン",I42="選択してください"),"RY"," ")</f>
        <v>RY</v>
      </c>
      <c r="Q48" s="141"/>
    </row>
    <row r="49" spans="2:17" ht="14.15" customHeight="1" x14ac:dyDescent="0.2">
      <c r="B49" s="112"/>
      <c r="C49" s="176"/>
      <c r="D49" s="180" t="s">
        <v>32</v>
      </c>
      <c r="E49" s="181"/>
      <c r="F49" s="92"/>
      <c r="G49" s="192" t="s">
        <v>33</v>
      </c>
      <c r="H49" s="194"/>
      <c r="I49" s="266"/>
      <c r="J49" s="267"/>
      <c r="K49" s="157"/>
      <c r="L49" s="266"/>
      <c r="M49" s="267"/>
      <c r="N49" s="165"/>
      <c r="P49" s="139" t="str">
        <f>IF(OR(I42="リアルのみ",I42="リアル + オンライン",I42="選択してください"),"RT"," ")</f>
        <v>RT</v>
      </c>
      <c r="Q49" s="141"/>
    </row>
    <row r="50" spans="2:17" ht="14.15" customHeight="1" x14ac:dyDescent="0.2">
      <c r="B50" s="112"/>
      <c r="C50" s="177"/>
      <c r="D50" s="196" t="s">
        <v>34</v>
      </c>
      <c r="E50" s="197"/>
      <c r="F50" s="92" t="s">
        <v>35</v>
      </c>
      <c r="G50" s="192" t="s">
        <v>36</v>
      </c>
      <c r="H50" s="194"/>
      <c r="I50" s="266"/>
      <c r="J50" s="267"/>
      <c r="K50" s="157"/>
      <c r="L50" s="266"/>
      <c r="M50" s="267"/>
      <c r="N50" s="165"/>
      <c r="P50" s="139" t="str">
        <f>IF(OR(I42="オンラインのみ",I42="リアル + オンライン",I42="選択してください"),"ON"," ")</f>
        <v>ON</v>
      </c>
      <c r="Q50" s="141"/>
    </row>
    <row r="51" spans="2:17" ht="14.15" customHeight="1" x14ac:dyDescent="0.2">
      <c r="B51" s="112"/>
      <c r="C51" s="279"/>
      <c r="D51" s="268" t="s">
        <v>37</v>
      </c>
      <c r="E51" s="189"/>
      <c r="F51" s="93"/>
      <c r="G51" s="190" t="s">
        <v>38</v>
      </c>
      <c r="H51" s="191"/>
      <c r="I51" s="172">
        <f>IF(I42="リアルのみ",I46+I47+I48+I49,IF(I42="リアル + オンライン",SUM(I46:I50),IF(AND(I42="選択してください",SUM(I46:I50)&gt;=1),"出展形態選択",I50)))</f>
        <v>0</v>
      </c>
      <c r="J51" s="173"/>
      <c r="K51" s="158"/>
      <c r="L51" s="172">
        <f>IF(I42="リアルのみ",L46+L47+L48+L49,IF(I42="リアル + オンライン",SUM(L46:L50),IF(AND(I42="選択してください",SUM(L46:L50)&gt;=1),"出展形態選択",L50)))</f>
        <v>0</v>
      </c>
      <c r="M51" s="173"/>
      <c r="N51" s="166"/>
      <c r="P51" s="141"/>
      <c r="Q51" s="141"/>
    </row>
    <row r="52" spans="2:17" ht="13.5" customHeight="1" x14ac:dyDescent="0.2">
      <c r="B52" s="111"/>
      <c r="C52" s="250" t="s">
        <v>48</v>
      </c>
      <c r="D52" s="250"/>
      <c r="E52" s="251"/>
      <c r="F52" s="256" t="s">
        <v>49</v>
      </c>
      <c r="G52" s="257"/>
      <c r="H52" s="258"/>
      <c r="I52" s="249">
        <f>SUMIF(P6:P50,"RK",I6:I50)+SUMIF(付表１_1_展示会①!P6:P55,"RK",付表１_1_展示会①!I6:I55)</f>
        <v>0</v>
      </c>
      <c r="J52" s="249"/>
      <c r="K52" s="259" t="s">
        <v>50</v>
      </c>
      <c r="L52" s="249">
        <f>SUMIF(P6:P50,"RK",L6:L50)+SUMIF(付表１_1_展示会①!P6:P55,"RK",付表１_1_展示会①!L6:L55)</f>
        <v>0</v>
      </c>
      <c r="M52" s="249"/>
      <c r="N52" s="243" t="s">
        <v>51</v>
      </c>
      <c r="O52" s="27"/>
      <c r="P52" s="142"/>
      <c r="Q52" s="141"/>
    </row>
    <row r="53" spans="2:17" ht="14.15" customHeight="1" x14ac:dyDescent="0.2">
      <c r="B53" s="111"/>
      <c r="C53" s="252"/>
      <c r="D53" s="252"/>
      <c r="E53" s="253"/>
      <c r="F53" s="246" t="s">
        <v>30</v>
      </c>
      <c r="G53" s="247"/>
      <c r="H53" s="248"/>
      <c r="I53" s="249">
        <f>SUMIF(P6:P50,"RS",I6:I50)+SUMIF(付表１_1_展示会①!P6:P55,"RS",付表１_1_展示会①!I6:I55)</f>
        <v>0</v>
      </c>
      <c r="J53" s="249"/>
      <c r="K53" s="260"/>
      <c r="L53" s="249">
        <f>SUMIF(P6:P50,"RS",L6:L50)+SUMIF(付表１_1_展示会①!P6:P55,"RS",付表１_1_展示会①!L6:L55)</f>
        <v>0</v>
      </c>
      <c r="M53" s="249"/>
      <c r="N53" s="244"/>
      <c r="P53" s="141"/>
      <c r="Q53" s="141"/>
    </row>
    <row r="54" spans="2:17" ht="14.15" customHeight="1" x14ac:dyDescent="0.2">
      <c r="B54" s="111"/>
      <c r="C54" s="252"/>
      <c r="D54" s="252"/>
      <c r="E54" s="253"/>
      <c r="F54" s="246" t="s">
        <v>31</v>
      </c>
      <c r="G54" s="247"/>
      <c r="H54" s="248"/>
      <c r="I54" s="249">
        <f>SUMIF(P6:P50,"RY",I6:I50)+SUMIF(付表１_1_展示会①!P6:P55,"RY",付表１_1_展示会①!I6:I55)</f>
        <v>0</v>
      </c>
      <c r="J54" s="249"/>
      <c r="K54" s="260"/>
      <c r="L54" s="249">
        <f>SUMIF(P6:P50,"RY",L6:L50)+SUMIF(付表１_1_展示会①!P6:P55,"RY",付表１_1_展示会①!L6:L55)</f>
        <v>0</v>
      </c>
      <c r="M54" s="249"/>
      <c r="N54" s="244"/>
      <c r="P54" s="141"/>
      <c r="Q54" s="141"/>
    </row>
    <row r="55" spans="2:17" ht="14.15" customHeight="1" x14ac:dyDescent="0.2">
      <c r="B55" s="111"/>
      <c r="C55" s="252"/>
      <c r="D55" s="252"/>
      <c r="E55" s="253"/>
      <c r="F55" s="246" t="s">
        <v>33</v>
      </c>
      <c r="G55" s="247"/>
      <c r="H55" s="248"/>
      <c r="I55" s="249">
        <f>SUMIF(P6:P50,"RT",I6:I50)+SUMIF(付表１_1_展示会①!P6:P55,"RT",付表１_1_展示会①!I6:I55)</f>
        <v>0</v>
      </c>
      <c r="J55" s="249"/>
      <c r="K55" s="260"/>
      <c r="L55" s="249">
        <f>SUMIF(P6:P50,"RT",L6:L50)+SUMIF(付表１_1_展示会①!P6:P55,"RT",付表１_1_展示会①!L6:L55)</f>
        <v>0</v>
      </c>
      <c r="M55" s="249"/>
      <c r="N55" s="244"/>
      <c r="P55" s="141"/>
      <c r="Q55" s="141"/>
    </row>
    <row r="56" spans="2:17" ht="14.15" customHeight="1" x14ac:dyDescent="0.2">
      <c r="B56" s="111"/>
      <c r="C56" s="252"/>
      <c r="D56" s="252"/>
      <c r="E56" s="253"/>
      <c r="F56" s="246" t="s">
        <v>36</v>
      </c>
      <c r="G56" s="247"/>
      <c r="H56" s="248"/>
      <c r="I56" s="249">
        <f>SUMIF(P6:P50,"ON",I6:I50)+SUMIF(付表１_1_展示会①!P6:P55,"ON",付表１_1_展示会①!I6:I55)</f>
        <v>0</v>
      </c>
      <c r="J56" s="249"/>
      <c r="K56" s="260"/>
      <c r="L56" s="249">
        <f>SUMIF(P6:P50,"ON",L6:L50)+SUMIF(付表１_1_展示会①!P6:P55,"ON",付表１_1_展示会①!L6:L55)</f>
        <v>0</v>
      </c>
      <c r="M56" s="249"/>
      <c r="N56" s="244"/>
      <c r="P56" s="141"/>
      <c r="Q56" s="141"/>
    </row>
    <row r="57" spans="2:17" ht="11.15" customHeight="1" x14ac:dyDescent="0.2">
      <c r="B57" s="113"/>
      <c r="C57" s="254"/>
      <c r="D57" s="254"/>
      <c r="E57" s="255"/>
      <c r="F57" s="262" t="s">
        <v>52</v>
      </c>
      <c r="G57" s="263"/>
      <c r="H57" s="264"/>
      <c r="I57" s="265">
        <f>SUM(I52:J56)</f>
        <v>0</v>
      </c>
      <c r="J57" s="265"/>
      <c r="K57" s="261"/>
      <c r="L57" s="265">
        <f>SUM(L52:M56)</f>
        <v>0</v>
      </c>
      <c r="M57" s="265"/>
      <c r="N57" s="245"/>
      <c r="P57" s="141"/>
      <c r="Q57" s="141"/>
    </row>
    <row r="58" spans="2:17" ht="4" customHeight="1" x14ac:dyDescent="0.2">
      <c r="B58" s="114"/>
      <c r="G58" s="28"/>
      <c r="H58" s="28"/>
      <c r="I58" s="28"/>
      <c r="J58" s="28"/>
      <c r="K58" s="28"/>
      <c r="L58" s="28"/>
      <c r="M58" s="28"/>
      <c r="N58" s="28"/>
      <c r="P58" s="141"/>
      <c r="Q58" s="141"/>
    </row>
  </sheetData>
  <sheetProtection sheet="1" formatCells="0"/>
  <mergeCells count="231">
    <mergeCell ref="I2:L2"/>
    <mergeCell ref="I12:L12"/>
    <mergeCell ref="I22:L22"/>
    <mergeCell ref="I32:L32"/>
    <mergeCell ref="I42:L42"/>
    <mergeCell ref="C2:C11"/>
    <mergeCell ref="D2:E2"/>
    <mergeCell ref="G2:H2"/>
    <mergeCell ref="D3:E3"/>
    <mergeCell ref="G3:G4"/>
    <mergeCell ref="I3:J3"/>
    <mergeCell ref="K3:L3"/>
    <mergeCell ref="C12:C21"/>
    <mergeCell ref="D12:E12"/>
    <mergeCell ref="G12:H12"/>
    <mergeCell ref="D13:E13"/>
    <mergeCell ref="G8:H8"/>
    <mergeCell ref="I8:J8"/>
    <mergeCell ref="L8:M8"/>
    <mergeCell ref="G9:H9"/>
    <mergeCell ref="I9:J9"/>
    <mergeCell ref="L9:M9"/>
    <mergeCell ref="D6:E8"/>
    <mergeCell ref="F6:F8"/>
    <mergeCell ref="M3:N3"/>
    <mergeCell ref="D4:E5"/>
    <mergeCell ref="K6:K11"/>
    <mergeCell ref="L6:M6"/>
    <mergeCell ref="D9:E9"/>
    <mergeCell ref="D10:E10"/>
    <mergeCell ref="G10:H10"/>
    <mergeCell ref="I10:J10"/>
    <mergeCell ref="F4:F5"/>
    <mergeCell ref="I4:J4"/>
    <mergeCell ref="K4:L4"/>
    <mergeCell ref="M4:N4"/>
    <mergeCell ref="G5:H5"/>
    <mergeCell ref="J5:L5"/>
    <mergeCell ref="M5:N5"/>
    <mergeCell ref="L10:M10"/>
    <mergeCell ref="D11:E11"/>
    <mergeCell ref="G11:H11"/>
    <mergeCell ref="I11:J11"/>
    <mergeCell ref="L11:M11"/>
    <mergeCell ref="N6:N11"/>
    <mergeCell ref="G7:H7"/>
    <mergeCell ref="I7:J7"/>
    <mergeCell ref="L7:M7"/>
    <mergeCell ref="G6:H6"/>
    <mergeCell ref="I6:J6"/>
    <mergeCell ref="G13:G14"/>
    <mergeCell ref="I13:J13"/>
    <mergeCell ref="K13:L13"/>
    <mergeCell ref="M13:N13"/>
    <mergeCell ref="D14:E15"/>
    <mergeCell ref="F14:F15"/>
    <mergeCell ref="I14:J14"/>
    <mergeCell ref="K14:L14"/>
    <mergeCell ref="M14:N14"/>
    <mergeCell ref="G15:H15"/>
    <mergeCell ref="J15:L15"/>
    <mergeCell ref="M15:N15"/>
    <mergeCell ref="D16:E18"/>
    <mergeCell ref="F16:F18"/>
    <mergeCell ref="G16:H16"/>
    <mergeCell ref="I16:J16"/>
    <mergeCell ref="K16:K21"/>
    <mergeCell ref="L16:M16"/>
    <mergeCell ref="N16:N21"/>
    <mergeCell ref="G17:H17"/>
    <mergeCell ref="D20:E20"/>
    <mergeCell ref="G20:H20"/>
    <mergeCell ref="I20:J20"/>
    <mergeCell ref="L20:M20"/>
    <mergeCell ref="D21:E21"/>
    <mergeCell ref="G21:H21"/>
    <mergeCell ref="I21:J21"/>
    <mergeCell ref="L21:M21"/>
    <mergeCell ref="I17:J17"/>
    <mergeCell ref="L17:M17"/>
    <mergeCell ref="G18:H18"/>
    <mergeCell ref="I18:J18"/>
    <mergeCell ref="L18:M18"/>
    <mergeCell ref="D19:E19"/>
    <mergeCell ref="G19:H19"/>
    <mergeCell ref="I19:J19"/>
    <mergeCell ref="L19:M19"/>
    <mergeCell ref="C22:C31"/>
    <mergeCell ref="D22:E22"/>
    <mergeCell ref="G22:H22"/>
    <mergeCell ref="D23:E23"/>
    <mergeCell ref="G23:G24"/>
    <mergeCell ref="I23:J23"/>
    <mergeCell ref="K23:L23"/>
    <mergeCell ref="M23:N23"/>
    <mergeCell ref="D24:E25"/>
    <mergeCell ref="K26:K31"/>
    <mergeCell ref="L26:M26"/>
    <mergeCell ref="D29:E29"/>
    <mergeCell ref="D30:E30"/>
    <mergeCell ref="G30:H30"/>
    <mergeCell ref="I30:J30"/>
    <mergeCell ref="F24:F25"/>
    <mergeCell ref="I24:J24"/>
    <mergeCell ref="K24:L24"/>
    <mergeCell ref="M24:N24"/>
    <mergeCell ref="G25:H25"/>
    <mergeCell ref="J25:L25"/>
    <mergeCell ref="M25:N25"/>
    <mergeCell ref="L30:M30"/>
    <mergeCell ref="D31:E31"/>
    <mergeCell ref="G31:H31"/>
    <mergeCell ref="I31:J31"/>
    <mergeCell ref="L31:M31"/>
    <mergeCell ref="C32:C41"/>
    <mergeCell ref="D32:E32"/>
    <mergeCell ref="G32:H32"/>
    <mergeCell ref="D33:E33"/>
    <mergeCell ref="N26:N31"/>
    <mergeCell ref="G27:H27"/>
    <mergeCell ref="I27:J27"/>
    <mergeCell ref="L27:M27"/>
    <mergeCell ref="G28:H28"/>
    <mergeCell ref="I28:J28"/>
    <mergeCell ref="L28:M28"/>
    <mergeCell ref="G29:H29"/>
    <mergeCell ref="I29:J29"/>
    <mergeCell ref="L29:M29"/>
    <mergeCell ref="D26:E28"/>
    <mergeCell ref="F26:F28"/>
    <mergeCell ref="G26:H26"/>
    <mergeCell ref="I26:J26"/>
    <mergeCell ref="G33:G34"/>
    <mergeCell ref="I33:J33"/>
    <mergeCell ref="K33:L33"/>
    <mergeCell ref="M33:N33"/>
    <mergeCell ref="D34:E35"/>
    <mergeCell ref="F34:F35"/>
    <mergeCell ref="I34:J34"/>
    <mergeCell ref="K34:L34"/>
    <mergeCell ref="M34:N34"/>
    <mergeCell ref="G35:H35"/>
    <mergeCell ref="J35:L35"/>
    <mergeCell ref="M35:N35"/>
    <mergeCell ref="D36:E38"/>
    <mergeCell ref="F36:F38"/>
    <mergeCell ref="G36:H36"/>
    <mergeCell ref="I36:J36"/>
    <mergeCell ref="K36:K41"/>
    <mergeCell ref="L36:M36"/>
    <mergeCell ref="N36:N41"/>
    <mergeCell ref="G37:H37"/>
    <mergeCell ref="D40:E40"/>
    <mergeCell ref="G40:H40"/>
    <mergeCell ref="I40:J40"/>
    <mergeCell ref="L40:M40"/>
    <mergeCell ref="D41:E41"/>
    <mergeCell ref="G41:H41"/>
    <mergeCell ref="I41:J41"/>
    <mergeCell ref="L41:M41"/>
    <mergeCell ref="I37:J37"/>
    <mergeCell ref="L37:M37"/>
    <mergeCell ref="G38:H38"/>
    <mergeCell ref="I38:J38"/>
    <mergeCell ref="L38:M38"/>
    <mergeCell ref="D39:E39"/>
    <mergeCell ref="G39:H39"/>
    <mergeCell ref="I39:J39"/>
    <mergeCell ref="L39:M39"/>
    <mergeCell ref="F44:F45"/>
    <mergeCell ref="I44:J44"/>
    <mergeCell ref="K44:L44"/>
    <mergeCell ref="M44:N44"/>
    <mergeCell ref="G45:H45"/>
    <mergeCell ref="J45:L45"/>
    <mergeCell ref="M45:N45"/>
    <mergeCell ref="C42:C51"/>
    <mergeCell ref="D42:E42"/>
    <mergeCell ref="G42:H42"/>
    <mergeCell ref="D43:E43"/>
    <mergeCell ref="G43:G44"/>
    <mergeCell ref="I43:J43"/>
    <mergeCell ref="K43:L43"/>
    <mergeCell ref="M43:N43"/>
    <mergeCell ref="D44:E45"/>
    <mergeCell ref="D46:E48"/>
    <mergeCell ref="F46:F48"/>
    <mergeCell ref="G46:H46"/>
    <mergeCell ref="I46:J46"/>
    <mergeCell ref="K46:K51"/>
    <mergeCell ref="L46:M46"/>
    <mergeCell ref="D49:E49"/>
    <mergeCell ref="D50:E50"/>
    <mergeCell ref="G50:H50"/>
    <mergeCell ref="I50:J50"/>
    <mergeCell ref="N46:N51"/>
    <mergeCell ref="G47:H47"/>
    <mergeCell ref="I47:J47"/>
    <mergeCell ref="L47:M47"/>
    <mergeCell ref="G48:H48"/>
    <mergeCell ref="I48:J48"/>
    <mergeCell ref="L48:M48"/>
    <mergeCell ref="G49:H49"/>
    <mergeCell ref="I49:J49"/>
    <mergeCell ref="L49:M49"/>
    <mergeCell ref="L50:M50"/>
    <mergeCell ref="D51:E51"/>
    <mergeCell ref="G51:H51"/>
    <mergeCell ref="I51:J51"/>
    <mergeCell ref="L51:M51"/>
    <mergeCell ref="C52:E57"/>
    <mergeCell ref="F52:H52"/>
    <mergeCell ref="I52:J52"/>
    <mergeCell ref="K52:K57"/>
    <mergeCell ref="L52:M52"/>
    <mergeCell ref="F56:H56"/>
    <mergeCell ref="I56:J56"/>
    <mergeCell ref="L56:M56"/>
    <mergeCell ref="F57:H57"/>
    <mergeCell ref="I57:J57"/>
    <mergeCell ref="L57:M57"/>
    <mergeCell ref="N52:N57"/>
    <mergeCell ref="F53:H53"/>
    <mergeCell ref="I53:J53"/>
    <mergeCell ref="L53:M53"/>
    <mergeCell ref="F54:H54"/>
    <mergeCell ref="I54:J54"/>
    <mergeCell ref="L54:M54"/>
    <mergeCell ref="F55:H55"/>
    <mergeCell ref="I55:J55"/>
    <mergeCell ref="L55:M55"/>
  </mergeCells>
  <phoneticPr fontId="3"/>
  <conditionalFormatting sqref="I4:N4 I10:J10 L10:M10">
    <cfRule type="expression" dxfId="80" priority="18">
      <formula>$I$2="リアルのみ"</formula>
    </cfRule>
  </conditionalFormatting>
  <conditionalFormatting sqref="I3:N3">
    <cfRule type="expression" dxfId="79" priority="17">
      <formula>$I$2="オンラインのみ"</formula>
    </cfRule>
  </conditionalFormatting>
  <conditionalFormatting sqref="I6:J9 L6:M9">
    <cfRule type="expression" dxfId="78" priority="16">
      <formula>$I$2="オンラインのみ"</formula>
    </cfRule>
  </conditionalFormatting>
  <conditionalFormatting sqref="I14:N14 I20:J20 L20:M20">
    <cfRule type="expression" dxfId="77" priority="15">
      <formula>$I$12="リアルのみ"</formula>
    </cfRule>
  </conditionalFormatting>
  <conditionalFormatting sqref="I13:N13">
    <cfRule type="expression" dxfId="76" priority="14">
      <formula>$I$12="オンラインのみ"</formula>
    </cfRule>
  </conditionalFormatting>
  <conditionalFormatting sqref="I16:J19 L16:M19">
    <cfRule type="expression" dxfId="75" priority="13">
      <formula>$I$12="オンラインのみ"</formula>
    </cfRule>
  </conditionalFormatting>
  <conditionalFormatting sqref="I24:N24 I30:J30 L30:M30">
    <cfRule type="expression" dxfId="74" priority="12">
      <formula>$I$22="リアルのみ"</formula>
    </cfRule>
  </conditionalFormatting>
  <conditionalFormatting sqref="I23:N23">
    <cfRule type="expression" dxfId="73" priority="11">
      <formula>$I$22="オンラインのみ"</formula>
    </cfRule>
  </conditionalFormatting>
  <conditionalFormatting sqref="I26:J29 L26:M29">
    <cfRule type="expression" dxfId="72" priority="10">
      <formula>$I$22="オンラインのみ"</formula>
    </cfRule>
  </conditionalFormatting>
  <conditionalFormatting sqref="I34:N34 I40:J40 L40:M40">
    <cfRule type="expression" dxfId="71" priority="9">
      <formula>$I$32="リアルのみ"</formula>
    </cfRule>
  </conditionalFormatting>
  <conditionalFormatting sqref="I33:N33">
    <cfRule type="expression" dxfId="70" priority="8">
      <formula>$I$32="オンラインのみ"</formula>
    </cfRule>
  </conditionalFormatting>
  <conditionalFormatting sqref="I36:J39 L36:M39">
    <cfRule type="expression" dxfId="69" priority="7">
      <formula>$I$32="オンラインのみ"</formula>
    </cfRule>
  </conditionalFormatting>
  <conditionalFormatting sqref="I44:N44 I50:J50 L50:M50">
    <cfRule type="expression" dxfId="68" priority="6">
      <formula>$I$42="リアルのみ"</formula>
    </cfRule>
  </conditionalFormatting>
  <conditionalFormatting sqref="I43:N43">
    <cfRule type="expression" dxfId="67" priority="5">
      <formula>$I$42="オンラインのみ"</formula>
    </cfRule>
  </conditionalFormatting>
  <conditionalFormatting sqref="I46:J49 L46:M49">
    <cfRule type="expression" dxfId="66" priority="4">
      <formula>$I$42="オンラインのみ"</formula>
    </cfRule>
  </conditionalFormatting>
  <conditionalFormatting sqref="I52:I56">
    <cfRule type="expression" dxfId="65" priority="3">
      <formula>$I44="リアルのみ"</formula>
    </cfRule>
  </conditionalFormatting>
  <conditionalFormatting sqref="L52:L56">
    <cfRule type="expression" dxfId="64" priority="1">
      <formula>$I44="リアルのみ"</formula>
    </cfRule>
  </conditionalFormatting>
  <dataValidations count="2">
    <dataValidation type="list" allowBlank="1" showInputMessage="1" showErrorMessage="1" prompt="プルダウンして選択" sqref="I2 I12 I22 I32 I42">
      <formula1>"選択してください,リアルのみ,リアル + オンライン,オンラインのみ"</formula1>
    </dataValidation>
    <dataValidation type="list" allowBlank="1" showInputMessage="1" showErrorMessage="1" prompt="プルダウンして選択" sqref="F10 F20 F30 F40 F50">
      <formula1>"選択してください,どちらにも該当しない,パビリオン,共同出展"</formula1>
    </dataValidation>
  </dataValidations>
  <printOptions horizontalCentered="1"/>
  <pageMargins left="0.78740157480314965" right="0.59055118110236227" top="0.59055118110236227" bottom="0.59055118110236227" header="0.31496062992125984" footer="0.31496062992125984"/>
  <pageSetup paperSize="9" scale="99" fitToWidth="0" fitToHeight="0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34" operator="containsText" id="{DD2AB749-0982-4D06-87FB-307F4B426A24}">
            <xm:f>NOT(ISERROR(SEARCH("出展形態選択",I57)))</xm:f>
            <xm:f>"出展形態選択"</xm:f>
            <x14:dxf>
              <fill>
                <patternFill>
                  <bgColor rgb="FFFFCCFF"/>
                </patternFill>
              </fill>
            </x14:dxf>
          </x14:cfRule>
          <xm:sqref>I57</xm:sqref>
        </x14:conditionalFormatting>
        <x14:conditionalFormatting xmlns:xm="http://schemas.microsoft.com/office/excel/2006/main">
          <x14:cfRule type="containsText" priority="33" operator="containsText" id="{272813EB-12A8-4B38-AB98-9F1CEE17DE29}">
            <xm:f>NOT(ISERROR(SEARCH("出展形態選択",L57)))</xm:f>
            <xm:f>"出展形態選択"</xm:f>
            <x14:dxf>
              <fill>
                <patternFill>
                  <bgColor rgb="FFFFCCFF"/>
                </patternFill>
              </fill>
            </x14:dxf>
          </x14:cfRule>
          <xm:sqref>L57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DDEBF7"/>
  </sheetPr>
  <dimension ref="A1:Q58"/>
  <sheetViews>
    <sheetView showGridLines="0" view="pageBreakPreview" zoomScale="90" zoomScaleNormal="115" zoomScaleSheetLayoutView="90" workbookViewId="0">
      <selection activeCell="Q40" sqref="Q40"/>
    </sheetView>
  </sheetViews>
  <sheetFormatPr defaultColWidth="8.7265625" defaultRowHeight="24" customHeight="1" x14ac:dyDescent="0.2"/>
  <cols>
    <col min="1" max="1" width="1.6328125" style="19" customWidth="1"/>
    <col min="2" max="2" width="1.08984375" style="19" customWidth="1"/>
    <col min="3" max="3" width="2.36328125" style="19" customWidth="1"/>
    <col min="4" max="4" width="5.36328125" style="19" customWidth="1"/>
    <col min="5" max="5" width="7.453125" style="19" customWidth="1"/>
    <col min="6" max="6" width="25" style="20" customWidth="1"/>
    <col min="7" max="7" width="3.453125" style="20" customWidth="1"/>
    <col min="8" max="8" width="7.6328125" style="20" customWidth="1"/>
    <col min="9" max="9" width="8.90625" style="20" customWidth="1"/>
    <col min="10" max="10" width="3.26953125" style="20" customWidth="1"/>
    <col min="11" max="11" width="4.90625" style="20" customWidth="1"/>
    <col min="12" max="12" width="2.08984375" style="20" customWidth="1"/>
    <col min="13" max="13" width="10.26953125" style="20" customWidth="1"/>
    <col min="14" max="14" width="4.08984375" style="20" customWidth="1"/>
    <col min="15" max="35" width="8.7265625" style="19"/>
    <col min="36" max="36" width="14.08984375" style="19" customWidth="1"/>
    <col min="37" max="37" width="17" style="19" customWidth="1"/>
    <col min="38" max="38" width="8.7265625" style="19"/>
    <col min="39" max="39" width="20.7265625" style="19" customWidth="1"/>
    <col min="40" max="40" width="28.90625" style="19" customWidth="1"/>
    <col min="41" max="41" width="18.453125" style="19" customWidth="1"/>
    <col min="42" max="42" width="23" style="19" customWidth="1"/>
    <col min="43" max="43" width="25.453125" style="19" customWidth="1"/>
    <col min="44" max="44" width="24.08984375" style="19" customWidth="1"/>
    <col min="45" max="45" width="8.7265625" style="19"/>
    <col min="46" max="46" width="23" style="19" customWidth="1"/>
    <col min="47" max="47" width="29.453125" style="19" customWidth="1"/>
    <col min="48" max="48" width="37.453125" style="19" customWidth="1"/>
    <col min="49" max="16384" width="8.7265625" style="19"/>
  </cols>
  <sheetData>
    <row r="1" spans="1:16" ht="17.25" customHeight="1" x14ac:dyDescent="0.5">
      <c r="A1" s="7" t="s">
        <v>87</v>
      </c>
      <c r="B1" s="7"/>
      <c r="C1" s="8"/>
      <c r="G1" s="9"/>
      <c r="H1" s="9"/>
      <c r="I1" s="9"/>
      <c r="J1" s="9"/>
      <c r="K1" s="9"/>
      <c r="L1" s="9"/>
      <c r="M1" s="10"/>
      <c r="N1" s="9"/>
      <c r="O1" s="21"/>
      <c r="P1" s="21"/>
    </row>
    <row r="2" spans="1:16" ht="14.15" customHeight="1" x14ac:dyDescent="0.2">
      <c r="B2" s="112"/>
      <c r="C2" s="298" t="s">
        <v>128</v>
      </c>
      <c r="D2" s="301" t="s">
        <v>16</v>
      </c>
      <c r="E2" s="302"/>
      <c r="F2" s="90"/>
      <c r="G2" s="182" t="s">
        <v>17</v>
      </c>
      <c r="H2" s="183"/>
      <c r="I2" s="292" t="s">
        <v>35</v>
      </c>
      <c r="J2" s="293"/>
      <c r="K2" s="293"/>
      <c r="L2" s="293"/>
      <c r="M2" s="72" t="s">
        <v>114</v>
      </c>
      <c r="N2" s="103"/>
      <c r="P2" s="140" t="s">
        <v>143</v>
      </c>
    </row>
    <row r="3" spans="1:16" ht="14.15" customHeight="1" x14ac:dyDescent="0.2">
      <c r="B3" s="112"/>
      <c r="C3" s="299"/>
      <c r="D3" s="182" t="s">
        <v>18</v>
      </c>
      <c r="E3" s="183"/>
      <c r="F3" s="91"/>
      <c r="G3" s="231" t="s">
        <v>19</v>
      </c>
      <c r="H3" s="29" t="s">
        <v>20</v>
      </c>
      <c r="I3" s="271"/>
      <c r="J3" s="272"/>
      <c r="K3" s="155" t="s">
        <v>21</v>
      </c>
      <c r="L3" s="155"/>
      <c r="M3" s="272"/>
      <c r="N3" s="273"/>
      <c r="P3" s="137"/>
    </row>
    <row r="4" spans="1:16" ht="14.15" customHeight="1" x14ac:dyDescent="0.2">
      <c r="B4" s="112"/>
      <c r="C4" s="299"/>
      <c r="D4" s="186" t="s">
        <v>22</v>
      </c>
      <c r="E4" s="217"/>
      <c r="F4" s="287"/>
      <c r="G4" s="184"/>
      <c r="H4" s="30" t="s">
        <v>23</v>
      </c>
      <c r="I4" s="271"/>
      <c r="J4" s="272"/>
      <c r="K4" s="155" t="s">
        <v>21</v>
      </c>
      <c r="L4" s="155"/>
      <c r="M4" s="272"/>
      <c r="N4" s="273"/>
      <c r="P4" s="137"/>
    </row>
    <row r="5" spans="1:16" ht="14.15" customHeight="1" x14ac:dyDescent="0.2">
      <c r="B5" s="112"/>
      <c r="C5" s="284"/>
      <c r="D5" s="188"/>
      <c r="E5" s="189"/>
      <c r="F5" s="288"/>
      <c r="G5" s="215" t="s">
        <v>24</v>
      </c>
      <c r="H5" s="216"/>
      <c r="I5" s="94"/>
      <c r="J5" s="274" t="s">
        <v>25</v>
      </c>
      <c r="K5" s="275"/>
      <c r="L5" s="276"/>
      <c r="M5" s="277"/>
      <c r="N5" s="278"/>
      <c r="P5" s="137"/>
    </row>
    <row r="6" spans="1:16" ht="14.15" customHeight="1" x14ac:dyDescent="0.2">
      <c r="B6" s="112"/>
      <c r="C6" s="299"/>
      <c r="D6" s="186" t="s">
        <v>26</v>
      </c>
      <c r="E6" s="217"/>
      <c r="F6" s="289"/>
      <c r="G6" s="203" t="s">
        <v>27</v>
      </c>
      <c r="H6" s="221"/>
      <c r="I6" s="281"/>
      <c r="J6" s="282"/>
      <c r="K6" s="156" t="s">
        <v>28</v>
      </c>
      <c r="L6" s="281"/>
      <c r="M6" s="282"/>
      <c r="N6" s="164" t="s">
        <v>29</v>
      </c>
      <c r="O6" s="27"/>
      <c r="P6" s="139" t="str">
        <f>IF(OR(I2="リアルのみ",I2="リアル + オンライン",I2="選択してください"),"RK"," ")</f>
        <v>RK</v>
      </c>
    </row>
    <row r="7" spans="1:16" ht="14.15" customHeight="1" x14ac:dyDescent="0.2">
      <c r="B7" s="112"/>
      <c r="C7" s="299"/>
      <c r="D7" s="188"/>
      <c r="E7" s="218"/>
      <c r="F7" s="290"/>
      <c r="G7" s="192" t="s">
        <v>30</v>
      </c>
      <c r="H7" s="193"/>
      <c r="I7" s="266"/>
      <c r="J7" s="267"/>
      <c r="K7" s="157"/>
      <c r="L7" s="266"/>
      <c r="M7" s="267"/>
      <c r="N7" s="165"/>
      <c r="P7" s="139" t="str">
        <f>IF(OR(I2="リアルのみ",I2="リアル + オンライン",I2="選択してください"),"RS"," ")</f>
        <v>RS</v>
      </c>
    </row>
    <row r="8" spans="1:16" ht="14.15" customHeight="1" x14ac:dyDescent="0.2">
      <c r="B8" s="112"/>
      <c r="C8" s="299"/>
      <c r="D8" s="219"/>
      <c r="E8" s="220"/>
      <c r="F8" s="291"/>
      <c r="G8" s="192" t="s">
        <v>31</v>
      </c>
      <c r="H8" s="193"/>
      <c r="I8" s="266"/>
      <c r="J8" s="267"/>
      <c r="K8" s="157"/>
      <c r="L8" s="266"/>
      <c r="M8" s="267"/>
      <c r="N8" s="165"/>
      <c r="P8" s="139" t="str">
        <f>IF(OR(I2="リアルのみ",I2="リアル + オンライン",I2="選択してください"),"RY"," ")</f>
        <v>RY</v>
      </c>
    </row>
    <row r="9" spans="1:16" ht="14.15" customHeight="1" x14ac:dyDescent="0.2">
      <c r="B9" s="112"/>
      <c r="C9" s="299"/>
      <c r="D9" s="182" t="s">
        <v>32</v>
      </c>
      <c r="E9" s="183"/>
      <c r="F9" s="138"/>
      <c r="G9" s="192" t="s">
        <v>33</v>
      </c>
      <c r="H9" s="193"/>
      <c r="I9" s="266"/>
      <c r="J9" s="267"/>
      <c r="K9" s="157"/>
      <c r="L9" s="266"/>
      <c r="M9" s="267"/>
      <c r="N9" s="165"/>
      <c r="P9" s="139" t="str">
        <f>IF(OR(I2="リアルのみ",I2="リアル + オンライン",I2="選択してください"),"RT"," ")</f>
        <v>RT</v>
      </c>
    </row>
    <row r="10" spans="1:16" ht="14.15" customHeight="1" x14ac:dyDescent="0.2">
      <c r="B10" s="112"/>
      <c r="C10" s="299"/>
      <c r="D10" s="196" t="s">
        <v>34</v>
      </c>
      <c r="E10" s="197"/>
      <c r="F10" s="138" t="s">
        <v>35</v>
      </c>
      <c r="G10" s="192" t="s">
        <v>36</v>
      </c>
      <c r="H10" s="193"/>
      <c r="I10" s="266"/>
      <c r="J10" s="267"/>
      <c r="K10" s="157"/>
      <c r="L10" s="266"/>
      <c r="M10" s="267"/>
      <c r="N10" s="165"/>
      <c r="P10" s="139" t="str">
        <f>IF(OR(I2="オンラインのみ",I2="リアル + オンライン",I2="選択してください"),"ON"," ")</f>
        <v>ON</v>
      </c>
    </row>
    <row r="11" spans="1:16" ht="14.15" customHeight="1" x14ac:dyDescent="0.2">
      <c r="B11" s="112"/>
      <c r="C11" s="300"/>
      <c r="D11" s="222" t="s">
        <v>37</v>
      </c>
      <c r="E11" s="223"/>
      <c r="F11" s="148"/>
      <c r="G11" s="190" t="s">
        <v>38</v>
      </c>
      <c r="H11" s="207"/>
      <c r="I11" s="172">
        <f>IF(I2="リアルのみ",I6+I7+I8+I9,IF(I2="リアル + オンライン",SUM(I6:I10),IF(AND(I2="選択してください",SUM(I6:I10)&gt;=1),"出展形態選択",I10)))</f>
        <v>0</v>
      </c>
      <c r="J11" s="173"/>
      <c r="K11" s="158"/>
      <c r="L11" s="172">
        <f>IF(I2="リアルのみ",L6+L7+L8+L9,IF(I2="リアル + オンライン",SUM(L6:L10),IF(AND(I2="選択してください",SUM(L6:L10)&gt;=1),"出展形態選択",L10)))</f>
        <v>0</v>
      </c>
      <c r="M11" s="173"/>
      <c r="N11" s="166"/>
      <c r="P11" s="139"/>
    </row>
    <row r="12" spans="1:16" ht="14.15" customHeight="1" x14ac:dyDescent="0.2">
      <c r="B12" s="112"/>
      <c r="C12" s="303" t="s">
        <v>129</v>
      </c>
      <c r="D12" s="227" t="s">
        <v>16</v>
      </c>
      <c r="E12" s="228"/>
      <c r="F12" s="149"/>
      <c r="G12" s="180" t="s">
        <v>17</v>
      </c>
      <c r="H12" s="181"/>
      <c r="I12" s="296" t="s">
        <v>35</v>
      </c>
      <c r="J12" s="297"/>
      <c r="K12" s="297"/>
      <c r="L12" s="297"/>
      <c r="M12" s="146" t="s">
        <v>114</v>
      </c>
      <c r="N12" s="147"/>
      <c r="P12" s="139"/>
    </row>
    <row r="13" spans="1:16" ht="14.15" customHeight="1" x14ac:dyDescent="0.2">
      <c r="B13" s="112"/>
      <c r="C13" s="299"/>
      <c r="D13" s="182" t="s">
        <v>18</v>
      </c>
      <c r="E13" s="183"/>
      <c r="F13" s="91"/>
      <c r="G13" s="231" t="s">
        <v>19</v>
      </c>
      <c r="H13" s="29" t="s">
        <v>20</v>
      </c>
      <c r="I13" s="271"/>
      <c r="J13" s="272"/>
      <c r="K13" s="155" t="s">
        <v>21</v>
      </c>
      <c r="L13" s="155"/>
      <c r="M13" s="272"/>
      <c r="N13" s="273"/>
      <c r="P13" s="139"/>
    </row>
    <row r="14" spans="1:16" ht="14.15" customHeight="1" x14ac:dyDescent="0.2">
      <c r="B14" s="112"/>
      <c r="C14" s="299"/>
      <c r="D14" s="186" t="s">
        <v>22</v>
      </c>
      <c r="E14" s="217"/>
      <c r="F14" s="287"/>
      <c r="G14" s="184"/>
      <c r="H14" s="30" t="s">
        <v>23</v>
      </c>
      <c r="I14" s="271"/>
      <c r="J14" s="272"/>
      <c r="K14" s="155" t="s">
        <v>21</v>
      </c>
      <c r="L14" s="155"/>
      <c r="M14" s="272"/>
      <c r="N14" s="273"/>
      <c r="P14" s="139"/>
    </row>
    <row r="15" spans="1:16" ht="14.15" customHeight="1" x14ac:dyDescent="0.2">
      <c r="B15" s="112"/>
      <c r="C15" s="299"/>
      <c r="D15" s="219"/>
      <c r="E15" s="220"/>
      <c r="F15" s="288"/>
      <c r="G15" s="215" t="s">
        <v>24</v>
      </c>
      <c r="H15" s="216"/>
      <c r="I15" s="94"/>
      <c r="J15" s="274" t="s">
        <v>25</v>
      </c>
      <c r="K15" s="275"/>
      <c r="L15" s="276"/>
      <c r="M15" s="277"/>
      <c r="N15" s="278"/>
      <c r="P15" s="139"/>
    </row>
    <row r="16" spans="1:16" ht="14.15" customHeight="1" x14ac:dyDescent="0.2">
      <c r="B16" s="112"/>
      <c r="C16" s="299"/>
      <c r="D16" s="186" t="s">
        <v>26</v>
      </c>
      <c r="E16" s="217"/>
      <c r="F16" s="289"/>
      <c r="G16" s="203" t="s">
        <v>27</v>
      </c>
      <c r="H16" s="221"/>
      <c r="I16" s="281"/>
      <c r="J16" s="282"/>
      <c r="K16" s="156" t="s">
        <v>28</v>
      </c>
      <c r="L16" s="281"/>
      <c r="M16" s="282"/>
      <c r="N16" s="164" t="s">
        <v>29</v>
      </c>
      <c r="O16" s="27"/>
      <c r="P16" s="139" t="str">
        <f>IF(OR(I12="リアルのみ",I12="リアル + オンライン",I12="選択してください"),"RK"," ")</f>
        <v>RK</v>
      </c>
    </row>
    <row r="17" spans="2:16" ht="14.15" customHeight="1" x14ac:dyDescent="0.2">
      <c r="B17" s="112"/>
      <c r="C17" s="299"/>
      <c r="D17" s="188"/>
      <c r="E17" s="218"/>
      <c r="F17" s="290"/>
      <c r="G17" s="192" t="s">
        <v>30</v>
      </c>
      <c r="H17" s="193"/>
      <c r="I17" s="266"/>
      <c r="J17" s="267"/>
      <c r="K17" s="157"/>
      <c r="L17" s="266"/>
      <c r="M17" s="267"/>
      <c r="N17" s="165"/>
      <c r="P17" s="139" t="str">
        <f>IF(OR(I12="リアルのみ",I12="リアル + オンライン",I12="選択してください"),"RS"," ")</f>
        <v>RS</v>
      </c>
    </row>
    <row r="18" spans="2:16" ht="14.15" customHeight="1" x14ac:dyDescent="0.2">
      <c r="B18" s="112"/>
      <c r="C18" s="299"/>
      <c r="D18" s="219"/>
      <c r="E18" s="220"/>
      <c r="F18" s="291"/>
      <c r="G18" s="192" t="s">
        <v>31</v>
      </c>
      <c r="H18" s="193"/>
      <c r="I18" s="266"/>
      <c r="J18" s="267"/>
      <c r="K18" s="157"/>
      <c r="L18" s="266"/>
      <c r="M18" s="267"/>
      <c r="N18" s="165"/>
      <c r="P18" s="139" t="str">
        <f>IF(OR(I12="リアルのみ",I12="リアル + オンライン",I12="選択してください"),"RY"," ")</f>
        <v>RY</v>
      </c>
    </row>
    <row r="19" spans="2:16" ht="14.15" customHeight="1" x14ac:dyDescent="0.2">
      <c r="B19" s="112"/>
      <c r="C19" s="299"/>
      <c r="D19" s="182" t="s">
        <v>32</v>
      </c>
      <c r="E19" s="183"/>
      <c r="F19" s="138"/>
      <c r="G19" s="192" t="s">
        <v>33</v>
      </c>
      <c r="H19" s="193"/>
      <c r="I19" s="266"/>
      <c r="J19" s="267"/>
      <c r="K19" s="157"/>
      <c r="L19" s="266"/>
      <c r="M19" s="267"/>
      <c r="N19" s="165"/>
      <c r="P19" s="139" t="str">
        <f>IF(OR(I12="リアルのみ",I12="リアル + オンライン",I12="選択してください"),"RT"," ")</f>
        <v>RT</v>
      </c>
    </row>
    <row r="20" spans="2:16" ht="14.15" customHeight="1" x14ac:dyDescent="0.2">
      <c r="B20" s="112"/>
      <c r="C20" s="299"/>
      <c r="D20" s="196" t="s">
        <v>34</v>
      </c>
      <c r="E20" s="197"/>
      <c r="F20" s="138" t="s">
        <v>35</v>
      </c>
      <c r="G20" s="192" t="s">
        <v>36</v>
      </c>
      <c r="H20" s="193"/>
      <c r="I20" s="266"/>
      <c r="J20" s="267"/>
      <c r="K20" s="157"/>
      <c r="L20" s="266"/>
      <c r="M20" s="267"/>
      <c r="N20" s="165"/>
      <c r="P20" s="139" t="str">
        <f>IF(OR(I12="オンラインのみ",I12="リアル + オンライン",I12="選択してください"),"ON"," ")</f>
        <v>ON</v>
      </c>
    </row>
    <row r="21" spans="2:16" ht="14.15" customHeight="1" x14ac:dyDescent="0.2">
      <c r="B21" s="112"/>
      <c r="C21" s="300"/>
      <c r="D21" s="222" t="s">
        <v>37</v>
      </c>
      <c r="E21" s="223"/>
      <c r="F21" s="148"/>
      <c r="G21" s="190" t="s">
        <v>38</v>
      </c>
      <c r="H21" s="207"/>
      <c r="I21" s="172">
        <f>IF(I12="リアルのみ",I16+I17+I18+I19,IF(I12="リアル + オンライン",SUM(I16:I20),IF(AND(I12="選択してください",SUM(I16:I20)&gt;=1),"出展形態選択",I20)))</f>
        <v>0</v>
      </c>
      <c r="J21" s="173"/>
      <c r="K21" s="158"/>
      <c r="L21" s="172">
        <f>IF(I12="リアルのみ",L16+L17+L18+L19,IF(I12="リアル + オンライン",SUM(L16:L20),IF(AND(I12="選択してください",SUM(L16:L20)&gt;=1),"出展形態選択",L20)))</f>
        <v>0</v>
      </c>
      <c r="M21" s="173"/>
      <c r="N21" s="166"/>
      <c r="P21" s="139"/>
    </row>
    <row r="22" spans="2:16" ht="14.15" customHeight="1" x14ac:dyDescent="0.2">
      <c r="B22" s="112"/>
      <c r="C22" s="283" t="s">
        <v>130</v>
      </c>
      <c r="D22" s="210" t="s">
        <v>16</v>
      </c>
      <c r="E22" s="211"/>
      <c r="F22" s="149"/>
      <c r="G22" s="182" t="s">
        <v>17</v>
      </c>
      <c r="H22" s="183"/>
      <c r="I22" s="292" t="s">
        <v>35</v>
      </c>
      <c r="J22" s="293"/>
      <c r="K22" s="293"/>
      <c r="L22" s="293"/>
      <c r="M22" s="72" t="s">
        <v>114</v>
      </c>
      <c r="N22" s="103"/>
      <c r="P22" s="139"/>
    </row>
    <row r="23" spans="2:16" ht="14.15" customHeight="1" x14ac:dyDescent="0.2">
      <c r="B23" s="112"/>
      <c r="C23" s="284"/>
      <c r="D23" s="182" t="s">
        <v>18</v>
      </c>
      <c r="E23" s="183"/>
      <c r="F23" s="91"/>
      <c r="G23" s="184" t="s">
        <v>19</v>
      </c>
      <c r="H23" s="29" t="s">
        <v>20</v>
      </c>
      <c r="I23" s="271"/>
      <c r="J23" s="272"/>
      <c r="K23" s="155" t="s">
        <v>21</v>
      </c>
      <c r="L23" s="155"/>
      <c r="M23" s="272"/>
      <c r="N23" s="273"/>
      <c r="P23" s="139"/>
    </row>
    <row r="24" spans="2:16" ht="14.15" customHeight="1" x14ac:dyDescent="0.2">
      <c r="B24" s="112"/>
      <c r="C24" s="284"/>
      <c r="D24" s="186" t="s">
        <v>22</v>
      </c>
      <c r="E24" s="187"/>
      <c r="F24" s="287"/>
      <c r="G24" s="185"/>
      <c r="H24" s="30" t="s">
        <v>23</v>
      </c>
      <c r="I24" s="271"/>
      <c r="J24" s="272"/>
      <c r="K24" s="155" t="s">
        <v>21</v>
      </c>
      <c r="L24" s="155"/>
      <c r="M24" s="272"/>
      <c r="N24" s="273"/>
      <c r="P24" s="139"/>
    </row>
    <row r="25" spans="2:16" ht="14.15" customHeight="1" x14ac:dyDescent="0.2">
      <c r="B25" s="112"/>
      <c r="C25" s="284"/>
      <c r="D25" s="188"/>
      <c r="E25" s="189"/>
      <c r="F25" s="288"/>
      <c r="G25" s="200" t="s">
        <v>24</v>
      </c>
      <c r="H25" s="201"/>
      <c r="I25" s="94"/>
      <c r="J25" s="274" t="s">
        <v>25</v>
      </c>
      <c r="K25" s="275"/>
      <c r="L25" s="276"/>
      <c r="M25" s="277"/>
      <c r="N25" s="278"/>
      <c r="P25" s="139"/>
    </row>
    <row r="26" spans="2:16" ht="14.15" customHeight="1" x14ac:dyDescent="0.2">
      <c r="B26" s="112"/>
      <c r="C26" s="284"/>
      <c r="D26" s="195" t="s">
        <v>26</v>
      </c>
      <c r="E26" s="195"/>
      <c r="F26" s="280"/>
      <c r="G26" s="203" t="s">
        <v>27</v>
      </c>
      <c r="H26" s="204"/>
      <c r="I26" s="281"/>
      <c r="J26" s="282"/>
      <c r="K26" s="156" t="s">
        <v>28</v>
      </c>
      <c r="L26" s="281"/>
      <c r="M26" s="282"/>
      <c r="N26" s="164" t="s">
        <v>29</v>
      </c>
      <c r="O26" s="27"/>
      <c r="P26" s="139" t="str">
        <f>IF(OR(I22="リアルのみ",I22="リアル + オンライン",I22="選択してください"),"RK"," ")</f>
        <v>RK</v>
      </c>
    </row>
    <row r="27" spans="2:16" ht="14.15" customHeight="1" x14ac:dyDescent="0.2">
      <c r="B27" s="112"/>
      <c r="C27" s="284"/>
      <c r="D27" s="195"/>
      <c r="E27" s="195"/>
      <c r="F27" s="280"/>
      <c r="G27" s="192" t="s">
        <v>30</v>
      </c>
      <c r="H27" s="193"/>
      <c r="I27" s="266"/>
      <c r="J27" s="267"/>
      <c r="K27" s="157"/>
      <c r="L27" s="266"/>
      <c r="M27" s="267"/>
      <c r="N27" s="165"/>
      <c r="P27" s="139" t="str">
        <f>IF(OR(I22="リアルのみ",I22="リアル + オンライン",I22="選択してください"),"RS"," ")</f>
        <v>RS</v>
      </c>
    </row>
    <row r="28" spans="2:16" ht="14.15" customHeight="1" x14ac:dyDescent="0.2">
      <c r="B28" s="112"/>
      <c r="C28" s="284"/>
      <c r="D28" s="195"/>
      <c r="E28" s="195"/>
      <c r="F28" s="280"/>
      <c r="G28" s="192" t="s">
        <v>31</v>
      </c>
      <c r="H28" s="193"/>
      <c r="I28" s="266"/>
      <c r="J28" s="267"/>
      <c r="K28" s="157"/>
      <c r="L28" s="266"/>
      <c r="M28" s="267"/>
      <c r="N28" s="165"/>
      <c r="P28" s="139" t="str">
        <f>IF(OR(I22="リアルのみ",I22="リアル + オンライン",I22="選択してください"),"RY"," ")</f>
        <v>RY</v>
      </c>
    </row>
    <row r="29" spans="2:16" ht="14.15" customHeight="1" x14ac:dyDescent="0.2">
      <c r="B29" s="112"/>
      <c r="C29" s="284"/>
      <c r="D29" s="180" t="s">
        <v>32</v>
      </c>
      <c r="E29" s="181"/>
      <c r="F29" s="138"/>
      <c r="G29" s="192" t="s">
        <v>33</v>
      </c>
      <c r="H29" s="194"/>
      <c r="I29" s="266"/>
      <c r="J29" s="267"/>
      <c r="K29" s="157"/>
      <c r="L29" s="266"/>
      <c r="M29" s="267"/>
      <c r="N29" s="165"/>
      <c r="P29" s="139" t="str">
        <f>IF(OR(I22="リアルのみ",I22="リアル + オンライン",I22="選択してください"),"RT"," ")</f>
        <v>RT</v>
      </c>
    </row>
    <row r="30" spans="2:16" ht="14.15" customHeight="1" x14ac:dyDescent="0.2">
      <c r="B30" s="112"/>
      <c r="C30" s="285"/>
      <c r="D30" s="196" t="s">
        <v>34</v>
      </c>
      <c r="E30" s="197"/>
      <c r="F30" s="138" t="s">
        <v>35</v>
      </c>
      <c r="G30" s="192" t="s">
        <v>36</v>
      </c>
      <c r="H30" s="194"/>
      <c r="I30" s="266"/>
      <c r="J30" s="267"/>
      <c r="K30" s="157"/>
      <c r="L30" s="266"/>
      <c r="M30" s="267"/>
      <c r="N30" s="165"/>
      <c r="P30" s="139" t="str">
        <f>IF(OR(I22="オンラインのみ",I22="リアル + オンライン",I22="選択してください"),"ON"," ")</f>
        <v>ON</v>
      </c>
    </row>
    <row r="31" spans="2:16" ht="14.15" customHeight="1" x14ac:dyDescent="0.2">
      <c r="B31" s="112"/>
      <c r="C31" s="286"/>
      <c r="D31" s="205" t="s">
        <v>37</v>
      </c>
      <c r="E31" s="206"/>
      <c r="F31" s="148"/>
      <c r="G31" s="190" t="s">
        <v>38</v>
      </c>
      <c r="H31" s="191"/>
      <c r="I31" s="172">
        <f>IF(I22="リアルのみ",I26+I27+I28+I29,IF(I22="リアル + オンライン",SUM(I26:I30),IF(AND(I22="選択してください",SUM(I26:I30)&gt;=1),"出展形態選択",I30)))</f>
        <v>0</v>
      </c>
      <c r="J31" s="173"/>
      <c r="K31" s="158"/>
      <c r="L31" s="172">
        <f>IF(I22="リアルのみ",L26+L27+L28+L29,IF(I22="リアル + オンライン",SUM(L26:L30),IF(AND(I22="選択してください",SUM(L26:L30)&gt;=1),"出展形態選択",L30)))</f>
        <v>0</v>
      </c>
      <c r="M31" s="173"/>
      <c r="N31" s="166"/>
      <c r="P31" s="139"/>
    </row>
    <row r="32" spans="2:16" ht="14.15" customHeight="1" x14ac:dyDescent="0.2">
      <c r="B32" s="112"/>
      <c r="C32" s="283" t="s">
        <v>131</v>
      </c>
      <c r="D32" s="210" t="s">
        <v>16</v>
      </c>
      <c r="E32" s="211"/>
      <c r="F32" s="149"/>
      <c r="G32" s="182" t="s">
        <v>17</v>
      </c>
      <c r="H32" s="183"/>
      <c r="I32" s="292" t="s">
        <v>35</v>
      </c>
      <c r="J32" s="293"/>
      <c r="K32" s="293"/>
      <c r="L32" s="293"/>
      <c r="M32" s="72" t="s">
        <v>114</v>
      </c>
      <c r="N32" s="102"/>
      <c r="P32" s="139"/>
    </row>
    <row r="33" spans="2:17" ht="14.15" customHeight="1" x14ac:dyDescent="0.2">
      <c r="B33" s="112"/>
      <c r="C33" s="284"/>
      <c r="D33" s="182" t="s">
        <v>18</v>
      </c>
      <c r="E33" s="183"/>
      <c r="F33" s="91"/>
      <c r="G33" s="184" t="s">
        <v>19</v>
      </c>
      <c r="H33" s="29" t="s">
        <v>20</v>
      </c>
      <c r="I33" s="271"/>
      <c r="J33" s="272"/>
      <c r="K33" s="155" t="s">
        <v>21</v>
      </c>
      <c r="L33" s="155"/>
      <c r="M33" s="272"/>
      <c r="N33" s="273"/>
      <c r="P33" s="139"/>
    </row>
    <row r="34" spans="2:17" ht="14.15" customHeight="1" x14ac:dyDescent="0.2">
      <c r="B34" s="112"/>
      <c r="C34" s="284"/>
      <c r="D34" s="186" t="s">
        <v>22</v>
      </c>
      <c r="E34" s="187"/>
      <c r="F34" s="269"/>
      <c r="G34" s="185"/>
      <c r="H34" s="30" t="s">
        <v>23</v>
      </c>
      <c r="I34" s="271"/>
      <c r="J34" s="272"/>
      <c r="K34" s="155" t="s">
        <v>21</v>
      </c>
      <c r="L34" s="155"/>
      <c r="M34" s="272"/>
      <c r="N34" s="273"/>
      <c r="P34" s="139"/>
    </row>
    <row r="35" spans="2:17" ht="14.15" customHeight="1" x14ac:dyDescent="0.2">
      <c r="B35" s="112"/>
      <c r="C35" s="284"/>
      <c r="D35" s="188"/>
      <c r="E35" s="189"/>
      <c r="F35" s="270"/>
      <c r="G35" s="200" t="s">
        <v>24</v>
      </c>
      <c r="H35" s="201"/>
      <c r="I35" s="94"/>
      <c r="J35" s="274" t="s">
        <v>25</v>
      </c>
      <c r="K35" s="275"/>
      <c r="L35" s="276"/>
      <c r="M35" s="277"/>
      <c r="N35" s="278"/>
      <c r="P35" s="139"/>
    </row>
    <row r="36" spans="2:17" ht="14.15" customHeight="1" x14ac:dyDescent="0.2">
      <c r="B36" s="112"/>
      <c r="C36" s="284"/>
      <c r="D36" s="195" t="s">
        <v>26</v>
      </c>
      <c r="E36" s="195"/>
      <c r="F36" s="280"/>
      <c r="G36" s="203" t="s">
        <v>27</v>
      </c>
      <c r="H36" s="204"/>
      <c r="I36" s="159"/>
      <c r="J36" s="160"/>
      <c r="K36" s="156" t="s">
        <v>28</v>
      </c>
      <c r="L36" s="159"/>
      <c r="M36" s="160"/>
      <c r="N36" s="164" t="s">
        <v>29</v>
      </c>
      <c r="O36" s="27"/>
      <c r="P36" s="139" t="str">
        <f>IF(OR(I32="リアルのみ",I32="リアル + オンライン",I32="選択してください"),"RK"," ")</f>
        <v>RK</v>
      </c>
    </row>
    <row r="37" spans="2:17" ht="14.15" customHeight="1" x14ac:dyDescent="0.2">
      <c r="B37" s="112"/>
      <c r="C37" s="284"/>
      <c r="D37" s="195"/>
      <c r="E37" s="195"/>
      <c r="F37" s="280"/>
      <c r="G37" s="192" t="s">
        <v>30</v>
      </c>
      <c r="H37" s="193"/>
      <c r="I37" s="161"/>
      <c r="J37" s="162"/>
      <c r="K37" s="157"/>
      <c r="L37" s="161"/>
      <c r="M37" s="162"/>
      <c r="N37" s="165"/>
      <c r="P37" s="139" t="str">
        <f>IF(OR(I32="リアルのみ",I32="リアル + オンライン",I32="選択してください"),"RS"," ")</f>
        <v>RS</v>
      </c>
      <c r="Q37" s="74"/>
    </row>
    <row r="38" spans="2:17" ht="14.15" customHeight="1" x14ac:dyDescent="0.2">
      <c r="B38" s="112"/>
      <c r="C38" s="284"/>
      <c r="D38" s="195"/>
      <c r="E38" s="195"/>
      <c r="F38" s="280"/>
      <c r="G38" s="192" t="s">
        <v>31</v>
      </c>
      <c r="H38" s="193"/>
      <c r="I38" s="161"/>
      <c r="J38" s="162"/>
      <c r="K38" s="157"/>
      <c r="L38" s="161"/>
      <c r="M38" s="162"/>
      <c r="N38" s="165"/>
      <c r="P38" s="139" t="str">
        <f>IF(OR(I32="リアルのみ",I32="リアル + オンライン",I32="選択してください"),"RY"," ")</f>
        <v>RY</v>
      </c>
    </row>
    <row r="39" spans="2:17" ht="14.15" customHeight="1" x14ac:dyDescent="0.2">
      <c r="B39" s="112"/>
      <c r="C39" s="284"/>
      <c r="D39" s="180" t="s">
        <v>32</v>
      </c>
      <c r="E39" s="181"/>
      <c r="F39" s="138"/>
      <c r="G39" s="192" t="s">
        <v>33</v>
      </c>
      <c r="H39" s="194"/>
      <c r="I39" s="161"/>
      <c r="J39" s="162"/>
      <c r="K39" s="157"/>
      <c r="L39" s="161"/>
      <c r="M39" s="162"/>
      <c r="N39" s="165"/>
      <c r="P39" s="139" t="str">
        <f>IF(OR(I32="リアルのみ",I32="リアル + オンライン",I32="選択してください"),"RT"," ")</f>
        <v>RT</v>
      </c>
    </row>
    <row r="40" spans="2:17" ht="14.15" customHeight="1" x14ac:dyDescent="0.2">
      <c r="B40" s="112"/>
      <c r="C40" s="285"/>
      <c r="D40" s="196" t="s">
        <v>34</v>
      </c>
      <c r="E40" s="197"/>
      <c r="F40" s="138" t="s">
        <v>35</v>
      </c>
      <c r="G40" s="192" t="s">
        <v>36</v>
      </c>
      <c r="H40" s="194"/>
      <c r="I40" s="266"/>
      <c r="J40" s="267"/>
      <c r="K40" s="157"/>
      <c r="L40" s="266"/>
      <c r="M40" s="267"/>
      <c r="N40" s="165"/>
      <c r="P40" s="139" t="str">
        <f>IF(OR(I32="オンラインのみ",I32="リアル + オンライン",I32="選択してください"),"ON"," ")</f>
        <v>ON</v>
      </c>
    </row>
    <row r="41" spans="2:17" ht="14.15" customHeight="1" x14ac:dyDescent="0.2">
      <c r="B41" s="112"/>
      <c r="C41" s="286"/>
      <c r="D41" s="205" t="s">
        <v>37</v>
      </c>
      <c r="E41" s="206"/>
      <c r="F41" s="148"/>
      <c r="G41" s="190" t="s">
        <v>38</v>
      </c>
      <c r="H41" s="191"/>
      <c r="I41" s="172">
        <f>IF(I32="リアルのみ",I36+I37+I38+I39,IF(I32="リアル + オンライン",SUM(I36:I40),IF(AND(I32="選択してください",SUM(I36:I40)&gt;=1),"出展形態選択",I40)))</f>
        <v>0</v>
      </c>
      <c r="J41" s="173"/>
      <c r="K41" s="158"/>
      <c r="L41" s="172">
        <f>IF(I32="リアルのみ",L36+L37+L38+L39,IF(I32="リアル + オンライン",SUM(L36:L40),IF(AND(I32="選択してください",SUM(L36:L40)&gt;=1),"出展形態選択",L40)))</f>
        <v>0</v>
      </c>
      <c r="M41" s="173"/>
      <c r="N41" s="166"/>
      <c r="P41" s="139"/>
    </row>
    <row r="42" spans="2:17" ht="14.15" customHeight="1" x14ac:dyDescent="0.2">
      <c r="B42" s="112"/>
      <c r="C42" s="176" t="s">
        <v>132</v>
      </c>
      <c r="D42" s="178" t="s">
        <v>16</v>
      </c>
      <c r="E42" s="179"/>
      <c r="F42" s="145"/>
      <c r="G42" s="182" t="s">
        <v>17</v>
      </c>
      <c r="H42" s="183"/>
      <c r="I42" s="292" t="s">
        <v>35</v>
      </c>
      <c r="J42" s="293"/>
      <c r="K42" s="293"/>
      <c r="L42" s="293"/>
      <c r="M42" s="72" t="s">
        <v>114</v>
      </c>
      <c r="N42" s="103"/>
      <c r="P42" s="139"/>
    </row>
    <row r="43" spans="2:17" ht="14.15" customHeight="1" x14ac:dyDescent="0.2">
      <c r="B43" s="112"/>
      <c r="C43" s="176"/>
      <c r="D43" s="182" t="s">
        <v>18</v>
      </c>
      <c r="E43" s="183"/>
      <c r="F43" s="91"/>
      <c r="G43" s="184" t="s">
        <v>19</v>
      </c>
      <c r="H43" s="29" t="s">
        <v>20</v>
      </c>
      <c r="I43" s="271"/>
      <c r="J43" s="272"/>
      <c r="K43" s="155" t="s">
        <v>21</v>
      </c>
      <c r="L43" s="155"/>
      <c r="M43" s="272"/>
      <c r="N43" s="273"/>
      <c r="P43" s="139"/>
    </row>
    <row r="44" spans="2:17" ht="14.15" customHeight="1" x14ac:dyDescent="0.2">
      <c r="B44" s="112"/>
      <c r="C44" s="176"/>
      <c r="D44" s="186" t="s">
        <v>22</v>
      </c>
      <c r="E44" s="187"/>
      <c r="F44" s="269"/>
      <c r="G44" s="185"/>
      <c r="H44" s="30" t="s">
        <v>23</v>
      </c>
      <c r="I44" s="271"/>
      <c r="J44" s="272"/>
      <c r="K44" s="155" t="s">
        <v>21</v>
      </c>
      <c r="L44" s="155"/>
      <c r="M44" s="272"/>
      <c r="N44" s="273"/>
      <c r="P44" s="139"/>
    </row>
    <row r="45" spans="2:17" ht="14.15" customHeight="1" x14ac:dyDescent="0.2">
      <c r="B45" s="112"/>
      <c r="C45" s="176"/>
      <c r="D45" s="188"/>
      <c r="E45" s="189"/>
      <c r="F45" s="270"/>
      <c r="G45" s="200" t="s">
        <v>24</v>
      </c>
      <c r="H45" s="201"/>
      <c r="I45" s="94"/>
      <c r="J45" s="274" t="s">
        <v>25</v>
      </c>
      <c r="K45" s="275"/>
      <c r="L45" s="276"/>
      <c r="M45" s="277"/>
      <c r="N45" s="278"/>
      <c r="P45" s="139"/>
    </row>
    <row r="46" spans="2:17" ht="14.15" customHeight="1" x14ac:dyDescent="0.2">
      <c r="B46" s="112"/>
      <c r="C46" s="176"/>
      <c r="D46" s="195" t="s">
        <v>26</v>
      </c>
      <c r="E46" s="195"/>
      <c r="F46" s="280"/>
      <c r="G46" s="203" t="s">
        <v>27</v>
      </c>
      <c r="H46" s="204"/>
      <c r="I46" s="281"/>
      <c r="J46" s="282"/>
      <c r="K46" s="156" t="s">
        <v>28</v>
      </c>
      <c r="L46" s="281"/>
      <c r="M46" s="282"/>
      <c r="N46" s="164" t="s">
        <v>29</v>
      </c>
      <c r="O46" s="27"/>
      <c r="P46" s="139" t="str">
        <f>IF(OR(I42="リアルのみ",I42="リアル + オンライン",I42="選択してください"),"RK"," ")</f>
        <v>RK</v>
      </c>
    </row>
    <row r="47" spans="2:17" ht="14.15" customHeight="1" x14ac:dyDescent="0.2">
      <c r="B47" s="112"/>
      <c r="C47" s="176"/>
      <c r="D47" s="195"/>
      <c r="E47" s="195"/>
      <c r="F47" s="280"/>
      <c r="G47" s="192" t="s">
        <v>30</v>
      </c>
      <c r="H47" s="193"/>
      <c r="I47" s="266"/>
      <c r="J47" s="267"/>
      <c r="K47" s="157"/>
      <c r="L47" s="266"/>
      <c r="M47" s="267"/>
      <c r="N47" s="165"/>
      <c r="P47" s="139" t="str">
        <f>IF(OR(I42="リアルのみ",I42="リアル + オンライン",I42="選択してください"),"RS"," ")</f>
        <v>RS</v>
      </c>
    </row>
    <row r="48" spans="2:17" ht="14.15" customHeight="1" x14ac:dyDescent="0.2">
      <c r="B48" s="112"/>
      <c r="C48" s="176"/>
      <c r="D48" s="195"/>
      <c r="E48" s="195"/>
      <c r="F48" s="280"/>
      <c r="G48" s="192" t="s">
        <v>31</v>
      </c>
      <c r="H48" s="193"/>
      <c r="I48" s="266"/>
      <c r="J48" s="267"/>
      <c r="K48" s="157"/>
      <c r="L48" s="266"/>
      <c r="M48" s="267"/>
      <c r="N48" s="165"/>
      <c r="P48" s="139" t="str">
        <f>IF(OR(I42="リアルのみ",I42="リアル + オンライン",I42="選択してください"),"RY"," ")</f>
        <v>RY</v>
      </c>
    </row>
    <row r="49" spans="2:16" ht="14.15" customHeight="1" x14ac:dyDescent="0.2">
      <c r="B49" s="112"/>
      <c r="C49" s="176"/>
      <c r="D49" s="180" t="s">
        <v>32</v>
      </c>
      <c r="E49" s="181"/>
      <c r="F49" s="135"/>
      <c r="G49" s="192" t="s">
        <v>33</v>
      </c>
      <c r="H49" s="194"/>
      <c r="I49" s="266"/>
      <c r="J49" s="267"/>
      <c r="K49" s="157"/>
      <c r="L49" s="266"/>
      <c r="M49" s="267"/>
      <c r="N49" s="165"/>
      <c r="P49" s="139" t="str">
        <f>IF(OR(I42="リアルのみ",I42="リアル + オンライン",I42="選択してください"),"RT"," ")</f>
        <v>RT</v>
      </c>
    </row>
    <row r="50" spans="2:16" ht="14.15" customHeight="1" x14ac:dyDescent="0.2">
      <c r="B50" s="112"/>
      <c r="C50" s="177"/>
      <c r="D50" s="196" t="s">
        <v>34</v>
      </c>
      <c r="E50" s="197"/>
      <c r="F50" s="135" t="s">
        <v>35</v>
      </c>
      <c r="G50" s="192" t="s">
        <v>36</v>
      </c>
      <c r="H50" s="194"/>
      <c r="I50" s="266"/>
      <c r="J50" s="267"/>
      <c r="K50" s="157"/>
      <c r="L50" s="266"/>
      <c r="M50" s="267"/>
      <c r="N50" s="165"/>
      <c r="P50" s="139" t="str">
        <f>IF(OR(I42="オンラインのみ",I42="リアル + オンライン",I42="選択してください"),"ON"," ")</f>
        <v>ON</v>
      </c>
    </row>
    <row r="51" spans="2:16" ht="14.15" customHeight="1" x14ac:dyDescent="0.2">
      <c r="B51" s="112"/>
      <c r="C51" s="279"/>
      <c r="D51" s="268" t="s">
        <v>37</v>
      </c>
      <c r="E51" s="189"/>
      <c r="F51" s="93"/>
      <c r="G51" s="190" t="s">
        <v>38</v>
      </c>
      <c r="H51" s="191"/>
      <c r="I51" s="172">
        <f>IF(I42="リアルのみ",I46+I47+I48+I49,IF(I42="リアル + オンライン",SUM(I46:I50),IF(AND(I42="選択してください",SUM(I46:I50)&gt;=1),"出展形態選択",I50)))</f>
        <v>0</v>
      </c>
      <c r="J51" s="173"/>
      <c r="K51" s="158"/>
      <c r="L51" s="172">
        <f>IF(I42="リアルのみ",L46+L47+L48+L49,IF(I42="リアル + オンライン",SUM(L46:L50),IF(AND(I42="選択してください",SUM(L46:L50)&gt;=1),"出展形態選択",L50)))</f>
        <v>0</v>
      </c>
      <c r="M51" s="173"/>
      <c r="N51" s="166"/>
      <c r="P51" s="141"/>
    </row>
    <row r="52" spans="2:16" ht="13.5" customHeight="1" x14ac:dyDescent="0.2">
      <c r="B52" s="111"/>
      <c r="C52" s="250" t="s">
        <v>48</v>
      </c>
      <c r="D52" s="250"/>
      <c r="E52" s="251"/>
      <c r="F52" s="256" t="s">
        <v>49</v>
      </c>
      <c r="G52" s="257"/>
      <c r="H52" s="258"/>
      <c r="I52" s="249">
        <f>SUMIF(P6:P50,"RK",I6:I50)</f>
        <v>0</v>
      </c>
      <c r="J52" s="249"/>
      <c r="K52" s="259" t="s">
        <v>50</v>
      </c>
      <c r="L52" s="304">
        <f>SUMIF(P6:P50,"RK",L6:L50)</f>
        <v>0</v>
      </c>
      <c r="M52" s="305"/>
      <c r="N52" s="243" t="s">
        <v>51</v>
      </c>
      <c r="O52" s="27"/>
      <c r="P52" s="142"/>
    </row>
    <row r="53" spans="2:16" ht="14.15" customHeight="1" x14ac:dyDescent="0.2">
      <c r="B53" s="111"/>
      <c r="C53" s="252"/>
      <c r="D53" s="252"/>
      <c r="E53" s="253"/>
      <c r="F53" s="246" t="s">
        <v>30</v>
      </c>
      <c r="G53" s="247"/>
      <c r="H53" s="248"/>
      <c r="I53" s="249">
        <f>SUMIF(P7:P51,"RS",I7:I51)</f>
        <v>0</v>
      </c>
      <c r="J53" s="249"/>
      <c r="K53" s="260"/>
      <c r="L53" s="306">
        <f>SUMIF(P7:P51,"RS",L7:L51)</f>
        <v>0</v>
      </c>
      <c r="M53" s="307"/>
      <c r="N53" s="244"/>
      <c r="P53" s="141"/>
    </row>
    <row r="54" spans="2:16" ht="14.15" customHeight="1" x14ac:dyDescent="0.2">
      <c r="B54" s="111"/>
      <c r="C54" s="252"/>
      <c r="D54" s="252"/>
      <c r="E54" s="253"/>
      <c r="F54" s="246" t="s">
        <v>31</v>
      </c>
      <c r="G54" s="247"/>
      <c r="H54" s="248"/>
      <c r="I54" s="249">
        <f>SUMIF(P8:P52,"RY",I8:I52)</f>
        <v>0</v>
      </c>
      <c r="J54" s="249"/>
      <c r="K54" s="260"/>
      <c r="L54" s="306">
        <f>SUMIF(P8:P52,"RY",L8:L52)</f>
        <v>0</v>
      </c>
      <c r="M54" s="307"/>
      <c r="N54" s="244"/>
      <c r="P54" s="141"/>
    </row>
    <row r="55" spans="2:16" ht="14.15" customHeight="1" x14ac:dyDescent="0.2">
      <c r="B55" s="111"/>
      <c r="C55" s="252"/>
      <c r="D55" s="252"/>
      <c r="E55" s="253"/>
      <c r="F55" s="246" t="s">
        <v>33</v>
      </c>
      <c r="G55" s="247"/>
      <c r="H55" s="248"/>
      <c r="I55" s="249">
        <f>SUMIF(P9:P53,"RT",I9:I53)</f>
        <v>0</v>
      </c>
      <c r="J55" s="249"/>
      <c r="K55" s="260"/>
      <c r="L55" s="306">
        <f>SUMIF(P9:P53,"RT",L9:L53)</f>
        <v>0</v>
      </c>
      <c r="M55" s="307"/>
      <c r="N55" s="244"/>
      <c r="P55" s="141"/>
    </row>
    <row r="56" spans="2:16" ht="14.15" customHeight="1" x14ac:dyDescent="0.2">
      <c r="B56" s="111"/>
      <c r="C56" s="252"/>
      <c r="D56" s="252"/>
      <c r="E56" s="253"/>
      <c r="F56" s="246" t="s">
        <v>36</v>
      </c>
      <c r="G56" s="247"/>
      <c r="H56" s="248"/>
      <c r="I56" s="249">
        <f>SUMIF(P10:P54,"ON",I10:I54)</f>
        <v>0</v>
      </c>
      <c r="J56" s="249"/>
      <c r="K56" s="260"/>
      <c r="L56" s="306">
        <f>SUMIF(P10:P54,"ON",L10:L54)</f>
        <v>0</v>
      </c>
      <c r="M56" s="307"/>
      <c r="N56" s="244"/>
      <c r="P56" s="141"/>
    </row>
    <row r="57" spans="2:16" ht="11.15" customHeight="1" x14ac:dyDescent="0.2">
      <c r="B57" s="113"/>
      <c r="C57" s="254"/>
      <c r="D57" s="254"/>
      <c r="E57" s="255"/>
      <c r="F57" s="262" t="s">
        <v>52</v>
      </c>
      <c r="G57" s="263"/>
      <c r="H57" s="264"/>
      <c r="I57" s="265">
        <f>SUM(I52:J56)</f>
        <v>0</v>
      </c>
      <c r="J57" s="265"/>
      <c r="K57" s="261"/>
      <c r="L57" s="265">
        <f>SUM(L52:M56)</f>
        <v>0</v>
      </c>
      <c r="M57" s="265"/>
      <c r="N57" s="245"/>
      <c r="P57" s="141"/>
    </row>
    <row r="58" spans="2:16" ht="4" customHeight="1" x14ac:dyDescent="0.2">
      <c r="B58" s="114"/>
      <c r="G58" s="28"/>
      <c r="H58" s="28"/>
      <c r="I58" s="28"/>
      <c r="J58" s="28"/>
      <c r="K58" s="28"/>
      <c r="L58" s="28"/>
      <c r="M58" s="28"/>
      <c r="N58" s="28"/>
    </row>
  </sheetData>
  <sheetProtection formatCells="0"/>
  <mergeCells count="231">
    <mergeCell ref="N52:N57"/>
    <mergeCell ref="F53:H53"/>
    <mergeCell ref="I53:J53"/>
    <mergeCell ref="L53:M53"/>
    <mergeCell ref="F54:H54"/>
    <mergeCell ref="I54:J54"/>
    <mergeCell ref="L54:M54"/>
    <mergeCell ref="F55:H55"/>
    <mergeCell ref="I55:J55"/>
    <mergeCell ref="L55:M55"/>
    <mergeCell ref="C52:E57"/>
    <mergeCell ref="F52:H52"/>
    <mergeCell ref="I52:J52"/>
    <mergeCell ref="K52:K57"/>
    <mergeCell ref="L52:M52"/>
    <mergeCell ref="F56:H56"/>
    <mergeCell ref="C42:C51"/>
    <mergeCell ref="D42:E42"/>
    <mergeCell ref="G42:H42"/>
    <mergeCell ref="I42:L42"/>
    <mergeCell ref="I56:J56"/>
    <mergeCell ref="L56:M56"/>
    <mergeCell ref="F57:H57"/>
    <mergeCell ref="I57:J57"/>
    <mergeCell ref="L57:M57"/>
    <mergeCell ref="D49:E49"/>
    <mergeCell ref="G49:H49"/>
    <mergeCell ref="I49:J49"/>
    <mergeCell ref="L49:M49"/>
    <mergeCell ref="D50:E50"/>
    <mergeCell ref="D46:E48"/>
    <mergeCell ref="F46:F48"/>
    <mergeCell ref="G46:H46"/>
    <mergeCell ref="I46:J46"/>
    <mergeCell ref="N36:N41"/>
    <mergeCell ref="G37:H37"/>
    <mergeCell ref="I37:J37"/>
    <mergeCell ref="D40:E40"/>
    <mergeCell ref="G40:H40"/>
    <mergeCell ref="I40:J40"/>
    <mergeCell ref="K46:K51"/>
    <mergeCell ref="L46:M46"/>
    <mergeCell ref="D51:E51"/>
    <mergeCell ref="G51:H51"/>
    <mergeCell ref="I51:J51"/>
    <mergeCell ref="L51:M51"/>
    <mergeCell ref="N46:N51"/>
    <mergeCell ref="G47:H47"/>
    <mergeCell ref="I47:J47"/>
    <mergeCell ref="L47:M47"/>
    <mergeCell ref="G48:H48"/>
    <mergeCell ref="I48:J48"/>
    <mergeCell ref="L48:M48"/>
    <mergeCell ref="M43:N43"/>
    <mergeCell ref="G50:H50"/>
    <mergeCell ref="I50:J50"/>
    <mergeCell ref="L50:M50"/>
    <mergeCell ref="D44:E45"/>
    <mergeCell ref="F44:F45"/>
    <mergeCell ref="I44:J44"/>
    <mergeCell ref="K44:L44"/>
    <mergeCell ref="M44:N44"/>
    <mergeCell ref="G45:H45"/>
    <mergeCell ref="J45:L45"/>
    <mergeCell ref="M45:N45"/>
    <mergeCell ref="D43:E43"/>
    <mergeCell ref="G43:G44"/>
    <mergeCell ref="I43:J43"/>
    <mergeCell ref="K43:L43"/>
    <mergeCell ref="L40:M40"/>
    <mergeCell ref="D41:E41"/>
    <mergeCell ref="G41:H41"/>
    <mergeCell ref="I41:J41"/>
    <mergeCell ref="L41:M41"/>
    <mergeCell ref="L37:M37"/>
    <mergeCell ref="G38:H38"/>
    <mergeCell ref="I38:J38"/>
    <mergeCell ref="L38:M38"/>
    <mergeCell ref="D39:E39"/>
    <mergeCell ref="G39:H39"/>
    <mergeCell ref="I39:J39"/>
    <mergeCell ref="L39:M39"/>
    <mergeCell ref="M33:N33"/>
    <mergeCell ref="D34:E35"/>
    <mergeCell ref="F34:F35"/>
    <mergeCell ref="I34:J34"/>
    <mergeCell ref="K34:L34"/>
    <mergeCell ref="M34:N34"/>
    <mergeCell ref="G35:H35"/>
    <mergeCell ref="J35:L35"/>
    <mergeCell ref="M35:N35"/>
    <mergeCell ref="C32:C41"/>
    <mergeCell ref="D32:E32"/>
    <mergeCell ref="G32:H32"/>
    <mergeCell ref="I32:L32"/>
    <mergeCell ref="D33:E33"/>
    <mergeCell ref="G33:G34"/>
    <mergeCell ref="C22:C31"/>
    <mergeCell ref="D22:E22"/>
    <mergeCell ref="G22:H22"/>
    <mergeCell ref="I22:L22"/>
    <mergeCell ref="I33:J33"/>
    <mergeCell ref="K33:L33"/>
    <mergeCell ref="D36:E38"/>
    <mergeCell ref="F36:F38"/>
    <mergeCell ref="G36:H36"/>
    <mergeCell ref="I36:J36"/>
    <mergeCell ref="K36:K41"/>
    <mergeCell ref="L36:M36"/>
    <mergeCell ref="D29:E29"/>
    <mergeCell ref="G29:H29"/>
    <mergeCell ref="I29:J29"/>
    <mergeCell ref="L29:M29"/>
    <mergeCell ref="D30:E30"/>
    <mergeCell ref="G30:H30"/>
    <mergeCell ref="D26:E28"/>
    <mergeCell ref="F26:F28"/>
    <mergeCell ref="G26:H26"/>
    <mergeCell ref="I26:J26"/>
    <mergeCell ref="K26:K31"/>
    <mergeCell ref="L26:M26"/>
    <mergeCell ref="D31:E31"/>
    <mergeCell ref="G31:H31"/>
    <mergeCell ref="I31:J31"/>
    <mergeCell ref="L31:M31"/>
    <mergeCell ref="N26:N31"/>
    <mergeCell ref="G27:H27"/>
    <mergeCell ref="I27:J27"/>
    <mergeCell ref="L27:M27"/>
    <mergeCell ref="G28:H28"/>
    <mergeCell ref="I28:J28"/>
    <mergeCell ref="L28:M28"/>
    <mergeCell ref="I19:J19"/>
    <mergeCell ref="L19:M19"/>
    <mergeCell ref="M23:N23"/>
    <mergeCell ref="N16:N21"/>
    <mergeCell ref="G17:H17"/>
    <mergeCell ref="I17:J17"/>
    <mergeCell ref="I30:J30"/>
    <mergeCell ref="L30:M30"/>
    <mergeCell ref="D24:E25"/>
    <mergeCell ref="F24:F25"/>
    <mergeCell ref="I24:J24"/>
    <mergeCell ref="K24:L24"/>
    <mergeCell ref="M24:N24"/>
    <mergeCell ref="G25:H25"/>
    <mergeCell ref="J25:L25"/>
    <mergeCell ref="M25:N25"/>
    <mergeCell ref="D23:E23"/>
    <mergeCell ref="G23:G24"/>
    <mergeCell ref="I23:J23"/>
    <mergeCell ref="K23:L23"/>
    <mergeCell ref="D20:E20"/>
    <mergeCell ref="G20:H20"/>
    <mergeCell ref="I20:J20"/>
    <mergeCell ref="L20:M20"/>
    <mergeCell ref="D21:E21"/>
    <mergeCell ref="G21:H21"/>
    <mergeCell ref="I21:J21"/>
    <mergeCell ref="L21:M21"/>
    <mergeCell ref="L17:M17"/>
    <mergeCell ref="G18:H18"/>
    <mergeCell ref="I18:J18"/>
    <mergeCell ref="L18:M18"/>
    <mergeCell ref="D19:E19"/>
    <mergeCell ref="G19:H19"/>
    <mergeCell ref="M13:N13"/>
    <mergeCell ref="D14:E15"/>
    <mergeCell ref="F14:F15"/>
    <mergeCell ref="I14:J14"/>
    <mergeCell ref="K14:L14"/>
    <mergeCell ref="M14:N14"/>
    <mergeCell ref="G15:H15"/>
    <mergeCell ref="J15:L15"/>
    <mergeCell ref="M15:N15"/>
    <mergeCell ref="C12:C21"/>
    <mergeCell ref="D12:E12"/>
    <mergeCell ref="G12:H12"/>
    <mergeCell ref="I12:L12"/>
    <mergeCell ref="D13:E13"/>
    <mergeCell ref="G13:G14"/>
    <mergeCell ref="C2:C11"/>
    <mergeCell ref="D2:E2"/>
    <mergeCell ref="G2:H2"/>
    <mergeCell ref="I2:L2"/>
    <mergeCell ref="I13:J13"/>
    <mergeCell ref="K13:L13"/>
    <mergeCell ref="D16:E18"/>
    <mergeCell ref="F16:F18"/>
    <mergeCell ref="G16:H16"/>
    <mergeCell ref="I16:J16"/>
    <mergeCell ref="K16:K21"/>
    <mergeCell ref="L16:M16"/>
    <mergeCell ref="D10:E10"/>
    <mergeCell ref="G10:H10"/>
    <mergeCell ref="I10:J10"/>
    <mergeCell ref="L10:M10"/>
    <mergeCell ref="D6:E8"/>
    <mergeCell ref="F6:F8"/>
    <mergeCell ref="G6:H6"/>
    <mergeCell ref="I6:J6"/>
    <mergeCell ref="K6:K11"/>
    <mergeCell ref="L6:M6"/>
    <mergeCell ref="D11:E11"/>
    <mergeCell ref="G11:H11"/>
    <mergeCell ref="I11:J11"/>
    <mergeCell ref="L11:M11"/>
    <mergeCell ref="N6:N11"/>
    <mergeCell ref="G7:H7"/>
    <mergeCell ref="I7:J7"/>
    <mergeCell ref="L7:M7"/>
    <mergeCell ref="G8:H8"/>
    <mergeCell ref="I8:J8"/>
    <mergeCell ref="L8:M8"/>
    <mergeCell ref="D9:E9"/>
    <mergeCell ref="G9:H9"/>
    <mergeCell ref="I9:J9"/>
    <mergeCell ref="L9:M9"/>
    <mergeCell ref="M3:N3"/>
    <mergeCell ref="D4:E5"/>
    <mergeCell ref="F4:F5"/>
    <mergeCell ref="I4:J4"/>
    <mergeCell ref="K4:L4"/>
    <mergeCell ref="M4:N4"/>
    <mergeCell ref="G5:H5"/>
    <mergeCell ref="J5:L5"/>
    <mergeCell ref="M5:N5"/>
    <mergeCell ref="D3:E3"/>
    <mergeCell ref="G3:G4"/>
    <mergeCell ref="I3:J3"/>
    <mergeCell ref="K3:L3"/>
  </mergeCells>
  <phoneticPr fontId="3"/>
  <conditionalFormatting sqref="I4:N4 I10:J10 L10:M10">
    <cfRule type="expression" dxfId="61" priority="17">
      <formula>$I$2="リアルのみ"</formula>
    </cfRule>
  </conditionalFormatting>
  <conditionalFormatting sqref="I3:N3">
    <cfRule type="expression" dxfId="60" priority="16">
      <formula>$I$2="オンラインのみ"</formula>
    </cfRule>
  </conditionalFormatting>
  <conditionalFormatting sqref="I6:J9 L6:M9">
    <cfRule type="expression" dxfId="59" priority="15">
      <formula>$I$2="オンラインのみ"</formula>
    </cfRule>
  </conditionalFormatting>
  <conditionalFormatting sqref="I14:N14 I20:J20 L20:M20">
    <cfRule type="expression" dxfId="58" priority="14">
      <formula>$I$12="リアルのみ"</formula>
    </cfRule>
  </conditionalFormatting>
  <conditionalFormatting sqref="I13:N13">
    <cfRule type="expression" dxfId="57" priority="13">
      <formula>$I$12="オンラインのみ"</formula>
    </cfRule>
  </conditionalFormatting>
  <conditionalFormatting sqref="I16:J19 L16:M19">
    <cfRule type="expression" dxfId="56" priority="12">
      <formula>$I$12="オンラインのみ"</formula>
    </cfRule>
  </conditionalFormatting>
  <conditionalFormatting sqref="I24:N24 I30:J30 L30:M30">
    <cfRule type="expression" dxfId="55" priority="11">
      <formula>$I$22="リアルのみ"</formula>
    </cfRule>
  </conditionalFormatting>
  <conditionalFormatting sqref="I23:N23">
    <cfRule type="expression" dxfId="54" priority="10">
      <formula>$I$22="オンラインのみ"</formula>
    </cfRule>
  </conditionalFormatting>
  <conditionalFormatting sqref="I26:J29 L26:M29">
    <cfRule type="expression" dxfId="53" priority="9">
      <formula>$I$22="オンラインのみ"</formula>
    </cfRule>
  </conditionalFormatting>
  <conditionalFormatting sqref="I34:N34 I40:J40 L40:M40">
    <cfRule type="expression" dxfId="52" priority="8">
      <formula>$I$32="リアルのみ"</formula>
    </cfRule>
  </conditionalFormatting>
  <conditionalFormatting sqref="I33:N33">
    <cfRule type="expression" dxfId="51" priority="7">
      <formula>$I$32="オンラインのみ"</formula>
    </cfRule>
  </conditionalFormatting>
  <conditionalFormatting sqref="I36:J39 L36:M39">
    <cfRule type="expression" dxfId="50" priority="6">
      <formula>$I$32="オンラインのみ"</formula>
    </cfRule>
  </conditionalFormatting>
  <conditionalFormatting sqref="I44:N44 I50:J50 L50:M50">
    <cfRule type="expression" dxfId="49" priority="5">
      <formula>$I$42="リアルのみ"</formula>
    </cfRule>
  </conditionalFormatting>
  <conditionalFormatting sqref="I43:N43">
    <cfRule type="expression" dxfId="48" priority="4">
      <formula>$I$42="オンラインのみ"</formula>
    </cfRule>
  </conditionalFormatting>
  <conditionalFormatting sqref="I46:J49 L46:M49">
    <cfRule type="expression" dxfId="47" priority="3">
      <formula>$I$42="オンラインのみ"</formula>
    </cfRule>
  </conditionalFormatting>
  <conditionalFormatting sqref="I52:I56">
    <cfRule type="expression" dxfId="46" priority="2">
      <formula>$I44="リアルのみ"</formula>
    </cfRule>
  </conditionalFormatting>
  <conditionalFormatting sqref="L52:L56">
    <cfRule type="expression" dxfId="45" priority="1">
      <formula>$I44="リアルのみ"</formula>
    </cfRule>
  </conditionalFormatting>
  <dataValidations count="2">
    <dataValidation type="list" allowBlank="1" showInputMessage="1" showErrorMessage="1" prompt="プルダウンして選択" sqref="F10 F20 F30 F40 F50">
      <formula1>"選択してください,どちらにも該当しない,パビリオン,共同出展"</formula1>
    </dataValidation>
    <dataValidation type="list" allowBlank="1" showInputMessage="1" showErrorMessage="1" prompt="プルダウンして選択" sqref="I2 I12 I22 I32 I42">
      <formula1>"選択してください,リアルのみ,リアル + オンライン,オンラインのみ"</formula1>
    </dataValidation>
  </dataValidations>
  <printOptions horizontalCentered="1"/>
  <pageMargins left="0.78740157480314965" right="0.59055118110236227" top="0.59055118110236227" bottom="0.59055118110236227" header="0.31496062992125984" footer="0.31496062992125984"/>
  <pageSetup paperSize="9" scale="99" fitToWidth="0" fitToHeight="0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1" operator="containsText" id="{F8FFB5ED-BAFF-4617-A891-E8E6740DB6FF}">
            <xm:f>NOT(ISERROR(SEARCH("出展形態選択",I57)))</xm:f>
            <xm:f>"出展形態選択"</xm:f>
            <x14:dxf>
              <fill>
                <patternFill>
                  <bgColor rgb="FFFFCCFF"/>
                </patternFill>
              </fill>
            </x14:dxf>
          </x14:cfRule>
          <xm:sqref>I57</xm:sqref>
        </x14:conditionalFormatting>
        <x14:conditionalFormatting xmlns:xm="http://schemas.microsoft.com/office/excel/2006/main">
          <x14:cfRule type="containsText" priority="20" operator="containsText" id="{8F57E3AF-EE77-4CA0-B632-336B7381DCEE}">
            <xm:f>NOT(ISERROR(SEARCH("出展形態選択",L57)))</xm:f>
            <xm:f>"出展形態選択"</xm:f>
            <x14:dxf>
              <fill>
                <patternFill>
                  <bgColor rgb="FFFFCCFF"/>
                </patternFill>
              </fill>
            </x14:dxf>
          </x14:cfRule>
          <xm:sqref>L57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X58"/>
  <sheetViews>
    <sheetView showGridLines="0" view="pageBreakPreview" topLeftCell="A34" zoomScale="90" zoomScaleNormal="115" zoomScaleSheetLayoutView="90" workbookViewId="0">
      <selection activeCell="Q40" sqref="Q40"/>
    </sheetView>
  </sheetViews>
  <sheetFormatPr defaultColWidth="8.7265625" defaultRowHeight="24" customHeight="1" x14ac:dyDescent="0.2"/>
  <cols>
    <col min="1" max="1" width="1.6328125" style="19" customWidth="1"/>
    <col min="2" max="2" width="1.08984375" style="19" customWidth="1"/>
    <col min="3" max="3" width="2.36328125" style="19" customWidth="1"/>
    <col min="4" max="4" width="5.36328125" style="19" customWidth="1"/>
    <col min="5" max="5" width="7.453125" style="19" customWidth="1"/>
    <col min="6" max="6" width="25" style="20" customWidth="1"/>
    <col min="7" max="7" width="3.453125" style="20" customWidth="1"/>
    <col min="8" max="8" width="7.6328125" style="20" customWidth="1"/>
    <col min="9" max="9" width="8.90625" style="20" customWidth="1"/>
    <col min="10" max="10" width="3.26953125" style="20" customWidth="1"/>
    <col min="11" max="11" width="4.90625" style="20" customWidth="1"/>
    <col min="12" max="12" width="2.08984375" style="20" customWidth="1"/>
    <col min="13" max="13" width="10.26953125" style="20" customWidth="1"/>
    <col min="14" max="14" width="4.08984375" style="20" customWidth="1"/>
    <col min="15" max="15" width="4.1796875" style="19" customWidth="1"/>
    <col min="16" max="18" width="8.7265625" style="19"/>
    <col min="19" max="20" width="7.6328125" style="19" customWidth="1"/>
    <col min="21" max="21" width="4.6328125" style="19" customWidth="1"/>
    <col min="22" max="23" width="7.6328125" style="19" customWidth="1"/>
    <col min="24" max="24" width="4.6328125" style="19" customWidth="1"/>
    <col min="25" max="35" width="8.7265625" style="19"/>
    <col min="36" max="36" width="14.08984375" style="19" customWidth="1"/>
    <col min="37" max="37" width="17" style="19" customWidth="1"/>
    <col min="38" max="38" width="8.7265625" style="19"/>
    <col min="39" max="39" width="20.7265625" style="19" customWidth="1"/>
    <col min="40" max="40" width="28.90625" style="19" customWidth="1"/>
    <col min="41" max="41" width="18.453125" style="19" customWidth="1"/>
    <col min="42" max="42" width="23" style="19" customWidth="1"/>
    <col min="43" max="43" width="25.453125" style="19" customWidth="1"/>
    <col min="44" max="44" width="24.08984375" style="19" customWidth="1"/>
    <col min="45" max="45" width="8.7265625" style="19"/>
    <col min="46" max="46" width="23" style="19" customWidth="1"/>
    <col min="47" max="47" width="29.453125" style="19" customWidth="1"/>
    <col min="48" max="48" width="37.453125" style="19" customWidth="1"/>
    <col min="49" max="16384" width="8.7265625" style="19"/>
  </cols>
  <sheetData>
    <row r="1" spans="1:18" ht="17.25" customHeight="1" x14ac:dyDescent="0.5">
      <c r="A1" s="7" t="s">
        <v>87</v>
      </c>
      <c r="B1" s="7"/>
      <c r="C1" s="8"/>
      <c r="G1" s="9"/>
      <c r="H1" s="9"/>
      <c r="I1" s="9"/>
      <c r="J1" s="9"/>
      <c r="K1" s="9"/>
      <c r="L1" s="9"/>
      <c r="M1" s="10"/>
      <c r="N1" s="9"/>
      <c r="O1" s="21"/>
      <c r="P1" s="136"/>
    </row>
    <row r="2" spans="1:18" ht="14.15" customHeight="1" x14ac:dyDescent="0.2">
      <c r="B2" s="112"/>
      <c r="C2" s="298" t="s">
        <v>133</v>
      </c>
      <c r="D2" s="301" t="s">
        <v>16</v>
      </c>
      <c r="E2" s="302"/>
      <c r="F2" s="90"/>
      <c r="G2" s="182" t="s">
        <v>17</v>
      </c>
      <c r="H2" s="183"/>
      <c r="I2" s="292" t="s">
        <v>35</v>
      </c>
      <c r="J2" s="293"/>
      <c r="K2" s="293"/>
      <c r="L2" s="293"/>
      <c r="M2" s="72" t="s">
        <v>114</v>
      </c>
      <c r="N2" s="103"/>
      <c r="P2" s="140" t="s">
        <v>143</v>
      </c>
    </row>
    <row r="3" spans="1:18" ht="14.15" customHeight="1" x14ac:dyDescent="0.2">
      <c r="B3" s="112"/>
      <c r="C3" s="299"/>
      <c r="D3" s="182" t="s">
        <v>18</v>
      </c>
      <c r="E3" s="183"/>
      <c r="F3" s="91"/>
      <c r="G3" s="231" t="s">
        <v>19</v>
      </c>
      <c r="H3" s="29" t="s">
        <v>20</v>
      </c>
      <c r="I3" s="271"/>
      <c r="J3" s="272"/>
      <c r="K3" s="155" t="s">
        <v>21</v>
      </c>
      <c r="L3" s="155"/>
      <c r="M3" s="272"/>
      <c r="N3" s="273"/>
      <c r="P3" s="137"/>
    </row>
    <row r="4" spans="1:18" ht="14.15" customHeight="1" x14ac:dyDescent="0.2">
      <c r="B4" s="112"/>
      <c r="C4" s="299"/>
      <c r="D4" s="186" t="s">
        <v>22</v>
      </c>
      <c r="E4" s="217"/>
      <c r="F4" s="287"/>
      <c r="G4" s="184"/>
      <c r="H4" s="30" t="s">
        <v>23</v>
      </c>
      <c r="I4" s="271"/>
      <c r="J4" s="272"/>
      <c r="K4" s="155" t="s">
        <v>21</v>
      </c>
      <c r="L4" s="155"/>
      <c r="M4" s="272"/>
      <c r="N4" s="273"/>
      <c r="P4" s="137"/>
    </row>
    <row r="5" spans="1:18" ht="14.15" customHeight="1" x14ac:dyDescent="0.2">
      <c r="B5" s="112"/>
      <c r="C5" s="284"/>
      <c r="D5" s="188"/>
      <c r="E5" s="189"/>
      <c r="F5" s="288"/>
      <c r="G5" s="215" t="s">
        <v>24</v>
      </c>
      <c r="H5" s="216"/>
      <c r="I5" s="94"/>
      <c r="J5" s="274" t="s">
        <v>25</v>
      </c>
      <c r="K5" s="275"/>
      <c r="L5" s="276"/>
      <c r="M5" s="277"/>
      <c r="N5" s="278"/>
      <c r="P5" s="137"/>
    </row>
    <row r="6" spans="1:18" ht="14.15" customHeight="1" x14ac:dyDescent="0.2">
      <c r="B6" s="112"/>
      <c r="C6" s="299"/>
      <c r="D6" s="186" t="s">
        <v>26</v>
      </c>
      <c r="E6" s="217"/>
      <c r="F6" s="289"/>
      <c r="G6" s="203" t="s">
        <v>27</v>
      </c>
      <c r="H6" s="221"/>
      <c r="I6" s="281"/>
      <c r="J6" s="282"/>
      <c r="K6" s="156" t="s">
        <v>28</v>
      </c>
      <c r="L6" s="281"/>
      <c r="M6" s="282"/>
      <c r="N6" s="164" t="s">
        <v>29</v>
      </c>
      <c r="O6" s="27"/>
      <c r="P6" s="139" t="str">
        <f>IF(OR(I2="リアルのみ",I2="リアル + オンライン",I2="選択してください"),"RK"," ")</f>
        <v>RK</v>
      </c>
      <c r="Q6" s="141"/>
      <c r="R6" s="141"/>
    </row>
    <row r="7" spans="1:18" ht="14.15" customHeight="1" x14ac:dyDescent="0.2">
      <c r="B7" s="112"/>
      <c r="C7" s="299"/>
      <c r="D7" s="188"/>
      <c r="E7" s="218"/>
      <c r="F7" s="290"/>
      <c r="G7" s="192" t="s">
        <v>30</v>
      </c>
      <c r="H7" s="193"/>
      <c r="I7" s="266"/>
      <c r="J7" s="267"/>
      <c r="K7" s="157"/>
      <c r="L7" s="266"/>
      <c r="M7" s="267"/>
      <c r="N7" s="165"/>
      <c r="P7" s="139" t="str">
        <f>IF(OR(I2="リアルのみ",I2="リアル + オンライン",I2="選択してください"),"RS"," ")</f>
        <v>RS</v>
      </c>
      <c r="Q7" s="141"/>
      <c r="R7" s="141"/>
    </row>
    <row r="8" spans="1:18" ht="14.15" customHeight="1" x14ac:dyDescent="0.2">
      <c r="B8" s="112"/>
      <c r="C8" s="299"/>
      <c r="D8" s="219"/>
      <c r="E8" s="220"/>
      <c r="F8" s="291"/>
      <c r="G8" s="192" t="s">
        <v>31</v>
      </c>
      <c r="H8" s="193"/>
      <c r="I8" s="266"/>
      <c r="J8" s="267"/>
      <c r="K8" s="157"/>
      <c r="L8" s="266"/>
      <c r="M8" s="267"/>
      <c r="N8" s="165"/>
      <c r="P8" s="139" t="str">
        <f>IF(OR(I2="リアルのみ",I2="リアル + オンライン",I2="選択してください"),"RY"," ")</f>
        <v>RY</v>
      </c>
      <c r="Q8" s="141"/>
      <c r="R8" s="141"/>
    </row>
    <row r="9" spans="1:18" ht="14.15" customHeight="1" x14ac:dyDescent="0.2">
      <c r="B9" s="112"/>
      <c r="C9" s="299"/>
      <c r="D9" s="182" t="s">
        <v>32</v>
      </c>
      <c r="E9" s="183"/>
      <c r="F9" s="138"/>
      <c r="G9" s="192" t="s">
        <v>33</v>
      </c>
      <c r="H9" s="193"/>
      <c r="I9" s="266"/>
      <c r="J9" s="267"/>
      <c r="K9" s="157"/>
      <c r="L9" s="266"/>
      <c r="M9" s="267"/>
      <c r="N9" s="165"/>
      <c r="P9" s="139" t="str">
        <f>IF(OR(I2="リアルのみ",I2="リアル + オンライン",I2="選択してください"),"RT"," ")</f>
        <v>RT</v>
      </c>
      <c r="Q9" s="141"/>
      <c r="R9" s="141"/>
    </row>
    <row r="10" spans="1:18" ht="14.15" customHeight="1" x14ac:dyDescent="0.2">
      <c r="B10" s="112"/>
      <c r="C10" s="299"/>
      <c r="D10" s="196" t="s">
        <v>34</v>
      </c>
      <c r="E10" s="197"/>
      <c r="F10" s="138" t="s">
        <v>35</v>
      </c>
      <c r="G10" s="192" t="s">
        <v>36</v>
      </c>
      <c r="H10" s="193"/>
      <c r="I10" s="266"/>
      <c r="J10" s="267"/>
      <c r="K10" s="157"/>
      <c r="L10" s="266"/>
      <c r="M10" s="267"/>
      <c r="N10" s="165"/>
      <c r="P10" s="139" t="str">
        <f>IF(OR(I2="オンラインのみ",I2="リアル + オンライン",I2="選択してください"),"ON"," ")</f>
        <v>ON</v>
      </c>
      <c r="Q10" s="141"/>
      <c r="R10" s="141"/>
    </row>
    <row r="11" spans="1:18" ht="14.15" customHeight="1" x14ac:dyDescent="0.2">
      <c r="B11" s="112"/>
      <c r="C11" s="300"/>
      <c r="D11" s="222" t="s">
        <v>37</v>
      </c>
      <c r="E11" s="223"/>
      <c r="F11" s="148"/>
      <c r="G11" s="190" t="s">
        <v>38</v>
      </c>
      <c r="H11" s="207"/>
      <c r="I11" s="172">
        <f>IF(I2="リアルのみ",I6+I7+I8+I9,IF(I2="リアル + オンライン",SUM(I6:I10),IF(AND(I2="選択してください",SUM(I6:I10)&gt;=1),"出展形態選択",I10)))</f>
        <v>0</v>
      </c>
      <c r="J11" s="173"/>
      <c r="K11" s="158"/>
      <c r="L11" s="172">
        <f>IF(I2="リアルのみ",L6+L7+L8+L9,IF(I2="リアル + オンライン",SUM(L6:L10),IF(AND(I2="選択してください",SUM(L6:L10)&gt;=1),"出展形態選択",L10)))</f>
        <v>0</v>
      </c>
      <c r="M11" s="173"/>
      <c r="N11" s="166"/>
      <c r="P11" s="139"/>
      <c r="Q11" s="141"/>
      <c r="R11" s="141"/>
    </row>
    <row r="12" spans="1:18" ht="14.15" customHeight="1" x14ac:dyDescent="0.2">
      <c r="B12" s="112"/>
      <c r="C12" s="303" t="s">
        <v>134</v>
      </c>
      <c r="D12" s="227" t="s">
        <v>16</v>
      </c>
      <c r="E12" s="228"/>
      <c r="F12" s="149"/>
      <c r="G12" s="229" t="s">
        <v>17</v>
      </c>
      <c r="H12" s="230"/>
      <c r="I12" s="292" t="s">
        <v>35</v>
      </c>
      <c r="J12" s="293"/>
      <c r="K12" s="293"/>
      <c r="L12" s="293"/>
      <c r="M12" s="72" t="s">
        <v>114</v>
      </c>
      <c r="N12" s="103"/>
      <c r="P12" s="139"/>
      <c r="Q12" s="141"/>
      <c r="R12" s="141"/>
    </row>
    <row r="13" spans="1:18" ht="14.15" customHeight="1" x14ac:dyDescent="0.2">
      <c r="B13" s="112"/>
      <c r="C13" s="299"/>
      <c r="D13" s="182" t="s">
        <v>18</v>
      </c>
      <c r="E13" s="183"/>
      <c r="F13" s="91"/>
      <c r="G13" s="231" t="s">
        <v>19</v>
      </c>
      <c r="H13" s="29" t="s">
        <v>20</v>
      </c>
      <c r="I13" s="271"/>
      <c r="J13" s="272"/>
      <c r="K13" s="155" t="s">
        <v>21</v>
      </c>
      <c r="L13" s="155"/>
      <c r="M13" s="272"/>
      <c r="N13" s="273"/>
      <c r="P13" s="139"/>
      <c r="Q13" s="141"/>
      <c r="R13" s="141"/>
    </row>
    <row r="14" spans="1:18" ht="14.15" customHeight="1" x14ac:dyDescent="0.2">
      <c r="B14" s="112"/>
      <c r="C14" s="299"/>
      <c r="D14" s="186" t="s">
        <v>22</v>
      </c>
      <c r="E14" s="217"/>
      <c r="F14" s="287"/>
      <c r="G14" s="184"/>
      <c r="H14" s="30" t="s">
        <v>23</v>
      </c>
      <c r="I14" s="271"/>
      <c r="J14" s="272"/>
      <c r="K14" s="155" t="s">
        <v>21</v>
      </c>
      <c r="L14" s="155"/>
      <c r="M14" s="272"/>
      <c r="N14" s="273"/>
      <c r="P14" s="139"/>
      <c r="Q14" s="141"/>
      <c r="R14" s="141"/>
    </row>
    <row r="15" spans="1:18" ht="14.15" customHeight="1" x14ac:dyDescent="0.2">
      <c r="B15" s="112"/>
      <c r="C15" s="299"/>
      <c r="D15" s="219"/>
      <c r="E15" s="220"/>
      <c r="F15" s="288"/>
      <c r="G15" s="215" t="s">
        <v>24</v>
      </c>
      <c r="H15" s="216"/>
      <c r="I15" s="94"/>
      <c r="J15" s="274" t="s">
        <v>25</v>
      </c>
      <c r="K15" s="275"/>
      <c r="L15" s="276"/>
      <c r="M15" s="277"/>
      <c r="N15" s="278"/>
      <c r="P15" s="139"/>
      <c r="Q15" s="141"/>
      <c r="R15" s="141"/>
    </row>
    <row r="16" spans="1:18" ht="14.15" customHeight="1" x14ac:dyDescent="0.2">
      <c r="B16" s="112"/>
      <c r="C16" s="299"/>
      <c r="D16" s="186" t="s">
        <v>26</v>
      </c>
      <c r="E16" s="217"/>
      <c r="F16" s="289"/>
      <c r="G16" s="203" t="s">
        <v>27</v>
      </c>
      <c r="H16" s="221"/>
      <c r="I16" s="281"/>
      <c r="J16" s="282"/>
      <c r="K16" s="156" t="s">
        <v>28</v>
      </c>
      <c r="L16" s="281"/>
      <c r="M16" s="282"/>
      <c r="N16" s="164" t="s">
        <v>29</v>
      </c>
      <c r="O16" s="27"/>
      <c r="P16" s="139" t="str">
        <f>IF(OR(I12="リアルのみ",I12="リアル + オンライン",I12="選択してください"),"RK"," ")</f>
        <v>RK</v>
      </c>
      <c r="Q16" s="141"/>
      <c r="R16" s="141"/>
    </row>
    <row r="17" spans="2:18" ht="14.15" customHeight="1" x14ac:dyDescent="0.2">
      <c r="B17" s="112"/>
      <c r="C17" s="299"/>
      <c r="D17" s="188"/>
      <c r="E17" s="218"/>
      <c r="F17" s="290"/>
      <c r="G17" s="192" t="s">
        <v>30</v>
      </c>
      <c r="H17" s="193"/>
      <c r="I17" s="266"/>
      <c r="J17" s="267"/>
      <c r="K17" s="157"/>
      <c r="L17" s="266"/>
      <c r="M17" s="267"/>
      <c r="N17" s="165"/>
      <c r="P17" s="139" t="str">
        <f>IF(OR(I12="リアルのみ",I12="リアル + オンライン",I12="選択してください"),"RS"," ")</f>
        <v>RS</v>
      </c>
      <c r="Q17" s="141"/>
      <c r="R17" s="141"/>
    </row>
    <row r="18" spans="2:18" ht="14.15" customHeight="1" x14ac:dyDescent="0.2">
      <c r="B18" s="112"/>
      <c r="C18" s="299"/>
      <c r="D18" s="219"/>
      <c r="E18" s="220"/>
      <c r="F18" s="291"/>
      <c r="G18" s="192" t="s">
        <v>31</v>
      </c>
      <c r="H18" s="193"/>
      <c r="I18" s="266"/>
      <c r="J18" s="267"/>
      <c r="K18" s="157"/>
      <c r="L18" s="266"/>
      <c r="M18" s="267"/>
      <c r="N18" s="165"/>
      <c r="P18" s="139" t="str">
        <f>IF(OR(I12="リアルのみ",I12="リアル + オンライン",I12="選択してください"),"RY"," ")</f>
        <v>RY</v>
      </c>
      <c r="Q18" s="141"/>
      <c r="R18" s="141"/>
    </row>
    <row r="19" spans="2:18" ht="14.15" customHeight="1" x14ac:dyDescent="0.2">
      <c r="B19" s="112"/>
      <c r="C19" s="299"/>
      <c r="D19" s="182" t="s">
        <v>32</v>
      </c>
      <c r="E19" s="183"/>
      <c r="F19" s="138"/>
      <c r="G19" s="192" t="s">
        <v>33</v>
      </c>
      <c r="H19" s="193"/>
      <c r="I19" s="266"/>
      <c r="J19" s="267"/>
      <c r="K19" s="157"/>
      <c r="L19" s="266"/>
      <c r="M19" s="267"/>
      <c r="N19" s="165"/>
      <c r="P19" s="139" t="str">
        <f>IF(OR(I12="リアルのみ",I12="リアル + オンライン",I12="選択してください"),"RT"," ")</f>
        <v>RT</v>
      </c>
      <c r="Q19" s="141"/>
      <c r="R19" s="141"/>
    </row>
    <row r="20" spans="2:18" ht="14.15" customHeight="1" x14ac:dyDescent="0.2">
      <c r="B20" s="112"/>
      <c r="C20" s="299"/>
      <c r="D20" s="196" t="s">
        <v>34</v>
      </c>
      <c r="E20" s="197"/>
      <c r="F20" s="138" t="s">
        <v>35</v>
      </c>
      <c r="G20" s="192" t="s">
        <v>36</v>
      </c>
      <c r="H20" s="193"/>
      <c r="I20" s="266"/>
      <c r="J20" s="267"/>
      <c r="K20" s="157"/>
      <c r="L20" s="266"/>
      <c r="M20" s="267"/>
      <c r="N20" s="165"/>
      <c r="P20" s="139" t="str">
        <f>IF(OR(I12="オンラインのみ",I12="リアル + オンライン",I12="選択してください"),"ON"," ")</f>
        <v>ON</v>
      </c>
      <c r="Q20" s="141"/>
      <c r="R20" s="141"/>
    </row>
    <row r="21" spans="2:18" ht="14.15" customHeight="1" x14ac:dyDescent="0.2">
      <c r="B21" s="112"/>
      <c r="C21" s="300"/>
      <c r="D21" s="222" t="s">
        <v>37</v>
      </c>
      <c r="E21" s="223"/>
      <c r="F21" s="148"/>
      <c r="G21" s="190" t="s">
        <v>38</v>
      </c>
      <c r="H21" s="207"/>
      <c r="I21" s="172">
        <f>IF(I12="リアルのみ",I16+I17+I18+I19,IF(I12="リアル + オンライン",SUM(I16:I20),IF(AND(I12="選択してください",SUM(I16:I20)&gt;=1),"出展形態選択",I20)))</f>
        <v>0</v>
      </c>
      <c r="J21" s="173"/>
      <c r="K21" s="158"/>
      <c r="L21" s="172">
        <f>IF(I12="リアルのみ",L16+L17+L18+L19,IF(I12="リアル + オンライン",SUM(L16:L20),IF(AND(I12="選択してください",SUM(L16:L20)&gt;=1),"出展形態選択",L20)))</f>
        <v>0</v>
      </c>
      <c r="M21" s="173"/>
      <c r="N21" s="166"/>
      <c r="P21" s="139"/>
      <c r="Q21" s="141"/>
      <c r="R21" s="141"/>
    </row>
    <row r="22" spans="2:18" ht="14.15" customHeight="1" x14ac:dyDescent="0.2">
      <c r="B22" s="112"/>
      <c r="C22" s="283" t="s">
        <v>135</v>
      </c>
      <c r="D22" s="210" t="s">
        <v>16</v>
      </c>
      <c r="E22" s="211"/>
      <c r="F22" s="149"/>
      <c r="G22" s="180" t="s">
        <v>17</v>
      </c>
      <c r="H22" s="181"/>
      <c r="I22" s="292" t="s">
        <v>35</v>
      </c>
      <c r="J22" s="293"/>
      <c r="K22" s="293"/>
      <c r="L22" s="293"/>
      <c r="M22" s="72" t="s">
        <v>114</v>
      </c>
      <c r="N22" s="103"/>
      <c r="P22" s="139"/>
      <c r="Q22" s="141"/>
      <c r="R22" s="141"/>
    </row>
    <row r="23" spans="2:18" ht="14.15" customHeight="1" x14ac:dyDescent="0.2">
      <c r="B23" s="112"/>
      <c r="C23" s="284"/>
      <c r="D23" s="182" t="s">
        <v>18</v>
      </c>
      <c r="E23" s="183"/>
      <c r="F23" s="91"/>
      <c r="G23" s="184" t="s">
        <v>19</v>
      </c>
      <c r="H23" s="29" t="s">
        <v>20</v>
      </c>
      <c r="I23" s="271"/>
      <c r="J23" s="272"/>
      <c r="K23" s="155" t="s">
        <v>21</v>
      </c>
      <c r="L23" s="155"/>
      <c r="M23" s="272"/>
      <c r="N23" s="273"/>
      <c r="P23" s="139"/>
      <c r="Q23" s="141"/>
      <c r="R23" s="141"/>
    </row>
    <row r="24" spans="2:18" ht="14.15" customHeight="1" x14ac:dyDescent="0.2">
      <c r="B24" s="112"/>
      <c r="C24" s="284"/>
      <c r="D24" s="186" t="s">
        <v>22</v>
      </c>
      <c r="E24" s="187"/>
      <c r="F24" s="287"/>
      <c r="G24" s="185"/>
      <c r="H24" s="30" t="s">
        <v>23</v>
      </c>
      <c r="I24" s="271"/>
      <c r="J24" s="272"/>
      <c r="K24" s="155" t="s">
        <v>21</v>
      </c>
      <c r="L24" s="155"/>
      <c r="M24" s="272"/>
      <c r="N24" s="273"/>
      <c r="P24" s="139"/>
      <c r="Q24" s="141"/>
      <c r="R24" s="141"/>
    </row>
    <row r="25" spans="2:18" ht="14.15" customHeight="1" x14ac:dyDescent="0.2">
      <c r="B25" s="112"/>
      <c r="C25" s="284"/>
      <c r="D25" s="188"/>
      <c r="E25" s="189"/>
      <c r="F25" s="288"/>
      <c r="G25" s="200" t="s">
        <v>24</v>
      </c>
      <c r="H25" s="201"/>
      <c r="I25" s="94"/>
      <c r="J25" s="274" t="s">
        <v>25</v>
      </c>
      <c r="K25" s="275"/>
      <c r="L25" s="276"/>
      <c r="M25" s="277"/>
      <c r="N25" s="278"/>
      <c r="P25" s="139"/>
      <c r="Q25" s="141"/>
      <c r="R25" s="141"/>
    </row>
    <row r="26" spans="2:18" ht="14.15" customHeight="1" x14ac:dyDescent="0.2">
      <c r="B26" s="112"/>
      <c r="C26" s="284"/>
      <c r="D26" s="195" t="s">
        <v>26</v>
      </c>
      <c r="E26" s="195"/>
      <c r="F26" s="280"/>
      <c r="G26" s="203" t="s">
        <v>27</v>
      </c>
      <c r="H26" s="204"/>
      <c r="I26" s="281"/>
      <c r="J26" s="282"/>
      <c r="K26" s="156" t="s">
        <v>28</v>
      </c>
      <c r="L26" s="281"/>
      <c r="M26" s="282"/>
      <c r="N26" s="164" t="s">
        <v>29</v>
      </c>
      <c r="O26" s="27"/>
      <c r="P26" s="139" t="str">
        <f>IF(OR(I22="リアルのみ",I22="リアル + オンライン",I22="選択してください"),"RK"," ")</f>
        <v>RK</v>
      </c>
      <c r="Q26" s="141"/>
      <c r="R26" s="141"/>
    </row>
    <row r="27" spans="2:18" ht="14.15" customHeight="1" x14ac:dyDescent="0.2">
      <c r="B27" s="112"/>
      <c r="C27" s="284"/>
      <c r="D27" s="195"/>
      <c r="E27" s="195"/>
      <c r="F27" s="280"/>
      <c r="G27" s="192" t="s">
        <v>30</v>
      </c>
      <c r="H27" s="193"/>
      <c r="I27" s="266"/>
      <c r="J27" s="267"/>
      <c r="K27" s="157"/>
      <c r="L27" s="266"/>
      <c r="M27" s="267"/>
      <c r="N27" s="165"/>
      <c r="P27" s="139" t="str">
        <f>IF(OR(I22="リアルのみ",I22="リアル + オンライン",I22="選択してください"),"RS"," ")</f>
        <v>RS</v>
      </c>
      <c r="Q27" s="141"/>
      <c r="R27" s="141"/>
    </row>
    <row r="28" spans="2:18" ht="14.15" customHeight="1" x14ac:dyDescent="0.2">
      <c r="B28" s="112"/>
      <c r="C28" s="284"/>
      <c r="D28" s="195"/>
      <c r="E28" s="195"/>
      <c r="F28" s="280"/>
      <c r="G28" s="192" t="s">
        <v>31</v>
      </c>
      <c r="H28" s="193"/>
      <c r="I28" s="266"/>
      <c r="J28" s="267"/>
      <c r="K28" s="157"/>
      <c r="L28" s="266"/>
      <c r="M28" s="267"/>
      <c r="N28" s="165"/>
      <c r="P28" s="139" t="str">
        <f>IF(OR(I22="リアルのみ",I22="リアル + オンライン",I22="選択してください"),"RY"," ")</f>
        <v>RY</v>
      </c>
      <c r="Q28" s="141"/>
      <c r="R28" s="141"/>
    </row>
    <row r="29" spans="2:18" ht="14.15" customHeight="1" x14ac:dyDescent="0.2">
      <c r="B29" s="112"/>
      <c r="C29" s="284"/>
      <c r="D29" s="180" t="s">
        <v>32</v>
      </c>
      <c r="E29" s="181"/>
      <c r="F29" s="138"/>
      <c r="G29" s="192" t="s">
        <v>33</v>
      </c>
      <c r="H29" s="194"/>
      <c r="I29" s="266"/>
      <c r="J29" s="267"/>
      <c r="K29" s="157"/>
      <c r="L29" s="266"/>
      <c r="M29" s="267"/>
      <c r="N29" s="165"/>
      <c r="P29" s="139" t="str">
        <f>IF(OR(I22="リアルのみ",I22="リアル + オンライン",I22="選択してください"),"RT"," ")</f>
        <v>RT</v>
      </c>
      <c r="Q29" s="141"/>
      <c r="R29" s="141"/>
    </row>
    <row r="30" spans="2:18" ht="14.15" customHeight="1" x14ac:dyDescent="0.2">
      <c r="B30" s="112"/>
      <c r="C30" s="285"/>
      <c r="D30" s="196" t="s">
        <v>34</v>
      </c>
      <c r="E30" s="197"/>
      <c r="F30" s="138" t="s">
        <v>35</v>
      </c>
      <c r="G30" s="192" t="s">
        <v>36</v>
      </c>
      <c r="H30" s="194"/>
      <c r="I30" s="266"/>
      <c r="J30" s="267"/>
      <c r="K30" s="157"/>
      <c r="L30" s="266"/>
      <c r="M30" s="267"/>
      <c r="N30" s="165"/>
      <c r="P30" s="139" t="str">
        <f>IF(OR(I22="オンラインのみ",I22="リアル + オンライン",I22="選択してください"),"ON"," ")</f>
        <v>ON</v>
      </c>
      <c r="Q30" s="141"/>
      <c r="R30" s="141"/>
    </row>
    <row r="31" spans="2:18" ht="14.15" customHeight="1" x14ac:dyDescent="0.2">
      <c r="B31" s="112"/>
      <c r="C31" s="286"/>
      <c r="D31" s="205" t="s">
        <v>37</v>
      </c>
      <c r="E31" s="206"/>
      <c r="F31" s="148"/>
      <c r="G31" s="190" t="s">
        <v>38</v>
      </c>
      <c r="H31" s="191"/>
      <c r="I31" s="172">
        <f>IF(I22="リアルのみ",I26+I27+I28+I29,IF(I22="リアル + オンライン",SUM(I26:I30),IF(AND(I22="選択してください",SUM(I26:I30)&gt;=1),"出展形態選択",I30)))</f>
        <v>0</v>
      </c>
      <c r="J31" s="173"/>
      <c r="K31" s="158"/>
      <c r="L31" s="172">
        <f>IF(I22="リアルのみ",L26+L27+L28+L29,IF(I22="リアル + オンライン",SUM(L26:L30),IF(AND(I22="選択してください",SUM(L26:L30)&gt;=1),"出展形態選択",L30)))</f>
        <v>0</v>
      </c>
      <c r="M31" s="173"/>
      <c r="N31" s="166"/>
      <c r="P31" s="139"/>
      <c r="Q31" s="141"/>
      <c r="R31" s="141"/>
    </row>
    <row r="32" spans="2:18" ht="14.15" customHeight="1" x14ac:dyDescent="0.2">
      <c r="B32" s="112"/>
      <c r="C32" s="283" t="s">
        <v>136</v>
      </c>
      <c r="D32" s="210" t="s">
        <v>16</v>
      </c>
      <c r="E32" s="211"/>
      <c r="F32" s="149"/>
      <c r="G32" s="182" t="s">
        <v>17</v>
      </c>
      <c r="H32" s="183"/>
      <c r="I32" s="292" t="s">
        <v>35</v>
      </c>
      <c r="J32" s="293"/>
      <c r="K32" s="293"/>
      <c r="L32" s="293"/>
      <c r="M32" s="72" t="s">
        <v>114</v>
      </c>
      <c r="N32" s="102"/>
      <c r="P32" s="139"/>
      <c r="Q32" s="141"/>
      <c r="R32" s="141"/>
    </row>
    <row r="33" spans="2:18" ht="14.15" customHeight="1" x14ac:dyDescent="0.2">
      <c r="B33" s="112"/>
      <c r="C33" s="284"/>
      <c r="D33" s="182" t="s">
        <v>18</v>
      </c>
      <c r="E33" s="183"/>
      <c r="F33" s="91"/>
      <c r="G33" s="184" t="s">
        <v>19</v>
      </c>
      <c r="H33" s="29" t="s">
        <v>20</v>
      </c>
      <c r="I33" s="271"/>
      <c r="J33" s="272"/>
      <c r="K33" s="155" t="s">
        <v>21</v>
      </c>
      <c r="L33" s="155"/>
      <c r="M33" s="272"/>
      <c r="N33" s="273"/>
      <c r="P33" s="139"/>
      <c r="Q33" s="141"/>
      <c r="R33" s="141"/>
    </row>
    <row r="34" spans="2:18" ht="14.15" customHeight="1" x14ac:dyDescent="0.2">
      <c r="B34" s="112"/>
      <c r="C34" s="284"/>
      <c r="D34" s="186" t="s">
        <v>22</v>
      </c>
      <c r="E34" s="187"/>
      <c r="F34" s="269"/>
      <c r="G34" s="185"/>
      <c r="H34" s="30" t="s">
        <v>23</v>
      </c>
      <c r="I34" s="271"/>
      <c r="J34" s="272"/>
      <c r="K34" s="155" t="s">
        <v>21</v>
      </c>
      <c r="L34" s="155"/>
      <c r="M34" s="272"/>
      <c r="N34" s="273"/>
      <c r="P34" s="139"/>
      <c r="Q34" s="141"/>
      <c r="R34" s="141"/>
    </row>
    <row r="35" spans="2:18" ht="14.15" customHeight="1" x14ac:dyDescent="0.2">
      <c r="B35" s="112"/>
      <c r="C35" s="284"/>
      <c r="D35" s="188"/>
      <c r="E35" s="189"/>
      <c r="F35" s="270"/>
      <c r="G35" s="200" t="s">
        <v>24</v>
      </c>
      <c r="H35" s="201"/>
      <c r="I35" s="94"/>
      <c r="J35" s="274" t="s">
        <v>25</v>
      </c>
      <c r="K35" s="275"/>
      <c r="L35" s="276"/>
      <c r="M35" s="277"/>
      <c r="N35" s="278"/>
      <c r="P35" s="139"/>
      <c r="Q35" s="141"/>
      <c r="R35" s="141"/>
    </row>
    <row r="36" spans="2:18" ht="14.15" customHeight="1" x14ac:dyDescent="0.2">
      <c r="B36" s="112"/>
      <c r="C36" s="284"/>
      <c r="D36" s="195" t="s">
        <v>26</v>
      </c>
      <c r="E36" s="195"/>
      <c r="F36" s="280"/>
      <c r="G36" s="203" t="s">
        <v>27</v>
      </c>
      <c r="H36" s="204"/>
      <c r="I36" s="159"/>
      <c r="J36" s="160"/>
      <c r="K36" s="156" t="s">
        <v>28</v>
      </c>
      <c r="L36" s="159"/>
      <c r="M36" s="160"/>
      <c r="N36" s="164" t="s">
        <v>29</v>
      </c>
      <c r="P36" s="139" t="str">
        <f>IF(OR(I32="リアルのみ",I32="リアル + オンライン",I32="選択してください"),"RK"," ")</f>
        <v>RK</v>
      </c>
      <c r="Q36" s="141"/>
      <c r="R36" s="141"/>
    </row>
    <row r="37" spans="2:18" ht="14.15" customHeight="1" x14ac:dyDescent="0.2">
      <c r="B37" s="112"/>
      <c r="C37" s="284"/>
      <c r="D37" s="195"/>
      <c r="E37" s="195"/>
      <c r="F37" s="280"/>
      <c r="G37" s="192" t="s">
        <v>30</v>
      </c>
      <c r="H37" s="193"/>
      <c r="I37" s="161"/>
      <c r="J37" s="162"/>
      <c r="K37" s="157"/>
      <c r="L37" s="161"/>
      <c r="M37" s="162"/>
      <c r="N37" s="165"/>
      <c r="P37" s="139" t="str">
        <f>IF(OR(I32="リアルのみ",I32="リアル + オンライン",I32="選択してください"),"RS"," ")</f>
        <v>RS</v>
      </c>
      <c r="Q37" s="141"/>
      <c r="R37" s="141"/>
    </row>
    <row r="38" spans="2:18" ht="14.15" customHeight="1" x14ac:dyDescent="0.2">
      <c r="B38" s="112"/>
      <c r="C38" s="284"/>
      <c r="D38" s="195"/>
      <c r="E38" s="195"/>
      <c r="F38" s="280"/>
      <c r="G38" s="192" t="s">
        <v>31</v>
      </c>
      <c r="H38" s="193"/>
      <c r="I38" s="161"/>
      <c r="J38" s="162"/>
      <c r="K38" s="157"/>
      <c r="L38" s="161"/>
      <c r="M38" s="162"/>
      <c r="N38" s="165"/>
      <c r="P38" s="139" t="str">
        <f>IF(OR(I32="リアルのみ",I32="リアル + オンライン",I32="選択してください"),"RY"," ")</f>
        <v>RY</v>
      </c>
      <c r="Q38" s="141"/>
      <c r="R38" s="141"/>
    </row>
    <row r="39" spans="2:18" ht="14.15" customHeight="1" x14ac:dyDescent="0.2">
      <c r="B39" s="112"/>
      <c r="C39" s="284"/>
      <c r="D39" s="180" t="s">
        <v>32</v>
      </c>
      <c r="E39" s="181"/>
      <c r="F39" s="138"/>
      <c r="G39" s="192" t="s">
        <v>33</v>
      </c>
      <c r="H39" s="194"/>
      <c r="I39" s="161"/>
      <c r="J39" s="162"/>
      <c r="K39" s="157"/>
      <c r="L39" s="161"/>
      <c r="M39" s="162"/>
      <c r="N39" s="165"/>
      <c r="P39" s="139" t="str">
        <f>IF(OR(I32="リアルのみ",I32="リアル + オンライン",I32="選択してください"),"RT"," ")</f>
        <v>RT</v>
      </c>
      <c r="Q39" s="141"/>
      <c r="R39" s="141"/>
    </row>
    <row r="40" spans="2:18" ht="14.15" customHeight="1" x14ac:dyDescent="0.2">
      <c r="B40" s="112"/>
      <c r="C40" s="285"/>
      <c r="D40" s="196" t="s">
        <v>34</v>
      </c>
      <c r="E40" s="197"/>
      <c r="F40" s="138" t="s">
        <v>35</v>
      </c>
      <c r="G40" s="192" t="s">
        <v>36</v>
      </c>
      <c r="H40" s="194"/>
      <c r="I40" s="266"/>
      <c r="J40" s="267"/>
      <c r="K40" s="157"/>
      <c r="L40" s="266"/>
      <c r="M40" s="267"/>
      <c r="N40" s="165"/>
      <c r="P40" s="139" t="str">
        <f>IF(OR(I32="オンラインのみ",I32="リアル + オンライン",I32="選択してください"),"ON"," ")</f>
        <v>ON</v>
      </c>
      <c r="Q40" s="141"/>
      <c r="R40" s="141"/>
    </row>
    <row r="41" spans="2:18" ht="14.15" customHeight="1" x14ac:dyDescent="0.2">
      <c r="B41" s="112"/>
      <c r="C41" s="286"/>
      <c r="D41" s="205" t="s">
        <v>37</v>
      </c>
      <c r="E41" s="206"/>
      <c r="F41" s="148"/>
      <c r="G41" s="190" t="s">
        <v>38</v>
      </c>
      <c r="H41" s="191"/>
      <c r="I41" s="172">
        <f>IF(I32="リアルのみ",I36+I37+I38+I39,IF(I32="リアル + オンライン",SUM(I36:I40),IF(AND(I32="選択してください",SUM(I36:I40)&gt;=1),"出展形態選択",I40)))</f>
        <v>0</v>
      </c>
      <c r="J41" s="173"/>
      <c r="K41" s="158"/>
      <c r="L41" s="172">
        <f>IF(I32="リアルのみ",L36+L37+L38+L39,IF(I32="リアル + オンライン",SUM(L36:L40),IF(AND(I32="選択してください",SUM(L36:L40)&gt;=1),"出展形態選択",L40)))</f>
        <v>0</v>
      </c>
      <c r="M41" s="173"/>
      <c r="N41" s="166"/>
      <c r="P41" s="139"/>
      <c r="Q41" s="141"/>
      <c r="R41" s="141"/>
    </row>
    <row r="42" spans="2:18" ht="14.15" customHeight="1" x14ac:dyDescent="0.2">
      <c r="B42" s="112"/>
      <c r="C42" s="176" t="s">
        <v>137</v>
      </c>
      <c r="D42" s="178" t="s">
        <v>16</v>
      </c>
      <c r="E42" s="179"/>
      <c r="F42" s="145"/>
      <c r="G42" s="182" t="s">
        <v>17</v>
      </c>
      <c r="H42" s="183"/>
      <c r="I42" s="292" t="s">
        <v>35</v>
      </c>
      <c r="J42" s="293"/>
      <c r="K42" s="293"/>
      <c r="L42" s="293"/>
      <c r="M42" s="72" t="s">
        <v>114</v>
      </c>
      <c r="N42" s="103"/>
      <c r="P42" s="139"/>
      <c r="Q42" s="141"/>
      <c r="R42" s="141"/>
    </row>
    <row r="43" spans="2:18" ht="14.15" customHeight="1" x14ac:dyDescent="0.2">
      <c r="B43" s="112"/>
      <c r="C43" s="176"/>
      <c r="D43" s="182" t="s">
        <v>18</v>
      </c>
      <c r="E43" s="183"/>
      <c r="F43" s="91"/>
      <c r="G43" s="184" t="s">
        <v>19</v>
      </c>
      <c r="H43" s="29" t="s">
        <v>20</v>
      </c>
      <c r="I43" s="271"/>
      <c r="J43" s="272"/>
      <c r="K43" s="155" t="s">
        <v>21</v>
      </c>
      <c r="L43" s="155"/>
      <c r="M43" s="272"/>
      <c r="N43" s="273"/>
      <c r="P43" s="139"/>
      <c r="Q43" s="141"/>
      <c r="R43" s="141"/>
    </row>
    <row r="44" spans="2:18" ht="14.15" customHeight="1" x14ac:dyDescent="0.2">
      <c r="B44" s="112"/>
      <c r="C44" s="176"/>
      <c r="D44" s="186" t="s">
        <v>22</v>
      </c>
      <c r="E44" s="187"/>
      <c r="F44" s="269"/>
      <c r="G44" s="185"/>
      <c r="H44" s="30" t="s">
        <v>23</v>
      </c>
      <c r="I44" s="271"/>
      <c r="J44" s="272"/>
      <c r="K44" s="155" t="s">
        <v>21</v>
      </c>
      <c r="L44" s="155"/>
      <c r="M44" s="272"/>
      <c r="N44" s="273"/>
      <c r="P44" s="139"/>
      <c r="Q44" s="141"/>
      <c r="R44" s="141"/>
    </row>
    <row r="45" spans="2:18" ht="14.15" customHeight="1" x14ac:dyDescent="0.2">
      <c r="B45" s="112"/>
      <c r="C45" s="176"/>
      <c r="D45" s="188"/>
      <c r="E45" s="189"/>
      <c r="F45" s="270"/>
      <c r="G45" s="200" t="s">
        <v>24</v>
      </c>
      <c r="H45" s="201"/>
      <c r="I45" s="94"/>
      <c r="J45" s="274" t="s">
        <v>25</v>
      </c>
      <c r="K45" s="275"/>
      <c r="L45" s="276"/>
      <c r="M45" s="277"/>
      <c r="N45" s="278"/>
      <c r="P45" s="139"/>
      <c r="Q45" s="141"/>
      <c r="R45" s="141"/>
    </row>
    <row r="46" spans="2:18" ht="14.15" customHeight="1" x14ac:dyDescent="0.2">
      <c r="B46" s="112"/>
      <c r="C46" s="176"/>
      <c r="D46" s="195" t="s">
        <v>26</v>
      </c>
      <c r="E46" s="195"/>
      <c r="F46" s="280"/>
      <c r="G46" s="203" t="s">
        <v>27</v>
      </c>
      <c r="H46" s="204"/>
      <c r="I46" s="281"/>
      <c r="J46" s="282"/>
      <c r="K46" s="156" t="s">
        <v>28</v>
      </c>
      <c r="L46" s="281"/>
      <c r="M46" s="282"/>
      <c r="N46" s="164" t="s">
        <v>29</v>
      </c>
      <c r="P46" s="139" t="str">
        <f>IF(OR(I42="リアルのみ",I42="リアル + オンライン",I42="選択してください"),"RK"," ")</f>
        <v>RK</v>
      </c>
      <c r="Q46" s="141"/>
      <c r="R46" s="141"/>
    </row>
    <row r="47" spans="2:18" ht="14.15" customHeight="1" x14ac:dyDescent="0.2">
      <c r="B47" s="112"/>
      <c r="C47" s="176"/>
      <c r="D47" s="195"/>
      <c r="E47" s="195"/>
      <c r="F47" s="280"/>
      <c r="G47" s="192" t="s">
        <v>30</v>
      </c>
      <c r="H47" s="193"/>
      <c r="I47" s="266"/>
      <c r="J47" s="267"/>
      <c r="K47" s="157"/>
      <c r="L47" s="266"/>
      <c r="M47" s="267"/>
      <c r="N47" s="165"/>
      <c r="P47" s="139" t="str">
        <f>IF(OR(I42="リアルのみ",I42="リアル + オンライン",I42="選択してください"),"RS"," ")</f>
        <v>RS</v>
      </c>
      <c r="Q47" s="141"/>
      <c r="R47" s="141"/>
    </row>
    <row r="48" spans="2:18" ht="14.15" customHeight="1" x14ac:dyDescent="0.2">
      <c r="B48" s="112"/>
      <c r="C48" s="176"/>
      <c r="D48" s="195"/>
      <c r="E48" s="195"/>
      <c r="F48" s="280"/>
      <c r="G48" s="192" t="s">
        <v>31</v>
      </c>
      <c r="H48" s="193"/>
      <c r="I48" s="266"/>
      <c r="J48" s="267"/>
      <c r="K48" s="157"/>
      <c r="L48" s="266"/>
      <c r="M48" s="267"/>
      <c r="N48" s="165"/>
      <c r="P48" s="139" t="str">
        <f>IF(OR(I42="リアルのみ",I42="リアル + オンライン",I42="選択してください"),"RY"," ")</f>
        <v>RY</v>
      </c>
      <c r="Q48" s="141"/>
      <c r="R48" s="141"/>
    </row>
    <row r="49" spans="2:24" ht="14.15" customHeight="1" x14ac:dyDescent="0.2">
      <c r="B49" s="112"/>
      <c r="C49" s="176"/>
      <c r="D49" s="180" t="s">
        <v>32</v>
      </c>
      <c r="E49" s="181"/>
      <c r="F49" s="135"/>
      <c r="G49" s="192" t="s">
        <v>33</v>
      </c>
      <c r="H49" s="194"/>
      <c r="I49" s="266"/>
      <c r="J49" s="267"/>
      <c r="K49" s="157"/>
      <c r="L49" s="266"/>
      <c r="M49" s="267"/>
      <c r="N49" s="165"/>
      <c r="P49" s="139" t="str">
        <f>IF(OR(I42="リアルのみ",I42="リアル + オンライン",I42="選択してください"),"RT"," ")</f>
        <v>RT</v>
      </c>
      <c r="Q49" s="141"/>
      <c r="R49" s="141"/>
    </row>
    <row r="50" spans="2:24" ht="14.15" customHeight="1" x14ac:dyDescent="0.2">
      <c r="B50" s="112"/>
      <c r="C50" s="177"/>
      <c r="D50" s="196" t="s">
        <v>34</v>
      </c>
      <c r="E50" s="197"/>
      <c r="F50" s="135" t="s">
        <v>35</v>
      </c>
      <c r="G50" s="192" t="s">
        <v>36</v>
      </c>
      <c r="H50" s="194"/>
      <c r="I50" s="266"/>
      <c r="J50" s="267"/>
      <c r="K50" s="157"/>
      <c r="L50" s="266"/>
      <c r="M50" s="267"/>
      <c r="N50" s="165"/>
      <c r="P50" s="139" t="str">
        <f>IF(OR(I42="オンラインのみ",I42="リアル + オンライン",I42="選択してください"),"ON"," ")</f>
        <v>ON</v>
      </c>
      <c r="Q50" s="141"/>
      <c r="R50" s="141"/>
    </row>
    <row r="51" spans="2:24" ht="14.15" customHeight="1" x14ac:dyDescent="0.2">
      <c r="B51" s="112"/>
      <c r="C51" s="279"/>
      <c r="D51" s="268" t="s">
        <v>37</v>
      </c>
      <c r="E51" s="189"/>
      <c r="F51" s="93"/>
      <c r="G51" s="190" t="s">
        <v>38</v>
      </c>
      <c r="H51" s="191"/>
      <c r="I51" s="172">
        <f>IF(I42="リアルのみ",I46+I47+I48+I49,IF(I42="リアル + オンライン",SUM(I46:I50),IF(AND(I42="選択してください",SUM(I46:I50)&gt;=1),"出展形態選択",I50)))</f>
        <v>0</v>
      </c>
      <c r="J51" s="173"/>
      <c r="K51" s="158"/>
      <c r="L51" s="172">
        <f>IF(I42="リアルのみ",L46+L47+L48+L49,IF(I42="リアル + オンライン",SUM(L46:L50),IF(AND(I42="選択してください",SUM(L46:L50)&gt;=1),"出展形態選択",L50)))</f>
        <v>0</v>
      </c>
      <c r="M51" s="173"/>
      <c r="N51" s="166"/>
      <c r="P51" s="141"/>
      <c r="Q51" s="141"/>
      <c r="R51" s="141"/>
    </row>
    <row r="52" spans="2:24" ht="13.5" customHeight="1" x14ac:dyDescent="0.2">
      <c r="B52" s="111"/>
      <c r="C52" s="250" t="s">
        <v>48</v>
      </c>
      <c r="D52" s="250"/>
      <c r="E52" s="251"/>
      <c r="F52" s="256" t="s">
        <v>49</v>
      </c>
      <c r="G52" s="257"/>
      <c r="H52" s="258"/>
      <c r="I52" s="306">
        <f>SUMIF(P6:P50,"RK",I6:I50)</f>
        <v>0</v>
      </c>
      <c r="J52" s="307"/>
      <c r="K52" s="259" t="s">
        <v>50</v>
      </c>
      <c r="L52" s="306">
        <f>SUMIF(P6:P50,"RK",L6:L50)</f>
        <v>0</v>
      </c>
      <c r="M52" s="307"/>
      <c r="N52" s="243" t="s">
        <v>51</v>
      </c>
      <c r="O52" s="27"/>
      <c r="P52" s="308"/>
      <c r="Q52" s="308"/>
      <c r="R52" s="308"/>
      <c r="S52" s="309"/>
      <c r="T52" s="309"/>
      <c r="U52" s="310"/>
      <c r="V52" s="309"/>
      <c r="W52" s="309"/>
      <c r="X52" s="310"/>
    </row>
    <row r="53" spans="2:24" ht="14.15" customHeight="1" x14ac:dyDescent="0.2">
      <c r="B53" s="111"/>
      <c r="C53" s="252"/>
      <c r="D53" s="252"/>
      <c r="E53" s="253"/>
      <c r="F53" s="246" t="s">
        <v>30</v>
      </c>
      <c r="G53" s="247"/>
      <c r="H53" s="248"/>
      <c r="I53" s="306">
        <f>SUMIF(P7:P51,"RS",I7:I51)</f>
        <v>0</v>
      </c>
      <c r="J53" s="307"/>
      <c r="K53" s="260"/>
      <c r="L53" s="306">
        <f>SUMIF(P7:P51,"RS",L7:L51)</f>
        <v>0</v>
      </c>
      <c r="M53" s="307"/>
      <c r="N53" s="244"/>
      <c r="P53" s="312"/>
      <c r="Q53" s="312"/>
      <c r="R53" s="312"/>
      <c r="S53" s="309"/>
      <c r="T53" s="309"/>
      <c r="U53" s="311"/>
      <c r="V53" s="309"/>
      <c r="W53" s="309"/>
      <c r="X53" s="311"/>
    </row>
    <row r="54" spans="2:24" ht="14.15" customHeight="1" x14ac:dyDescent="0.2">
      <c r="B54" s="111"/>
      <c r="C54" s="252"/>
      <c r="D54" s="252"/>
      <c r="E54" s="253"/>
      <c r="F54" s="246" t="s">
        <v>31</v>
      </c>
      <c r="G54" s="247"/>
      <c r="H54" s="248"/>
      <c r="I54" s="306">
        <f>SUMIF(P8:P52,"RY",I8:I52)</f>
        <v>0</v>
      </c>
      <c r="J54" s="307"/>
      <c r="K54" s="260"/>
      <c r="L54" s="306">
        <f>SUMIF(P8:P52,"RY",L8:L52)</f>
        <v>0</v>
      </c>
      <c r="M54" s="307"/>
      <c r="N54" s="244"/>
      <c r="P54" s="312"/>
      <c r="Q54" s="312"/>
      <c r="R54" s="312"/>
      <c r="S54" s="309"/>
      <c r="T54" s="309"/>
      <c r="U54" s="311"/>
      <c r="V54" s="309"/>
      <c r="W54" s="309"/>
      <c r="X54" s="311"/>
    </row>
    <row r="55" spans="2:24" ht="14.15" customHeight="1" x14ac:dyDescent="0.2">
      <c r="B55" s="111"/>
      <c r="C55" s="252"/>
      <c r="D55" s="252"/>
      <c r="E55" s="253"/>
      <c r="F55" s="246" t="s">
        <v>33</v>
      </c>
      <c r="G55" s="247"/>
      <c r="H55" s="248"/>
      <c r="I55" s="306">
        <f>SUMIF(P9:P53,"RT",I9:I53)</f>
        <v>0</v>
      </c>
      <c r="J55" s="307"/>
      <c r="K55" s="260"/>
      <c r="L55" s="306">
        <f>SUMIF(P9:P53,"RT",L9:L53)</f>
        <v>0</v>
      </c>
      <c r="M55" s="307"/>
      <c r="N55" s="244"/>
      <c r="P55" s="312"/>
      <c r="Q55" s="312"/>
      <c r="R55" s="312"/>
      <c r="S55" s="309"/>
      <c r="T55" s="309"/>
      <c r="U55" s="311"/>
      <c r="V55" s="309"/>
      <c r="W55" s="309"/>
      <c r="X55" s="311"/>
    </row>
    <row r="56" spans="2:24" ht="14.15" customHeight="1" x14ac:dyDescent="0.2">
      <c r="B56" s="111"/>
      <c r="C56" s="252"/>
      <c r="D56" s="252"/>
      <c r="E56" s="253"/>
      <c r="F56" s="246" t="s">
        <v>36</v>
      </c>
      <c r="G56" s="247"/>
      <c r="H56" s="248"/>
      <c r="I56" s="306">
        <f>SUMIF(P10:P54,"ON",I10:I54)</f>
        <v>0</v>
      </c>
      <c r="J56" s="307"/>
      <c r="K56" s="260"/>
      <c r="L56" s="306">
        <f>SUMIF(P10:P54,"ON",L10:L54)</f>
        <v>0</v>
      </c>
      <c r="M56" s="307"/>
      <c r="N56" s="244"/>
      <c r="P56" s="312"/>
      <c r="Q56" s="312"/>
      <c r="R56" s="312"/>
      <c r="S56" s="309"/>
      <c r="T56" s="309"/>
      <c r="U56" s="311"/>
      <c r="V56" s="309"/>
      <c r="W56" s="309"/>
      <c r="X56" s="311"/>
    </row>
    <row r="57" spans="2:24" ht="11.15" customHeight="1" x14ac:dyDescent="0.2">
      <c r="B57" s="113"/>
      <c r="C57" s="254"/>
      <c r="D57" s="254"/>
      <c r="E57" s="255"/>
      <c r="F57" s="262" t="s">
        <v>52</v>
      </c>
      <c r="G57" s="263"/>
      <c r="H57" s="264"/>
      <c r="I57" s="265">
        <f>SUM(I52:J56)</f>
        <v>0</v>
      </c>
      <c r="J57" s="265"/>
      <c r="K57" s="261"/>
      <c r="L57" s="265">
        <f>SUM(L52:M56)</f>
        <v>0</v>
      </c>
      <c r="M57" s="265"/>
      <c r="N57" s="245"/>
      <c r="P57" s="312"/>
      <c r="Q57" s="312"/>
      <c r="R57" s="312"/>
      <c r="S57" s="313"/>
      <c r="T57" s="313"/>
      <c r="U57" s="311"/>
      <c r="V57" s="313"/>
      <c r="W57" s="313"/>
      <c r="X57" s="311"/>
    </row>
    <row r="58" spans="2:24" ht="4" customHeight="1" x14ac:dyDescent="0.2">
      <c r="B58" s="114"/>
      <c r="G58" s="28"/>
      <c r="H58" s="28"/>
      <c r="I58" s="28"/>
      <c r="J58" s="28"/>
      <c r="K58" s="28"/>
      <c r="L58" s="28"/>
      <c r="M58" s="28"/>
      <c r="N58" s="28"/>
      <c r="P58" s="27"/>
    </row>
  </sheetData>
  <sheetProtection formatCells="0"/>
  <mergeCells count="251">
    <mergeCell ref="N52:N57"/>
    <mergeCell ref="F53:H53"/>
    <mergeCell ref="I53:J53"/>
    <mergeCell ref="L53:M53"/>
    <mergeCell ref="F54:H54"/>
    <mergeCell ref="I54:J54"/>
    <mergeCell ref="L54:M54"/>
    <mergeCell ref="F55:H55"/>
    <mergeCell ref="I55:J55"/>
    <mergeCell ref="L55:M55"/>
    <mergeCell ref="C52:E57"/>
    <mergeCell ref="F52:H52"/>
    <mergeCell ref="I52:J52"/>
    <mergeCell ref="K52:K57"/>
    <mergeCell ref="L52:M52"/>
    <mergeCell ref="F56:H56"/>
    <mergeCell ref="C42:C51"/>
    <mergeCell ref="D42:E42"/>
    <mergeCell ref="G42:H42"/>
    <mergeCell ref="I42:L42"/>
    <mergeCell ref="I56:J56"/>
    <mergeCell ref="L56:M56"/>
    <mergeCell ref="F57:H57"/>
    <mergeCell ref="I57:J57"/>
    <mergeCell ref="L57:M57"/>
    <mergeCell ref="D49:E49"/>
    <mergeCell ref="G49:H49"/>
    <mergeCell ref="I49:J49"/>
    <mergeCell ref="L49:M49"/>
    <mergeCell ref="D50:E50"/>
    <mergeCell ref="D46:E48"/>
    <mergeCell ref="F46:F48"/>
    <mergeCell ref="G46:H46"/>
    <mergeCell ref="I46:J46"/>
    <mergeCell ref="N36:N41"/>
    <mergeCell ref="G37:H37"/>
    <mergeCell ref="I37:J37"/>
    <mergeCell ref="D40:E40"/>
    <mergeCell ref="G40:H40"/>
    <mergeCell ref="I40:J40"/>
    <mergeCell ref="K46:K51"/>
    <mergeCell ref="L46:M46"/>
    <mergeCell ref="D51:E51"/>
    <mergeCell ref="G51:H51"/>
    <mergeCell ref="I51:J51"/>
    <mergeCell ref="L51:M51"/>
    <mergeCell ref="N46:N51"/>
    <mergeCell ref="G47:H47"/>
    <mergeCell ref="I47:J47"/>
    <mergeCell ref="L47:M47"/>
    <mergeCell ref="G48:H48"/>
    <mergeCell ref="I48:J48"/>
    <mergeCell ref="L48:M48"/>
    <mergeCell ref="M43:N43"/>
    <mergeCell ref="G50:H50"/>
    <mergeCell ref="I50:J50"/>
    <mergeCell ref="L50:M50"/>
    <mergeCell ref="D44:E45"/>
    <mergeCell ref="F44:F45"/>
    <mergeCell ref="I44:J44"/>
    <mergeCell ref="K44:L44"/>
    <mergeCell ref="M44:N44"/>
    <mergeCell ref="G45:H45"/>
    <mergeCell ref="J45:L45"/>
    <mergeCell ref="M45:N45"/>
    <mergeCell ref="D43:E43"/>
    <mergeCell ref="G43:G44"/>
    <mergeCell ref="I43:J43"/>
    <mergeCell ref="K43:L43"/>
    <mergeCell ref="L40:M40"/>
    <mergeCell ref="D41:E41"/>
    <mergeCell ref="G41:H41"/>
    <mergeCell ref="I41:J41"/>
    <mergeCell ref="L41:M41"/>
    <mergeCell ref="L37:M37"/>
    <mergeCell ref="G38:H38"/>
    <mergeCell ref="I38:J38"/>
    <mergeCell ref="L38:M38"/>
    <mergeCell ref="D39:E39"/>
    <mergeCell ref="G39:H39"/>
    <mergeCell ref="I39:J39"/>
    <mergeCell ref="L39:M39"/>
    <mergeCell ref="M33:N33"/>
    <mergeCell ref="D34:E35"/>
    <mergeCell ref="F34:F35"/>
    <mergeCell ref="I34:J34"/>
    <mergeCell ref="K34:L34"/>
    <mergeCell ref="M34:N34"/>
    <mergeCell ref="G35:H35"/>
    <mergeCell ref="J35:L35"/>
    <mergeCell ref="M35:N35"/>
    <mergeCell ref="C32:C41"/>
    <mergeCell ref="D32:E32"/>
    <mergeCell ref="G32:H32"/>
    <mergeCell ref="I32:L32"/>
    <mergeCell ref="D33:E33"/>
    <mergeCell ref="G33:G34"/>
    <mergeCell ref="C22:C31"/>
    <mergeCell ref="D22:E22"/>
    <mergeCell ref="G22:H22"/>
    <mergeCell ref="I22:L22"/>
    <mergeCell ref="I33:J33"/>
    <mergeCell ref="K33:L33"/>
    <mergeCell ref="D36:E38"/>
    <mergeCell ref="F36:F38"/>
    <mergeCell ref="G36:H36"/>
    <mergeCell ref="I36:J36"/>
    <mergeCell ref="K36:K41"/>
    <mergeCell ref="L36:M36"/>
    <mergeCell ref="D29:E29"/>
    <mergeCell ref="G29:H29"/>
    <mergeCell ref="I29:J29"/>
    <mergeCell ref="L29:M29"/>
    <mergeCell ref="D30:E30"/>
    <mergeCell ref="G30:H30"/>
    <mergeCell ref="D26:E28"/>
    <mergeCell ref="F26:F28"/>
    <mergeCell ref="G26:H26"/>
    <mergeCell ref="I26:J26"/>
    <mergeCell ref="K26:K31"/>
    <mergeCell ref="L26:M26"/>
    <mergeCell ref="D31:E31"/>
    <mergeCell ref="G31:H31"/>
    <mergeCell ref="I31:J31"/>
    <mergeCell ref="L31:M31"/>
    <mergeCell ref="N26:N31"/>
    <mergeCell ref="G27:H27"/>
    <mergeCell ref="I27:J27"/>
    <mergeCell ref="L27:M27"/>
    <mergeCell ref="G28:H28"/>
    <mergeCell ref="I28:J28"/>
    <mergeCell ref="L28:M28"/>
    <mergeCell ref="I19:J19"/>
    <mergeCell ref="L19:M19"/>
    <mergeCell ref="M23:N23"/>
    <mergeCell ref="N16:N21"/>
    <mergeCell ref="G17:H17"/>
    <mergeCell ref="I17:J17"/>
    <mergeCell ref="I30:J30"/>
    <mergeCell ref="L30:M30"/>
    <mergeCell ref="D24:E25"/>
    <mergeCell ref="F24:F25"/>
    <mergeCell ref="I24:J24"/>
    <mergeCell ref="K24:L24"/>
    <mergeCell ref="M24:N24"/>
    <mergeCell ref="G25:H25"/>
    <mergeCell ref="J25:L25"/>
    <mergeCell ref="M25:N25"/>
    <mergeCell ref="D23:E23"/>
    <mergeCell ref="G23:G24"/>
    <mergeCell ref="I23:J23"/>
    <mergeCell ref="K23:L23"/>
    <mergeCell ref="D20:E20"/>
    <mergeCell ref="G20:H20"/>
    <mergeCell ref="I20:J20"/>
    <mergeCell ref="L20:M20"/>
    <mergeCell ref="D21:E21"/>
    <mergeCell ref="G21:H21"/>
    <mergeCell ref="I21:J21"/>
    <mergeCell ref="L21:M21"/>
    <mergeCell ref="L17:M17"/>
    <mergeCell ref="G18:H18"/>
    <mergeCell ref="I18:J18"/>
    <mergeCell ref="L18:M18"/>
    <mergeCell ref="D19:E19"/>
    <mergeCell ref="G19:H19"/>
    <mergeCell ref="M13:N13"/>
    <mergeCell ref="D14:E15"/>
    <mergeCell ref="F14:F15"/>
    <mergeCell ref="I14:J14"/>
    <mergeCell ref="K14:L14"/>
    <mergeCell ref="M14:N14"/>
    <mergeCell ref="G15:H15"/>
    <mergeCell ref="J15:L15"/>
    <mergeCell ref="M15:N15"/>
    <mergeCell ref="C12:C21"/>
    <mergeCell ref="D12:E12"/>
    <mergeCell ref="G12:H12"/>
    <mergeCell ref="I12:L12"/>
    <mergeCell ref="D13:E13"/>
    <mergeCell ref="G13:G14"/>
    <mergeCell ref="C2:C11"/>
    <mergeCell ref="D2:E2"/>
    <mergeCell ref="G2:H2"/>
    <mergeCell ref="I2:L2"/>
    <mergeCell ref="I13:J13"/>
    <mergeCell ref="K13:L13"/>
    <mergeCell ref="D16:E18"/>
    <mergeCell ref="F16:F18"/>
    <mergeCell ref="G16:H16"/>
    <mergeCell ref="I16:J16"/>
    <mergeCell ref="K16:K21"/>
    <mergeCell ref="L16:M16"/>
    <mergeCell ref="D10:E10"/>
    <mergeCell ref="G10:H10"/>
    <mergeCell ref="I10:J10"/>
    <mergeCell ref="L10:M10"/>
    <mergeCell ref="D6:E8"/>
    <mergeCell ref="F6:F8"/>
    <mergeCell ref="G6:H6"/>
    <mergeCell ref="I6:J6"/>
    <mergeCell ref="K6:K11"/>
    <mergeCell ref="L6:M6"/>
    <mergeCell ref="D11:E11"/>
    <mergeCell ref="G11:H11"/>
    <mergeCell ref="I11:J11"/>
    <mergeCell ref="L11:M11"/>
    <mergeCell ref="N6:N11"/>
    <mergeCell ref="G7:H7"/>
    <mergeCell ref="I7:J7"/>
    <mergeCell ref="L7:M7"/>
    <mergeCell ref="G8:H8"/>
    <mergeCell ref="I8:J8"/>
    <mergeCell ref="L8:M8"/>
    <mergeCell ref="D9:E9"/>
    <mergeCell ref="G9:H9"/>
    <mergeCell ref="I9:J9"/>
    <mergeCell ref="L9:M9"/>
    <mergeCell ref="M3:N3"/>
    <mergeCell ref="D4:E5"/>
    <mergeCell ref="F4:F5"/>
    <mergeCell ref="I4:J4"/>
    <mergeCell ref="K4:L4"/>
    <mergeCell ref="M4:N4"/>
    <mergeCell ref="G5:H5"/>
    <mergeCell ref="J5:L5"/>
    <mergeCell ref="M5:N5"/>
    <mergeCell ref="D3:E3"/>
    <mergeCell ref="G3:G4"/>
    <mergeCell ref="I3:J3"/>
    <mergeCell ref="K3:L3"/>
    <mergeCell ref="P52:R52"/>
    <mergeCell ref="S52:T52"/>
    <mergeCell ref="U52:U57"/>
    <mergeCell ref="V52:W52"/>
    <mergeCell ref="X52:X57"/>
    <mergeCell ref="P53:R53"/>
    <mergeCell ref="S53:T53"/>
    <mergeCell ref="V53:W53"/>
    <mergeCell ref="P54:R54"/>
    <mergeCell ref="S54:T54"/>
    <mergeCell ref="V54:W54"/>
    <mergeCell ref="P55:R55"/>
    <mergeCell ref="S55:T55"/>
    <mergeCell ref="V55:W55"/>
    <mergeCell ref="P56:R56"/>
    <mergeCell ref="S56:T56"/>
    <mergeCell ref="V56:W56"/>
    <mergeCell ref="P57:R57"/>
    <mergeCell ref="S57:T57"/>
    <mergeCell ref="V57:W57"/>
  </mergeCells>
  <phoneticPr fontId="3"/>
  <conditionalFormatting sqref="I4:N4 I10:J10 L10:M10">
    <cfRule type="expression" dxfId="42" priority="21">
      <formula>$I$2="リアルのみ"</formula>
    </cfRule>
  </conditionalFormatting>
  <conditionalFormatting sqref="I3:N3">
    <cfRule type="expression" dxfId="41" priority="20">
      <formula>$I$2="オンラインのみ"</formula>
    </cfRule>
  </conditionalFormatting>
  <conditionalFormatting sqref="I6:J9 L6:M9">
    <cfRule type="expression" dxfId="40" priority="19">
      <formula>$I$2="オンラインのみ"</formula>
    </cfRule>
  </conditionalFormatting>
  <conditionalFormatting sqref="I14:N14 I20:J20 L20:M20">
    <cfRule type="expression" dxfId="39" priority="18">
      <formula>$I$12="リアルのみ"</formula>
    </cfRule>
  </conditionalFormatting>
  <conditionalFormatting sqref="I13:N13">
    <cfRule type="expression" dxfId="38" priority="17">
      <formula>$I$12="オンラインのみ"</formula>
    </cfRule>
  </conditionalFormatting>
  <conditionalFormatting sqref="I16:J19 L16:M19">
    <cfRule type="expression" dxfId="37" priority="16">
      <formula>$I$12="オンラインのみ"</formula>
    </cfRule>
  </conditionalFormatting>
  <conditionalFormatting sqref="I24:N24 I30:J30 L30:M30">
    <cfRule type="expression" dxfId="36" priority="15">
      <formula>$I$22="リアルのみ"</formula>
    </cfRule>
  </conditionalFormatting>
  <conditionalFormatting sqref="I23:N23">
    <cfRule type="expression" dxfId="35" priority="14">
      <formula>$I$22="オンラインのみ"</formula>
    </cfRule>
  </conditionalFormatting>
  <conditionalFormatting sqref="I26:J29 L26:M29">
    <cfRule type="expression" dxfId="34" priority="13">
      <formula>$I$22="オンラインのみ"</formula>
    </cfRule>
  </conditionalFormatting>
  <conditionalFormatting sqref="I34:N34 I40:J40 L40:M40">
    <cfRule type="expression" dxfId="33" priority="12">
      <formula>$I$32="リアルのみ"</formula>
    </cfRule>
  </conditionalFormatting>
  <conditionalFormatting sqref="I33:N33">
    <cfRule type="expression" dxfId="32" priority="11">
      <formula>$I$32="オンラインのみ"</formula>
    </cfRule>
  </conditionalFormatting>
  <conditionalFormatting sqref="I36:J39 L36:M39">
    <cfRule type="expression" dxfId="31" priority="10">
      <formula>$I$32="オンラインのみ"</formula>
    </cfRule>
  </conditionalFormatting>
  <conditionalFormatting sqref="I44:N44 I50:J50 L50:M50">
    <cfRule type="expression" dxfId="30" priority="9">
      <formula>$I$42="リアルのみ"</formula>
    </cfRule>
  </conditionalFormatting>
  <conditionalFormatting sqref="I43:N43">
    <cfRule type="expression" dxfId="29" priority="8">
      <formula>$I$42="オンラインのみ"</formula>
    </cfRule>
  </conditionalFormatting>
  <conditionalFormatting sqref="I46:J49 L46:M49">
    <cfRule type="expression" dxfId="28" priority="7">
      <formula>$I$42="オンラインのみ"</formula>
    </cfRule>
  </conditionalFormatting>
  <conditionalFormatting sqref="S52:S56">
    <cfRule type="expression" dxfId="27" priority="4">
      <formula>$I44="リアルのみ"</formula>
    </cfRule>
  </conditionalFormatting>
  <conditionalFormatting sqref="V52:V56">
    <cfRule type="expression" dxfId="26" priority="3">
      <formula>$I44="リアルのみ"</formula>
    </cfRule>
  </conditionalFormatting>
  <conditionalFormatting sqref="I52:I56">
    <cfRule type="expression" dxfId="25" priority="2">
      <formula>$I44="リアルのみ"</formula>
    </cfRule>
  </conditionalFormatting>
  <conditionalFormatting sqref="L52:L56">
    <cfRule type="expression" dxfId="24" priority="1">
      <formula>$I44="リアルのみ"</formula>
    </cfRule>
  </conditionalFormatting>
  <dataValidations count="2">
    <dataValidation type="list" allowBlank="1" showInputMessage="1" showErrorMessage="1" prompt="プルダウンして選択" sqref="I2 I12 I22 I32 I42">
      <formula1>"選択してください,リアルのみ,リアル + オンライン,オンラインのみ"</formula1>
    </dataValidation>
    <dataValidation type="list" allowBlank="1" showInputMessage="1" showErrorMessage="1" prompt="プルダウンして選択" sqref="F10 F20 F30 F40 F50">
      <formula1>"選択してください,どちらにも該当しない,パビリオン,共同出展"</formula1>
    </dataValidation>
  </dataValidations>
  <printOptions horizontalCentered="1"/>
  <pageMargins left="0.78740157480314965" right="0.59055118110236227" top="0.59055118110236227" bottom="0.59055118110236227" header="0.31496062992125984" footer="0.31496062992125984"/>
  <pageSetup paperSize="9" scale="99" fitToWidth="0" fitToHeight="0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5" operator="containsText" id="{8353FF36-A845-4639-A0D5-9BBC312D8BDC}">
            <xm:f>NOT(ISERROR(SEARCH("出展形態選択",I57)))</xm:f>
            <xm:f>"出展形態選択"</xm:f>
            <x14:dxf>
              <fill>
                <patternFill>
                  <bgColor rgb="FFFFCCFF"/>
                </patternFill>
              </fill>
            </x14:dxf>
          </x14:cfRule>
          <xm:sqref>I57</xm:sqref>
        </x14:conditionalFormatting>
        <x14:conditionalFormatting xmlns:xm="http://schemas.microsoft.com/office/excel/2006/main">
          <x14:cfRule type="containsText" priority="24" operator="containsText" id="{63CBF8D5-D796-4209-A2D1-02878BD2A912}">
            <xm:f>NOT(ISERROR(SEARCH("出展形態選択",L57)))</xm:f>
            <xm:f>"出展形態選択"</xm:f>
            <x14:dxf>
              <fill>
                <patternFill>
                  <bgColor rgb="FFFFCCFF"/>
                </patternFill>
              </fill>
            </x14:dxf>
          </x14:cfRule>
          <xm:sqref>L57</xm:sqref>
        </x14:conditionalFormatting>
        <x14:conditionalFormatting xmlns:xm="http://schemas.microsoft.com/office/excel/2006/main">
          <x14:cfRule type="containsText" priority="6" operator="containsText" id="{2818DE25-6503-4BBC-B563-D2CDACEAF3BF}">
            <xm:f>NOT(ISERROR(SEARCH("出展形態選択",S57)))</xm:f>
            <xm:f>"出展形態選択"</xm:f>
            <x14:dxf>
              <fill>
                <patternFill>
                  <bgColor rgb="FFFFCCFF"/>
                </patternFill>
              </fill>
            </x14:dxf>
          </x14:cfRule>
          <xm:sqref>S57</xm:sqref>
        </x14:conditionalFormatting>
        <x14:conditionalFormatting xmlns:xm="http://schemas.microsoft.com/office/excel/2006/main">
          <x14:cfRule type="containsText" priority="5" operator="containsText" id="{2C4F705E-9A01-4A52-BBBA-CF19369263B4}">
            <xm:f>NOT(ISERROR(SEARCH("出展形態選択",V57)))</xm:f>
            <xm:f>"出展形態選択"</xm:f>
            <x14:dxf>
              <fill>
                <patternFill>
                  <bgColor rgb="FFFFCCFF"/>
                </patternFill>
              </fill>
            </x14:dxf>
          </x14:cfRule>
          <xm:sqref>V57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DDEBF7"/>
  </sheetPr>
  <dimension ref="A1:R58"/>
  <sheetViews>
    <sheetView showGridLines="0" view="pageBreakPreview" zoomScale="90" zoomScaleNormal="115" zoomScaleSheetLayoutView="90" workbookViewId="0">
      <selection activeCell="Q40" sqref="Q40"/>
    </sheetView>
  </sheetViews>
  <sheetFormatPr defaultColWidth="8.7265625" defaultRowHeight="24" customHeight="1" x14ac:dyDescent="0.2"/>
  <cols>
    <col min="1" max="1" width="1.6328125" style="19" customWidth="1"/>
    <col min="2" max="2" width="1.08984375" style="19" customWidth="1"/>
    <col min="3" max="3" width="2.36328125" style="19" customWidth="1"/>
    <col min="4" max="4" width="5.36328125" style="19" customWidth="1"/>
    <col min="5" max="5" width="7.453125" style="19" customWidth="1"/>
    <col min="6" max="6" width="25" style="20" customWidth="1"/>
    <col min="7" max="7" width="3.453125" style="20" customWidth="1"/>
    <col min="8" max="8" width="7.6328125" style="20" customWidth="1"/>
    <col min="9" max="9" width="8.90625" style="20" customWidth="1"/>
    <col min="10" max="10" width="3.26953125" style="20" customWidth="1"/>
    <col min="11" max="11" width="4.90625" style="20" customWidth="1"/>
    <col min="12" max="12" width="2.08984375" style="20" customWidth="1"/>
    <col min="13" max="13" width="10.26953125" style="20" customWidth="1"/>
    <col min="14" max="14" width="4.08984375" style="20" customWidth="1"/>
    <col min="15" max="15" width="6" style="19" customWidth="1"/>
    <col min="16" max="35" width="8.7265625" style="19"/>
    <col min="36" max="36" width="14.08984375" style="19" customWidth="1"/>
    <col min="37" max="37" width="17" style="19" customWidth="1"/>
    <col min="38" max="38" width="8.7265625" style="19"/>
    <col min="39" max="39" width="20.7265625" style="19" customWidth="1"/>
    <col min="40" max="40" width="28.90625" style="19" customWidth="1"/>
    <col min="41" max="41" width="18.453125" style="19" customWidth="1"/>
    <col min="42" max="42" width="23" style="19" customWidth="1"/>
    <col min="43" max="43" width="25.453125" style="19" customWidth="1"/>
    <col min="44" max="44" width="24.08984375" style="19" customWidth="1"/>
    <col min="45" max="45" width="8.7265625" style="19"/>
    <col min="46" max="46" width="23" style="19" customWidth="1"/>
    <col min="47" max="47" width="29.453125" style="19" customWidth="1"/>
    <col min="48" max="48" width="37.453125" style="19" customWidth="1"/>
    <col min="49" max="16384" width="8.7265625" style="19"/>
  </cols>
  <sheetData>
    <row r="1" spans="1:18" ht="17.25" customHeight="1" x14ac:dyDescent="0.5">
      <c r="A1" s="7" t="s">
        <v>87</v>
      </c>
      <c r="B1" s="7"/>
      <c r="C1" s="8"/>
      <c r="G1" s="9"/>
      <c r="H1" s="9"/>
      <c r="I1" s="9"/>
      <c r="J1" s="9"/>
      <c r="K1" s="9"/>
      <c r="L1" s="9"/>
      <c r="M1" s="10"/>
      <c r="N1" s="9"/>
      <c r="O1" s="21"/>
      <c r="P1" s="21"/>
    </row>
    <row r="2" spans="1:18" ht="14.15" customHeight="1" x14ac:dyDescent="0.2">
      <c r="B2" s="112"/>
      <c r="C2" s="298" t="s">
        <v>138</v>
      </c>
      <c r="D2" s="301" t="s">
        <v>16</v>
      </c>
      <c r="E2" s="302"/>
      <c r="F2" s="90"/>
      <c r="G2" s="182" t="s">
        <v>17</v>
      </c>
      <c r="H2" s="183"/>
      <c r="I2" s="292" t="s">
        <v>35</v>
      </c>
      <c r="J2" s="293"/>
      <c r="K2" s="293"/>
      <c r="L2" s="293"/>
      <c r="M2" s="72" t="s">
        <v>114</v>
      </c>
      <c r="N2" s="103"/>
      <c r="P2" s="140" t="s">
        <v>143</v>
      </c>
    </row>
    <row r="3" spans="1:18" ht="14.15" customHeight="1" x14ac:dyDescent="0.2">
      <c r="B3" s="112"/>
      <c r="C3" s="299"/>
      <c r="D3" s="182" t="s">
        <v>18</v>
      </c>
      <c r="E3" s="183"/>
      <c r="F3" s="91"/>
      <c r="G3" s="231" t="s">
        <v>19</v>
      </c>
      <c r="H3" s="29" t="s">
        <v>20</v>
      </c>
      <c r="I3" s="271"/>
      <c r="J3" s="272"/>
      <c r="K3" s="155" t="s">
        <v>21</v>
      </c>
      <c r="L3" s="155"/>
      <c r="M3" s="272"/>
      <c r="N3" s="273"/>
      <c r="P3" s="137"/>
    </row>
    <row r="4" spans="1:18" ht="14.15" customHeight="1" x14ac:dyDescent="0.2">
      <c r="B4" s="112"/>
      <c r="C4" s="299"/>
      <c r="D4" s="186" t="s">
        <v>22</v>
      </c>
      <c r="E4" s="217"/>
      <c r="F4" s="287"/>
      <c r="G4" s="184"/>
      <c r="H4" s="30" t="s">
        <v>23</v>
      </c>
      <c r="I4" s="271"/>
      <c r="J4" s="272"/>
      <c r="K4" s="155" t="s">
        <v>21</v>
      </c>
      <c r="L4" s="155"/>
      <c r="M4" s="272"/>
      <c r="N4" s="273"/>
      <c r="P4" s="137"/>
    </row>
    <row r="5" spans="1:18" ht="14.15" customHeight="1" x14ac:dyDescent="0.2">
      <c r="B5" s="112"/>
      <c r="C5" s="284"/>
      <c r="D5" s="188"/>
      <c r="E5" s="189"/>
      <c r="F5" s="288"/>
      <c r="G5" s="215" t="s">
        <v>24</v>
      </c>
      <c r="H5" s="216"/>
      <c r="I5" s="94"/>
      <c r="J5" s="274" t="s">
        <v>25</v>
      </c>
      <c r="K5" s="275"/>
      <c r="L5" s="276"/>
      <c r="M5" s="277"/>
      <c r="N5" s="278"/>
      <c r="P5" s="137"/>
    </row>
    <row r="6" spans="1:18" ht="14.15" customHeight="1" x14ac:dyDescent="0.2">
      <c r="B6" s="112"/>
      <c r="C6" s="299"/>
      <c r="D6" s="186" t="s">
        <v>26</v>
      </c>
      <c r="E6" s="217"/>
      <c r="F6" s="289"/>
      <c r="G6" s="203" t="s">
        <v>27</v>
      </c>
      <c r="H6" s="221"/>
      <c r="I6" s="281"/>
      <c r="J6" s="282"/>
      <c r="K6" s="156" t="s">
        <v>28</v>
      </c>
      <c r="L6" s="281"/>
      <c r="M6" s="282"/>
      <c r="N6" s="164" t="s">
        <v>29</v>
      </c>
      <c r="O6" s="27"/>
      <c r="P6" s="139" t="str">
        <f>IF(OR(I2="リアルのみ",I2="リアル + オンライン",I2="選択してください"),"RK"," ")</f>
        <v>RK</v>
      </c>
      <c r="Q6" s="141"/>
      <c r="R6" s="141"/>
    </row>
    <row r="7" spans="1:18" ht="14.15" customHeight="1" x14ac:dyDescent="0.2">
      <c r="B7" s="112"/>
      <c r="C7" s="299"/>
      <c r="D7" s="188"/>
      <c r="E7" s="218"/>
      <c r="F7" s="290"/>
      <c r="G7" s="192" t="s">
        <v>30</v>
      </c>
      <c r="H7" s="193"/>
      <c r="I7" s="266"/>
      <c r="J7" s="267"/>
      <c r="K7" s="157"/>
      <c r="L7" s="266"/>
      <c r="M7" s="267"/>
      <c r="N7" s="165"/>
      <c r="P7" s="139" t="str">
        <f>IF(OR(I2="リアルのみ",I2="リアル + オンライン",I2="選択してください"),"RS"," ")</f>
        <v>RS</v>
      </c>
      <c r="Q7" s="141"/>
      <c r="R7" s="141"/>
    </row>
    <row r="8" spans="1:18" ht="14.15" customHeight="1" x14ac:dyDescent="0.2">
      <c r="B8" s="112"/>
      <c r="C8" s="299"/>
      <c r="D8" s="219"/>
      <c r="E8" s="220"/>
      <c r="F8" s="291"/>
      <c r="G8" s="192" t="s">
        <v>31</v>
      </c>
      <c r="H8" s="193"/>
      <c r="I8" s="266"/>
      <c r="J8" s="267"/>
      <c r="K8" s="157"/>
      <c r="L8" s="266"/>
      <c r="M8" s="267"/>
      <c r="N8" s="165"/>
      <c r="P8" s="139" t="str">
        <f>IF(OR(I2="リアルのみ",I2="リアル + オンライン",I2="選択してください"),"RY"," ")</f>
        <v>RY</v>
      </c>
      <c r="Q8" s="141"/>
      <c r="R8" s="141"/>
    </row>
    <row r="9" spans="1:18" ht="14.15" customHeight="1" x14ac:dyDescent="0.2">
      <c r="B9" s="112"/>
      <c r="C9" s="299"/>
      <c r="D9" s="182" t="s">
        <v>32</v>
      </c>
      <c r="E9" s="183"/>
      <c r="F9" s="138"/>
      <c r="G9" s="192" t="s">
        <v>33</v>
      </c>
      <c r="H9" s="193"/>
      <c r="I9" s="266"/>
      <c r="J9" s="267"/>
      <c r="K9" s="157"/>
      <c r="L9" s="266"/>
      <c r="M9" s="267"/>
      <c r="N9" s="165"/>
      <c r="P9" s="139" t="str">
        <f>IF(OR(I2="リアルのみ",I2="リアル + オンライン",I2="選択してください"),"RT"," ")</f>
        <v>RT</v>
      </c>
      <c r="Q9" s="141"/>
      <c r="R9" s="141"/>
    </row>
    <row r="10" spans="1:18" ht="14.15" customHeight="1" x14ac:dyDescent="0.2">
      <c r="B10" s="112"/>
      <c r="C10" s="299"/>
      <c r="D10" s="196" t="s">
        <v>34</v>
      </c>
      <c r="E10" s="197"/>
      <c r="F10" s="138" t="s">
        <v>35</v>
      </c>
      <c r="G10" s="192" t="s">
        <v>36</v>
      </c>
      <c r="H10" s="193"/>
      <c r="I10" s="266"/>
      <c r="J10" s="267"/>
      <c r="K10" s="157"/>
      <c r="L10" s="266"/>
      <c r="M10" s="267"/>
      <c r="N10" s="165"/>
      <c r="P10" s="139" t="str">
        <f>IF(OR(I2="オンラインのみ",I2="リアル + オンライン",I2="選択してください"),"ON"," ")</f>
        <v>ON</v>
      </c>
      <c r="Q10" s="141"/>
      <c r="R10" s="141"/>
    </row>
    <row r="11" spans="1:18" ht="14.15" customHeight="1" x14ac:dyDescent="0.2">
      <c r="B11" s="112"/>
      <c r="C11" s="300"/>
      <c r="D11" s="222" t="s">
        <v>37</v>
      </c>
      <c r="E11" s="223"/>
      <c r="F11" s="148"/>
      <c r="G11" s="190" t="s">
        <v>38</v>
      </c>
      <c r="H11" s="207"/>
      <c r="I11" s="172">
        <f>IF(I2="リアルのみ",I6+I7+I8+I9,IF(I2="リアル + オンライン",SUM(I6:I10),IF(AND(I2="選択してください",SUM(I6:I10)&gt;=1),"出展形態選択",I10)))</f>
        <v>0</v>
      </c>
      <c r="J11" s="173"/>
      <c r="K11" s="158"/>
      <c r="L11" s="172">
        <f>IF(I2="リアルのみ",L6+L7+L8+L9,IF(I2="リアル + オンライン",SUM(L6:L10),IF(AND(I2="選択してください",SUM(L6:L10)&gt;=1),"出展形態選択",L10)))</f>
        <v>0</v>
      </c>
      <c r="M11" s="173"/>
      <c r="N11" s="166"/>
      <c r="P11" s="139"/>
      <c r="Q11" s="141"/>
      <c r="R11" s="141"/>
    </row>
    <row r="12" spans="1:18" ht="14.15" customHeight="1" x14ac:dyDescent="0.2">
      <c r="B12" s="112"/>
      <c r="C12" s="303" t="s">
        <v>139</v>
      </c>
      <c r="D12" s="227" t="s">
        <v>16</v>
      </c>
      <c r="E12" s="228"/>
      <c r="F12" s="149"/>
      <c r="G12" s="229" t="s">
        <v>17</v>
      </c>
      <c r="H12" s="230"/>
      <c r="I12" s="292" t="s">
        <v>35</v>
      </c>
      <c r="J12" s="293"/>
      <c r="K12" s="293"/>
      <c r="L12" s="293"/>
      <c r="M12" s="72" t="s">
        <v>114</v>
      </c>
      <c r="N12" s="103"/>
      <c r="P12" s="139"/>
      <c r="Q12" s="141"/>
      <c r="R12" s="141"/>
    </row>
    <row r="13" spans="1:18" ht="14.15" customHeight="1" x14ac:dyDescent="0.2">
      <c r="B13" s="112"/>
      <c r="C13" s="299"/>
      <c r="D13" s="182" t="s">
        <v>18</v>
      </c>
      <c r="E13" s="183"/>
      <c r="F13" s="91"/>
      <c r="G13" s="231" t="s">
        <v>19</v>
      </c>
      <c r="H13" s="29" t="s">
        <v>20</v>
      </c>
      <c r="I13" s="271"/>
      <c r="J13" s="272"/>
      <c r="K13" s="155" t="s">
        <v>21</v>
      </c>
      <c r="L13" s="155"/>
      <c r="M13" s="272"/>
      <c r="N13" s="273"/>
      <c r="P13" s="139"/>
      <c r="Q13" s="141"/>
      <c r="R13" s="141"/>
    </row>
    <row r="14" spans="1:18" ht="14.15" customHeight="1" x14ac:dyDescent="0.2">
      <c r="B14" s="112"/>
      <c r="C14" s="299"/>
      <c r="D14" s="186" t="s">
        <v>22</v>
      </c>
      <c r="E14" s="217"/>
      <c r="F14" s="287"/>
      <c r="G14" s="184"/>
      <c r="H14" s="30" t="s">
        <v>23</v>
      </c>
      <c r="I14" s="271"/>
      <c r="J14" s="272"/>
      <c r="K14" s="155" t="s">
        <v>21</v>
      </c>
      <c r="L14" s="155"/>
      <c r="M14" s="272"/>
      <c r="N14" s="273"/>
      <c r="P14" s="139"/>
      <c r="Q14" s="141"/>
      <c r="R14" s="141"/>
    </row>
    <row r="15" spans="1:18" ht="14.15" customHeight="1" x14ac:dyDescent="0.2">
      <c r="B15" s="112"/>
      <c r="C15" s="299"/>
      <c r="D15" s="219"/>
      <c r="E15" s="220"/>
      <c r="F15" s="288"/>
      <c r="G15" s="215" t="s">
        <v>24</v>
      </c>
      <c r="H15" s="216"/>
      <c r="I15" s="94"/>
      <c r="J15" s="274" t="s">
        <v>25</v>
      </c>
      <c r="K15" s="275"/>
      <c r="L15" s="276"/>
      <c r="M15" s="277"/>
      <c r="N15" s="278"/>
      <c r="P15" s="139"/>
      <c r="Q15" s="141"/>
      <c r="R15" s="141"/>
    </row>
    <row r="16" spans="1:18" ht="14.15" customHeight="1" x14ac:dyDescent="0.2">
      <c r="B16" s="112"/>
      <c r="C16" s="299"/>
      <c r="D16" s="186" t="s">
        <v>26</v>
      </c>
      <c r="E16" s="217"/>
      <c r="F16" s="289"/>
      <c r="G16" s="203" t="s">
        <v>27</v>
      </c>
      <c r="H16" s="221"/>
      <c r="I16" s="281"/>
      <c r="J16" s="282"/>
      <c r="K16" s="156" t="s">
        <v>28</v>
      </c>
      <c r="L16" s="281"/>
      <c r="M16" s="282"/>
      <c r="N16" s="164" t="s">
        <v>29</v>
      </c>
      <c r="O16" s="27"/>
      <c r="P16" s="139" t="str">
        <f>IF(OR(I12="リアルのみ",I12="リアル + オンライン",I12="選択してください"),"RK"," ")</f>
        <v>RK</v>
      </c>
      <c r="Q16" s="141"/>
      <c r="R16" s="141"/>
    </row>
    <row r="17" spans="2:18" ht="14.15" customHeight="1" x14ac:dyDescent="0.2">
      <c r="B17" s="112"/>
      <c r="C17" s="299"/>
      <c r="D17" s="188"/>
      <c r="E17" s="218"/>
      <c r="F17" s="290"/>
      <c r="G17" s="192" t="s">
        <v>30</v>
      </c>
      <c r="H17" s="193"/>
      <c r="I17" s="266"/>
      <c r="J17" s="267"/>
      <c r="K17" s="157"/>
      <c r="L17" s="266"/>
      <c r="M17" s="267"/>
      <c r="N17" s="165"/>
      <c r="P17" s="139" t="str">
        <f>IF(OR(I12="リアルのみ",I12="リアル + オンライン",I12="選択してください"),"RS"," ")</f>
        <v>RS</v>
      </c>
      <c r="Q17" s="141"/>
      <c r="R17" s="141"/>
    </row>
    <row r="18" spans="2:18" ht="14.15" customHeight="1" x14ac:dyDescent="0.2">
      <c r="B18" s="112"/>
      <c r="C18" s="299"/>
      <c r="D18" s="219"/>
      <c r="E18" s="220"/>
      <c r="F18" s="291"/>
      <c r="G18" s="192" t="s">
        <v>31</v>
      </c>
      <c r="H18" s="193"/>
      <c r="I18" s="266"/>
      <c r="J18" s="267"/>
      <c r="K18" s="157"/>
      <c r="L18" s="266"/>
      <c r="M18" s="267"/>
      <c r="N18" s="165"/>
      <c r="P18" s="139" t="str">
        <f>IF(OR(I12="リアルのみ",I12="リアル + オンライン",I12="選択してください"),"RY"," ")</f>
        <v>RY</v>
      </c>
      <c r="Q18" s="141"/>
      <c r="R18" s="141"/>
    </row>
    <row r="19" spans="2:18" ht="14.15" customHeight="1" x14ac:dyDescent="0.2">
      <c r="B19" s="112"/>
      <c r="C19" s="299"/>
      <c r="D19" s="182" t="s">
        <v>32</v>
      </c>
      <c r="E19" s="183"/>
      <c r="F19" s="138"/>
      <c r="G19" s="192" t="s">
        <v>33</v>
      </c>
      <c r="H19" s="193"/>
      <c r="I19" s="266"/>
      <c r="J19" s="267"/>
      <c r="K19" s="157"/>
      <c r="L19" s="266"/>
      <c r="M19" s="267"/>
      <c r="N19" s="165"/>
      <c r="P19" s="139" t="str">
        <f>IF(OR(I12="リアルのみ",I12="リアル + オンライン",I12="選択してください"),"RT"," ")</f>
        <v>RT</v>
      </c>
      <c r="Q19" s="141"/>
      <c r="R19" s="141"/>
    </row>
    <row r="20" spans="2:18" ht="14.15" customHeight="1" x14ac:dyDescent="0.2">
      <c r="B20" s="112"/>
      <c r="C20" s="299"/>
      <c r="D20" s="196" t="s">
        <v>34</v>
      </c>
      <c r="E20" s="197"/>
      <c r="F20" s="138" t="s">
        <v>35</v>
      </c>
      <c r="G20" s="192" t="s">
        <v>36</v>
      </c>
      <c r="H20" s="193"/>
      <c r="I20" s="266"/>
      <c r="J20" s="267"/>
      <c r="K20" s="157"/>
      <c r="L20" s="266"/>
      <c r="M20" s="267"/>
      <c r="N20" s="165"/>
      <c r="P20" s="139" t="str">
        <f>IF(OR(I12="オンラインのみ",I12="リアル + オンライン",I12="選択してください"),"ON"," ")</f>
        <v>ON</v>
      </c>
      <c r="Q20" s="141"/>
      <c r="R20" s="141"/>
    </row>
    <row r="21" spans="2:18" ht="14.15" customHeight="1" x14ac:dyDescent="0.2">
      <c r="B21" s="112"/>
      <c r="C21" s="300"/>
      <c r="D21" s="222" t="s">
        <v>37</v>
      </c>
      <c r="E21" s="223"/>
      <c r="F21" s="148"/>
      <c r="G21" s="190" t="s">
        <v>38</v>
      </c>
      <c r="H21" s="207"/>
      <c r="I21" s="172">
        <f>IF(I12="リアルのみ",I16+I17+I18+I19,IF(I12="リアル + オンライン",SUM(I16:I20),IF(AND(I12="選択してください",SUM(I16:I20)&gt;=1),"出展形態選択",I20)))</f>
        <v>0</v>
      </c>
      <c r="J21" s="173"/>
      <c r="K21" s="158"/>
      <c r="L21" s="172">
        <f>IF(I12="リアルのみ",L16+L17+L18+L19,IF(I12="リアル + オンライン",SUM(L16:L20),IF(AND(I12="選択してください",SUM(L16:L20)&gt;=1),"出展形態選択",L20)))</f>
        <v>0</v>
      </c>
      <c r="M21" s="173"/>
      <c r="N21" s="166"/>
      <c r="P21" s="139"/>
      <c r="Q21" s="141"/>
      <c r="R21" s="141"/>
    </row>
    <row r="22" spans="2:18" ht="14.15" customHeight="1" x14ac:dyDescent="0.2">
      <c r="B22" s="112"/>
      <c r="C22" s="283" t="s">
        <v>142</v>
      </c>
      <c r="D22" s="210" t="s">
        <v>16</v>
      </c>
      <c r="E22" s="211"/>
      <c r="F22" s="149"/>
      <c r="G22" s="182" t="s">
        <v>17</v>
      </c>
      <c r="H22" s="183"/>
      <c r="I22" s="292" t="s">
        <v>35</v>
      </c>
      <c r="J22" s="293"/>
      <c r="K22" s="293"/>
      <c r="L22" s="293"/>
      <c r="M22" s="72" t="s">
        <v>114</v>
      </c>
      <c r="N22" s="103"/>
      <c r="P22" s="139"/>
      <c r="Q22" s="141"/>
      <c r="R22" s="141"/>
    </row>
    <row r="23" spans="2:18" ht="14.15" customHeight="1" x14ac:dyDescent="0.2">
      <c r="B23" s="112"/>
      <c r="C23" s="284"/>
      <c r="D23" s="182" t="s">
        <v>18</v>
      </c>
      <c r="E23" s="183"/>
      <c r="F23" s="91"/>
      <c r="G23" s="184" t="s">
        <v>19</v>
      </c>
      <c r="H23" s="29" t="s">
        <v>20</v>
      </c>
      <c r="I23" s="271"/>
      <c r="J23" s="272"/>
      <c r="K23" s="155" t="s">
        <v>21</v>
      </c>
      <c r="L23" s="155"/>
      <c r="M23" s="272"/>
      <c r="N23" s="273"/>
      <c r="P23" s="139"/>
      <c r="Q23" s="141"/>
      <c r="R23" s="141"/>
    </row>
    <row r="24" spans="2:18" ht="14.15" customHeight="1" x14ac:dyDescent="0.2">
      <c r="B24" s="112"/>
      <c r="C24" s="284"/>
      <c r="D24" s="186" t="s">
        <v>22</v>
      </c>
      <c r="E24" s="187"/>
      <c r="F24" s="287"/>
      <c r="G24" s="185"/>
      <c r="H24" s="30" t="s">
        <v>23</v>
      </c>
      <c r="I24" s="271"/>
      <c r="J24" s="272"/>
      <c r="K24" s="155" t="s">
        <v>21</v>
      </c>
      <c r="L24" s="155"/>
      <c r="M24" s="272"/>
      <c r="N24" s="273"/>
      <c r="P24" s="139"/>
      <c r="Q24" s="141"/>
      <c r="R24" s="141"/>
    </row>
    <row r="25" spans="2:18" ht="14.15" customHeight="1" x14ac:dyDescent="0.2">
      <c r="B25" s="112"/>
      <c r="C25" s="284"/>
      <c r="D25" s="188"/>
      <c r="E25" s="189"/>
      <c r="F25" s="288"/>
      <c r="G25" s="200" t="s">
        <v>24</v>
      </c>
      <c r="H25" s="201"/>
      <c r="I25" s="94"/>
      <c r="J25" s="274" t="s">
        <v>25</v>
      </c>
      <c r="K25" s="275"/>
      <c r="L25" s="276"/>
      <c r="M25" s="277"/>
      <c r="N25" s="278"/>
      <c r="P25" s="139"/>
      <c r="Q25" s="141"/>
      <c r="R25" s="141"/>
    </row>
    <row r="26" spans="2:18" ht="14.15" customHeight="1" x14ac:dyDescent="0.2">
      <c r="B26" s="112"/>
      <c r="C26" s="284"/>
      <c r="D26" s="195" t="s">
        <v>26</v>
      </c>
      <c r="E26" s="195"/>
      <c r="F26" s="280"/>
      <c r="G26" s="203" t="s">
        <v>27</v>
      </c>
      <c r="H26" s="204"/>
      <c r="I26" s="281"/>
      <c r="J26" s="282"/>
      <c r="K26" s="156" t="s">
        <v>28</v>
      </c>
      <c r="L26" s="281"/>
      <c r="M26" s="282"/>
      <c r="N26" s="164" t="s">
        <v>29</v>
      </c>
      <c r="O26" s="27"/>
      <c r="P26" s="139" t="str">
        <f>IF(OR(I22="リアルのみ",I22="リアル + オンライン",I22="選択してください"),"RK"," ")</f>
        <v>RK</v>
      </c>
      <c r="Q26" s="141"/>
      <c r="R26" s="141"/>
    </row>
    <row r="27" spans="2:18" ht="14.15" customHeight="1" x14ac:dyDescent="0.2">
      <c r="B27" s="112"/>
      <c r="C27" s="284"/>
      <c r="D27" s="195"/>
      <c r="E27" s="195"/>
      <c r="F27" s="280"/>
      <c r="G27" s="192" t="s">
        <v>30</v>
      </c>
      <c r="H27" s="193"/>
      <c r="I27" s="266"/>
      <c r="J27" s="267"/>
      <c r="K27" s="157"/>
      <c r="L27" s="266"/>
      <c r="M27" s="267"/>
      <c r="N27" s="165"/>
      <c r="P27" s="139" t="str">
        <f>IF(OR(I22="リアルのみ",I22="リアル + オンライン",I22="選択してください"),"RS"," ")</f>
        <v>RS</v>
      </c>
      <c r="Q27" s="141"/>
      <c r="R27" s="141"/>
    </row>
    <row r="28" spans="2:18" ht="14.15" customHeight="1" x14ac:dyDescent="0.2">
      <c r="B28" s="112"/>
      <c r="C28" s="284"/>
      <c r="D28" s="195"/>
      <c r="E28" s="195"/>
      <c r="F28" s="280"/>
      <c r="G28" s="192" t="s">
        <v>31</v>
      </c>
      <c r="H28" s="193"/>
      <c r="I28" s="266"/>
      <c r="J28" s="267"/>
      <c r="K28" s="157"/>
      <c r="L28" s="266"/>
      <c r="M28" s="267"/>
      <c r="N28" s="165"/>
      <c r="P28" s="139" t="str">
        <f>IF(OR(I22="リアルのみ",I22="リアル + オンライン",I22="選択してください"),"RY"," ")</f>
        <v>RY</v>
      </c>
      <c r="Q28" s="141"/>
      <c r="R28" s="141"/>
    </row>
    <row r="29" spans="2:18" ht="14.15" customHeight="1" x14ac:dyDescent="0.2">
      <c r="B29" s="112"/>
      <c r="C29" s="284"/>
      <c r="D29" s="180" t="s">
        <v>32</v>
      </c>
      <c r="E29" s="181"/>
      <c r="F29" s="138"/>
      <c r="G29" s="192" t="s">
        <v>33</v>
      </c>
      <c r="H29" s="194"/>
      <c r="I29" s="266"/>
      <c r="J29" s="267"/>
      <c r="K29" s="157"/>
      <c r="L29" s="266"/>
      <c r="M29" s="267"/>
      <c r="N29" s="165"/>
      <c r="P29" s="139" t="str">
        <f>IF(OR(I22="リアルのみ",I22="リアル + オンライン",I22="選択してください"),"RT"," ")</f>
        <v>RT</v>
      </c>
      <c r="Q29" s="141"/>
      <c r="R29" s="141"/>
    </row>
    <row r="30" spans="2:18" ht="14.15" customHeight="1" x14ac:dyDescent="0.2">
      <c r="B30" s="112"/>
      <c r="C30" s="285"/>
      <c r="D30" s="196" t="s">
        <v>34</v>
      </c>
      <c r="E30" s="197"/>
      <c r="F30" s="138" t="s">
        <v>35</v>
      </c>
      <c r="G30" s="192" t="s">
        <v>36</v>
      </c>
      <c r="H30" s="194"/>
      <c r="I30" s="266"/>
      <c r="J30" s="267"/>
      <c r="K30" s="157"/>
      <c r="L30" s="266"/>
      <c r="M30" s="267"/>
      <c r="N30" s="165"/>
      <c r="P30" s="139" t="str">
        <f>IF(OR(I22="オンラインのみ",I22="リアル + オンライン",I22="選択してください"),"ON"," ")</f>
        <v>ON</v>
      </c>
      <c r="Q30" s="141"/>
      <c r="R30" s="141"/>
    </row>
    <row r="31" spans="2:18" ht="14.15" customHeight="1" x14ac:dyDescent="0.2">
      <c r="B31" s="112"/>
      <c r="C31" s="286"/>
      <c r="D31" s="205" t="s">
        <v>37</v>
      </c>
      <c r="E31" s="206"/>
      <c r="F31" s="148"/>
      <c r="G31" s="190" t="s">
        <v>38</v>
      </c>
      <c r="H31" s="191"/>
      <c r="I31" s="172">
        <f>IF(I22="リアルのみ",I26+I27+I28+I29,IF(I22="リアル + オンライン",SUM(I26:I30),IF(AND(I22="選択してください",SUM(I26:I30)&gt;=1),"出展形態選択",I30)))</f>
        <v>0</v>
      </c>
      <c r="J31" s="173"/>
      <c r="K31" s="158"/>
      <c r="L31" s="172">
        <f>IF(I22="リアルのみ",L26+L27+L28+L29,IF(I22="リアル + オンライン",SUM(L26:L30),IF(AND(I22="選択してください",SUM(L26:L30)&gt;=1),"出展形態選択",L30)))</f>
        <v>0</v>
      </c>
      <c r="M31" s="173"/>
      <c r="N31" s="166"/>
      <c r="P31" s="139"/>
      <c r="Q31" s="141"/>
      <c r="R31" s="141"/>
    </row>
    <row r="32" spans="2:18" ht="14.15" customHeight="1" x14ac:dyDescent="0.2">
      <c r="B32" s="112"/>
      <c r="C32" s="283" t="s">
        <v>140</v>
      </c>
      <c r="D32" s="210" t="s">
        <v>16</v>
      </c>
      <c r="E32" s="211"/>
      <c r="F32" s="149"/>
      <c r="G32" s="182" t="s">
        <v>17</v>
      </c>
      <c r="H32" s="183"/>
      <c r="I32" s="292" t="s">
        <v>35</v>
      </c>
      <c r="J32" s="293"/>
      <c r="K32" s="293"/>
      <c r="L32" s="293"/>
      <c r="M32" s="72" t="s">
        <v>114</v>
      </c>
      <c r="N32" s="102"/>
      <c r="P32" s="139"/>
      <c r="Q32" s="141"/>
      <c r="R32" s="141"/>
    </row>
    <row r="33" spans="2:18" ht="14.15" customHeight="1" x14ac:dyDescent="0.2">
      <c r="B33" s="112"/>
      <c r="C33" s="284"/>
      <c r="D33" s="182" t="s">
        <v>18</v>
      </c>
      <c r="E33" s="183"/>
      <c r="F33" s="91"/>
      <c r="G33" s="184" t="s">
        <v>19</v>
      </c>
      <c r="H33" s="29" t="s">
        <v>20</v>
      </c>
      <c r="I33" s="271"/>
      <c r="J33" s="272"/>
      <c r="K33" s="155" t="s">
        <v>21</v>
      </c>
      <c r="L33" s="155"/>
      <c r="M33" s="272"/>
      <c r="N33" s="273"/>
      <c r="P33" s="139"/>
      <c r="Q33" s="141"/>
      <c r="R33" s="141"/>
    </row>
    <row r="34" spans="2:18" ht="14.15" customHeight="1" x14ac:dyDescent="0.2">
      <c r="B34" s="112"/>
      <c r="C34" s="284"/>
      <c r="D34" s="186" t="s">
        <v>22</v>
      </c>
      <c r="E34" s="187"/>
      <c r="F34" s="269"/>
      <c r="G34" s="185"/>
      <c r="H34" s="30" t="s">
        <v>23</v>
      </c>
      <c r="I34" s="271"/>
      <c r="J34" s="272"/>
      <c r="K34" s="155" t="s">
        <v>21</v>
      </c>
      <c r="L34" s="155"/>
      <c r="M34" s="272"/>
      <c r="N34" s="273"/>
      <c r="P34" s="139"/>
      <c r="Q34" s="141"/>
      <c r="R34" s="141"/>
    </row>
    <row r="35" spans="2:18" ht="14.15" customHeight="1" x14ac:dyDescent="0.2">
      <c r="B35" s="112"/>
      <c r="C35" s="284"/>
      <c r="D35" s="188"/>
      <c r="E35" s="189"/>
      <c r="F35" s="270"/>
      <c r="G35" s="200" t="s">
        <v>24</v>
      </c>
      <c r="H35" s="201"/>
      <c r="I35" s="94"/>
      <c r="J35" s="274" t="s">
        <v>25</v>
      </c>
      <c r="K35" s="275"/>
      <c r="L35" s="276"/>
      <c r="M35" s="277"/>
      <c r="N35" s="278"/>
      <c r="P35" s="139"/>
      <c r="Q35" s="141"/>
      <c r="R35" s="141"/>
    </row>
    <row r="36" spans="2:18" ht="14.15" customHeight="1" x14ac:dyDescent="0.2">
      <c r="B36" s="112"/>
      <c r="C36" s="284"/>
      <c r="D36" s="195" t="s">
        <v>26</v>
      </c>
      <c r="E36" s="195"/>
      <c r="F36" s="280"/>
      <c r="G36" s="203" t="s">
        <v>27</v>
      </c>
      <c r="H36" s="204"/>
      <c r="I36" s="159"/>
      <c r="J36" s="160"/>
      <c r="K36" s="156" t="s">
        <v>28</v>
      </c>
      <c r="L36" s="159"/>
      <c r="M36" s="160"/>
      <c r="N36" s="164" t="s">
        <v>29</v>
      </c>
      <c r="O36" s="27"/>
      <c r="P36" s="139" t="str">
        <f>IF(OR(I32="リアルのみ",I32="リアル + オンライン",I32="選択してください"),"RK"," ")</f>
        <v>RK</v>
      </c>
      <c r="Q36" s="141"/>
      <c r="R36" s="141"/>
    </row>
    <row r="37" spans="2:18" ht="14.15" customHeight="1" x14ac:dyDescent="0.2">
      <c r="B37" s="112"/>
      <c r="C37" s="284"/>
      <c r="D37" s="195"/>
      <c r="E37" s="195"/>
      <c r="F37" s="280"/>
      <c r="G37" s="192" t="s">
        <v>30</v>
      </c>
      <c r="H37" s="193"/>
      <c r="I37" s="161"/>
      <c r="J37" s="162"/>
      <c r="K37" s="157"/>
      <c r="L37" s="161"/>
      <c r="M37" s="162"/>
      <c r="N37" s="165"/>
      <c r="P37" s="139" t="str">
        <f>IF(OR(I32="リアルのみ",I32="リアル + オンライン",I32="選択してください"),"RS"," ")</f>
        <v>RS</v>
      </c>
      <c r="Q37" s="141"/>
      <c r="R37" s="141"/>
    </row>
    <row r="38" spans="2:18" ht="14.15" customHeight="1" x14ac:dyDescent="0.2">
      <c r="B38" s="112"/>
      <c r="C38" s="284"/>
      <c r="D38" s="195"/>
      <c r="E38" s="195"/>
      <c r="F38" s="280"/>
      <c r="G38" s="192" t="s">
        <v>31</v>
      </c>
      <c r="H38" s="193"/>
      <c r="I38" s="161"/>
      <c r="J38" s="162"/>
      <c r="K38" s="157"/>
      <c r="L38" s="161"/>
      <c r="M38" s="162"/>
      <c r="N38" s="165"/>
      <c r="P38" s="139" t="str">
        <f>IF(OR(I32="リアルのみ",I32="リアル + オンライン",I32="選択してください"),"RY"," ")</f>
        <v>RY</v>
      </c>
      <c r="Q38" s="141"/>
      <c r="R38" s="141"/>
    </row>
    <row r="39" spans="2:18" ht="14.15" customHeight="1" x14ac:dyDescent="0.2">
      <c r="B39" s="112"/>
      <c r="C39" s="284"/>
      <c r="D39" s="180" t="s">
        <v>32</v>
      </c>
      <c r="E39" s="181"/>
      <c r="F39" s="138"/>
      <c r="G39" s="192" t="s">
        <v>33</v>
      </c>
      <c r="H39" s="194"/>
      <c r="I39" s="161"/>
      <c r="J39" s="162"/>
      <c r="K39" s="157"/>
      <c r="L39" s="161"/>
      <c r="M39" s="162"/>
      <c r="N39" s="165"/>
      <c r="P39" s="139" t="str">
        <f>IF(OR(I32="リアルのみ",I32="リアル + オンライン",I32="選択してください"),"RT"," ")</f>
        <v>RT</v>
      </c>
      <c r="Q39" s="141"/>
      <c r="R39" s="141"/>
    </row>
    <row r="40" spans="2:18" ht="14.15" customHeight="1" x14ac:dyDescent="0.2">
      <c r="B40" s="112"/>
      <c r="C40" s="285"/>
      <c r="D40" s="196" t="s">
        <v>34</v>
      </c>
      <c r="E40" s="197"/>
      <c r="F40" s="138" t="s">
        <v>35</v>
      </c>
      <c r="G40" s="192" t="s">
        <v>36</v>
      </c>
      <c r="H40" s="194"/>
      <c r="I40" s="266"/>
      <c r="J40" s="267"/>
      <c r="K40" s="157"/>
      <c r="L40" s="266"/>
      <c r="M40" s="267"/>
      <c r="N40" s="165"/>
      <c r="P40" s="139" t="str">
        <f>IF(OR(I32="オンラインのみ",I32="リアル + オンライン",I32="選択してください"),"ON"," ")</f>
        <v>ON</v>
      </c>
      <c r="Q40" s="141"/>
      <c r="R40" s="141"/>
    </row>
    <row r="41" spans="2:18" ht="14.15" customHeight="1" x14ac:dyDescent="0.2">
      <c r="B41" s="112"/>
      <c r="C41" s="286"/>
      <c r="D41" s="205" t="s">
        <v>37</v>
      </c>
      <c r="E41" s="206"/>
      <c r="F41" s="148"/>
      <c r="G41" s="190" t="s">
        <v>38</v>
      </c>
      <c r="H41" s="191"/>
      <c r="I41" s="172">
        <f>IF(I32="リアルのみ",I36+I37+I38+I39,IF(I32="リアル + オンライン",SUM(I36:I40),IF(AND(I32="選択してください",SUM(I36:I40)&gt;=1),"出展形態選択",I40)))</f>
        <v>0</v>
      </c>
      <c r="J41" s="173"/>
      <c r="K41" s="158"/>
      <c r="L41" s="172">
        <f>IF(I32="リアルのみ",L36+L37+L38+L39,IF(I32="リアル + オンライン",SUM(L36:L40),IF(AND(I32="選択してください",SUM(L36:L40)&gt;=1),"出展形態選択",L40)))</f>
        <v>0</v>
      </c>
      <c r="M41" s="173"/>
      <c r="N41" s="166"/>
      <c r="P41" s="139"/>
      <c r="Q41" s="141"/>
      <c r="R41" s="141"/>
    </row>
    <row r="42" spans="2:18" ht="14.15" customHeight="1" x14ac:dyDescent="0.2">
      <c r="B42" s="112"/>
      <c r="C42" s="176" t="s">
        <v>141</v>
      </c>
      <c r="D42" s="178" t="s">
        <v>16</v>
      </c>
      <c r="E42" s="179"/>
      <c r="F42" s="145"/>
      <c r="G42" s="182" t="s">
        <v>17</v>
      </c>
      <c r="H42" s="183"/>
      <c r="I42" s="292" t="s">
        <v>35</v>
      </c>
      <c r="J42" s="293"/>
      <c r="K42" s="293"/>
      <c r="L42" s="293"/>
      <c r="M42" s="72" t="s">
        <v>114</v>
      </c>
      <c r="N42" s="103"/>
      <c r="P42" s="139"/>
      <c r="Q42" s="141"/>
      <c r="R42" s="141"/>
    </row>
    <row r="43" spans="2:18" ht="14.15" customHeight="1" x14ac:dyDescent="0.2">
      <c r="B43" s="112"/>
      <c r="C43" s="176"/>
      <c r="D43" s="182" t="s">
        <v>18</v>
      </c>
      <c r="E43" s="183"/>
      <c r="F43" s="91"/>
      <c r="G43" s="184" t="s">
        <v>19</v>
      </c>
      <c r="H43" s="29" t="s">
        <v>20</v>
      </c>
      <c r="I43" s="271"/>
      <c r="J43" s="272"/>
      <c r="K43" s="155" t="s">
        <v>21</v>
      </c>
      <c r="L43" s="155"/>
      <c r="M43" s="272"/>
      <c r="N43" s="273"/>
      <c r="P43" s="139"/>
      <c r="Q43" s="141"/>
      <c r="R43" s="141"/>
    </row>
    <row r="44" spans="2:18" ht="14.15" customHeight="1" x14ac:dyDescent="0.2">
      <c r="B44" s="112"/>
      <c r="C44" s="176"/>
      <c r="D44" s="186" t="s">
        <v>22</v>
      </c>
      <c r="E44" s="187"/>
      <c r="F44" s="269"/>
      <c r="G44" s="185"/>
      <c r="H44" s="30" t="s">
        <v>23</v>
      </c>
      <c r="I44" s="271"/>
      <c r="J44" s="272"/>
      <c r="K44" s="155" t="s">
        <v>21</v>
      </c>
      <c r="L44" s="155"/>
      <c r="M44" s="272"/>
      <c r="N44" s="273"/>
      <c r="P44" s="139"/>
      <c r="Q44" s="141"/>
      <c r="R44" s="141"/>
    </row>
    <row r="45" spans="2:18" ht="14.15" customHeight="1" x14ac:dyDescent="0.2">
      <c r="B45" s="112"/>
      <c r="C45" s="176"/>
      <c r="D45" s="188"/>
      <c r="E45" s="189"/>
      <c r="F45" s="270"/>
      <c r="G45" s="200" t="s">
        <v>24</v>
      </c>
      <c r="H45" s="201"/>
      <c r="I45" s="94"/>
      <c r="J45" s="274" t="s">
        <v>25</v>
      </c>
      <c r="K45" s="275"/>
      <c r="L45" s="276"/>
      <c r="M45" s="277"/>
      <c r="N45" s="278"/>
      <c r="P45" s="139"/>
      <c r="Q45" s="141"/>
      <c r="R45" s="141"/>
    </row>
    <row r="46" spans="2:18" ht="14.15" customHeight="1" x14ac:dyDescent="0.2">
      <c r="B46" s="112"/>
      <c r="C46" s="176"/>
      <c r="D46" s="195" t="s">
        <v>26</v>
      </c>
      <c r="E46" s="195"/>
      <c r="F46" s="280"/>
      <c r="G46" s="203" t="s">
        <v>27</v>
      </c>
      <c r="H46" s="204"/>
      <c r="I46" s="281"/>
      <c r="J46" s="282"/>
      <c r="K46" s="156" t="s">
        <v>28</v>
      </c>
      <c r="L46" s="281"/>
      <c r="M46" s="282"/>
      <c r="N46" s="164" t="s">
        <v>29</v>
      </c>
      <c r="O46" s="27"/>
      <c r="P46" s="139" t="str">
        <f>IF(OR(I42="リアルのみ",I42="リアル + オンライン",I42="選択してください"),"RK"," ")</f>
        <v>RK</v>
      </c>
      <c r="Q46" s="141"/>
      <c r="R46" s="141"/>
    </row>
    <row r="47" spans="2:18" ht="14.15" customHeight="1" x14ac:dyDescent="0.2">
      <c r="B47" s="112"/>
      <c r="C47" s="176"/>
      <c r="D47" s="195"/>
      <c r="E47" s="195"/>
      <c r="F47" s="280"/>
      <c r="G47" s="192" t="s">
        <v>30</v>
      </c>
      <c r="H47" s="193"/>
      <c r="I47" s="266"/>
      <c r="J47" s="267"/>
      <c r="K47" s="157"/>
      <c r="L47" s="266"/>
      <c r="M47" s="267"/>
      <c r="N47" s="165"/>
      <c r="P47" s="139" t="str">
        <f>IF(OR(I42="リアルのみ",I42="リアル + オンライン",I42="選択してください"),"RS"," ")</f>
        <v>RS</v>
      </c>
      <c r="Q47" s="141"/>
      <c r="R47" s="141"/>
    </row>
    <row r="48" spans="2:18" ht="14.15" customHeight="1" x14ac:dyDescent="0.2">
      <c r="B48" s="112"/>
      <c r="C48" s="176"/>
      <c r="D48" s="195"/>
      <c r="E48" s="195"/>
      <c r="F48" s="280"/>
      <c r="G48" s="192" t="s">
        <v>31</v>
      </c>
      <c r="H48" s="193"/>
      <c r="I48" s="266"/>
      <c r="J48" s="267"/>
      <c r="K48" s="157"/>
      <c r="L48" s="266"/>
      <c r="M48" s="267"/>
      <c r="N48" s="165"/>
      <c r="P48" s="139" t="str">
        <f>IF(OR(I42="リアルのみ",I42="リアル + オンライン",I42="選択してください"),"RY"," ")</f>
        <v>RY</v>
      </c>
      <c r="Q48" s="141"/>
      <c r="R48" s="141"/>
    </row>
    <row r="49" spans="2:18" ht="14.15" customHeight="1" x14ac:dyDescent="0.2">
      <c r="B49" s="112"/>
      <c r="C49" s="176"/>
      <c r="D49" s="180" t="s">
        <v>32</v>
      </c>
      <c r="E49" s="181"/>
      <c r="F49" s="135"/>
      <c r="G49" s="192" t="s">
        <v>33</v>
      </c>
      <c r="H49" s="194"/>
      <c r="I49" s="266"/>
      <c r="J49" s="267"/>
      <c r="K49" s="157"/>
      <c r="L49" s="266"/>
      <c r="M49" s="267"/>
      <c r="N49" s="165"/>
      <c r="P49" s="139" t="str">
        <f>IF(OR(I42="リアルのみ",I42="リアル + オンライン",I42="選択してください"),"RT"," ")</f>
        <v>RT</v>
      </c>
      <c r="Q49" s="141"/>
      <c r="R49" s="141"/>
    </row>
    <row r="50" spans="2:18" ht="14.15" customHeight="1" x14ac:dyDescent="0.2">
      <c r="B50" s="112"/>
      <c r="C50" s="177"/>
      <c r="D50" s="196" t="s">
        <v>34</v>
      </c>
      <c r="E50" s="197"/>
      <c r="F50" s="135" t="s">
        <v>35</v>
      </c>
      <c r="G50" s="192" t="s">
        <v>36</v>
      </c>
      <c r="H50" s="194"/>
      <c r="I50" s="266"/>
      <c r="J50" s="267"/>
      <c r="K50" s="157"/>
      <c r="L50" s="266"/>
      <c r="M50" s="267"/>
      <c r="N50" s="165"/>
      <c r="P50" s="139" t="str">
        <f>IF(OR(I42="オンラインのみ",I42="リアル + オンライン",I42="選択してください"),"ON"," ")</f>
        <v>ON</v>
      </c>
      <c r="Q50" s="141"/>
      <c r="R50" s="141"/>
    </row>
    <row r="51" spans="2:18" ht="14.15" customHeight="1" x14ac:dyDescent="0.2">
      <c r="B51" s="112"/>
      <c r="C51" s="279"/>
      <c r="D51" s="268" t="s">
        <v>37</v>
      </c>
      <c r="E51" s="189"/>
      <c r="F51" s="93"/>
      <c r="G51" s="190" t="s">
        <v>38</v>
      </c>
      <c r="H51" s="191"/>
      <c r="I51" s="172">
        <f>IF(I42="リアルのみ",I46+I47+I48+I49,IF(I42="リアル + オンライン",SUM(I46:I50),IF(AND(I42="選択してください",SUM(I46:I50)&gt;=1),"出展形態選択",I50)))</f>
        <v>0</v>
      </c>
      <c r="J51" s="173"/>
      <c r="K51" s="158"/>
      <c r="L51" s="172">
        <f>IF(I42="リアルのみ",L46+L47+L48+L49,IF(I42="リアル + オンライン",SUM(L46:L50),IF(AND(I42="選択してください",SUM(L46:L50)&gt;=1),"出展形態選択",L50)))</f>
        <v>0</v>
      </c>
      <c r="M51" s="173"/>
      <c r="N51" s="166"/>
      <c r="P51" s="141"/>
      <c r="Q51" s="141"/>
      <c r="R51" s="141"/>
    </row>
    <row r="52" spans="2:18" ht="13.5" customHeight="1" x14ac:dyDescent="0.2">
      <c r="B52" s="111"/>
      <c r="C52" s="250" t="s">
        <v>48</v>
      </c>
      <c r="D52" s="250"/>
      <c r="E52" s="251"/>
      <c r="F52" s="256" t="s">
        <v>49</v>
      </c>
      <c r="G52" s="257"/>
      <c r="H52" s="258"/>
      <c r="I52" s="249">
        <f>SUMIF(P6:P50,"RK",I6:I50)</f>
        <v>0</v>
      </c>
      <c r="J52" s="249"/>
      <c r="K52" s="259" t="s">
        <v>50</v>
      </c>
      <c r="L52" s="249">
        <f>SUMIF(P6:P50,"RK",L6:L50)</f>
        <v>0</v>
      </c>
      <c r="M52" s="249"/>
      <c r="N52" s="243" t="s">
        <v>51</v>
      </c>
      <c r="O52" s="27"/>
      <c r="P52" s="308"/>
      <c r="Q52" s="308"/>
      <c r="R52" s="308"/>
    </row>
    <row r="53" spans="2:18" ht="14.15" customHeight="1" x14ac:dyDescent="0.2">
      <c r="B53" s="111"/>
      <c r="C53" s="252"/>
      <c r="D53" s="252"/>
      <c r="E53" s="253"/>
      <c r="F53" s="246" t="s">
        <v>30</v>
      </c>
      <c r="G53" s="247"/>
      <c r="H53" s="248"/>
      <c r="I53" s="249">
        <f>SUMIF(P7:P51,"RS",I7:I51)</f>
        <v>0</v>
      </c>
      <c r="J53" s="249"/>
      <c r="K53" s="260"/>
      <c r="L53" s="249">
        <f>SUMIF(P7:P51,"RS",L7:L51)</f>
        <v>0</v>
      </c>
      <c r="M53" s="249"/>
      <c r="N53" s="244"/>
      <c r="P53" s="312"/>
      <c r="Q53" s="312"/>
      <c r="R53" s="312"/>
    </row>
    <row r="54" spans="2:18" ht="14.15" customHeight="1" x14ac:dyDescent="0.2">
      <c r="B54" s="111"/>
      <c r="C54" s="252"/>
      <c r="D54" s="252"/>
      <c r="E54" s="253"/>
      <c r="F54" s="246" t="s">
        <v>31</v>
      </c>
      <c r="G54" s="247"/>
      <c r="H54" s="248"/>
      <c r="I54" s="249">
        <f>SUMIF(P8:P52,"RY",I8:I52)</f>
        <v>0</v>
      </c>
      <c r="J54" s="249"/>
      <c r="K54" s="260"/>
      <c r="L54" s="249">
        <f>SUMIF(P8:P52,"RY",L8:L52)</f>
        <v>0</v>
      </c>
      <c r="M54" s="249"/>
      <c r="N54" s="244"/>
      <c r="P54" s="312"/>
      <c r="Q54" s="312"/>
      <c r="R54" s="312"/>
    </row>
    <row r="55" spans="2:18" ht="14.15" customHeight="1" x14ac:dyDescent="0.2">
      <c r="B55" s="111"/>
      <c r="C55" s="252"/>
      <c r="D55" s="252"/>
      <c r="E55" s="253"/>
      <c r="F55" s="246" t="s">
        <v>33</v>
      </c>
      <c r="G55" s="247"/>
      <c r="H55" s="248"/>
      <c r="I55" s="249">
        <f>SUMIF(P9:P53,"RT",I9:I53)</f>
        <v>0</v>
      </c>
      <c r="J55" s="249"/>
      <c r="K55" s="260"/>
      <c r="L55" s="249">
        <f>SUMIF(P9:P53,"RT",L9:L53)</f>
        <v>0</v>
      </c>
      <c r="M55" s="249"/>
      <c r="N55" s="244"/>
      <c r="P55" s="312"/>
      <c r="Q55" s="312"/>
      <c r="R55" s="312"/>
    </row>
    <row r="56" spans="2:18" ht="14.15" customHeight="1" x14ac:dyDescent="0.2">
      <c r="B56" s="111"/>
      <c r="C56" s="252"/>
      <c r="D56" s="252"/>
      <c r="E56" s="253"/>
      <c r="F56" s="246" t="s">
        <v>36</v>
      </c>
      <c r="G56" s="247"/>
      <c r="H56" s="248"/>
      <c r="I56" s="249">
        <f>SUMIF(P10:P54,"ON",I10:I54)</f>
        <v>0</v>
      </c>
      <c r="J56" s="249"/>
      <c r="K56" s="260"/>
      <c r="L56" s="249">
        <f>SUMIF(P10:P54,"ON",L10:L54)</f>
        <v>0</v>
      </c>
      <c r="M56" s="249"/>
      <c r="N56" s="244"/>
      <c r="P56" s="312"/>
      <c r="Q56" s="312"/>
      <c r="R56" s="312"/>
    </row>
    <row r="57" spans="2:18" ht="11.15" customHeight="1" x14ac:dyDescent="0.2">
      <c r="B57" s="113"/>
      <c r="C57" s="254"/>
      <c r="D57" s="254"/>
      <c r="E57" s="255"/>
      <c r="F57" s="262" t="s">
        <v>52</v>
      </c>
      <c r="G57" s="263"/>
      <c r="H57" s="264"/>
      <c r="I57" s="265">
        <f>SUM(I52:J56)</f>
        <v>0</v>
      </c>
      <c r="J57" s="265"/>
      <c r="K57" s="261"/>
      <c r="L57" s="265">
        <f>SUM(L52:M56)</f>
        <v>0</v>
      </c>
      <c r="M57" s="265"/>
      <c r="N57" s="245"/>
      <c r="P57" s="312"/>
      <c r="Q57" s="312"/>
      <c r="R57" s="312"/>
    </row>
    <row r="58" spans="2:18" ht="4" customHeight="1" x14ac:dyDescent="0.2">
      <c r="B58" s="114"/>
      <c r="G58" s="28"/>
      <c r="H58" s="28"/>
      <c r="I58" s="28"/>
      <c r="J58" s="28"/>
      <c r="K58" s="28"/>
      <c r="L58" s="28"/>
      <c r="M58" s="28"/>
      <c r="N58" s="28"/>
    </row>
  </sheetData>
  <sheetProtection formatCells="0"/>
  <mergeCells count="237">
    <mergeCell ref="N52:N57"/>
    <mergeCell ref="F53:H53"/>
    <mergeCell ref="I53:J53"/>
    <mergeCell ref="L53:M53"/>
    <mergeCell ref="F54:H54"/>
    <mergeCell ref="I54:J54"/>
    <mergeCell ref="L54:M54"/>
    <mergeCell ref="F55:H55"/>
    <mergeCell ref="I55:J55"/>
    <mergeCell ref="L55:M55"/>
    <mergeCell ref="C52:E57"/>
    <mergeCell ref="F52:H52"/>
    <mergeCell ref="I52:J52"/>
    <mergeCell ref="K52:K57"/>
    <mergeCell ref="L52:M52"/>
    <mergeCell ref="F56:H56"/>
    <mergeCell ref="C42:C51"/>
    <mergeCell ref="D42:E42"/>
    <mergeCell ref="G42:H42"/>
    <mergeCell ref="I42:L42"/>
    <mergeCell ref="I56:J56"/>
    <mergeCell ref="L56:M56"/>
    <mergeCell ref="F57:H57"/>
    <mergeCell ref="I57:J57"/>
    <mergeCell ref="L57:M57"/>
    <mergeCell ref="D49:E49"/>
    <mergeCell ref="G49:H49"/>
    <mergeCell ref="I49:J49"/>
    <mergeCell ref="L49:M49"/>
    <mergeCell ref="D50:E50"/>
    <mergeCell ref="D46:E48"/>
    <mergeCell ref="F46:F48"/>
    <mergeCell ref="G46:H46"/>
    <mergeCell ref="I46:J46"/>
    <mergeCell ref="N36:N41"/>
    <mergeCell ref="G37:H37"/>
    <mergeCell ref="I37:J37"/>
    <mergeCell ref="D40:E40"/>
    <mergeCell ref="G40:H40"/>
    <mergeCell ref="I40:J40"/>
    <mergeCell ref="K46:K51"/>
    <mergeCell ref="L46:M46"/>
    <mergeCell ref="D51:E51"/>
    <mergeCell ref="G51:H51"/>
    <mergeCell ref="I51:J51"/>
    <mergeCell ref="L51:M51"/>
    <mergeCell ref="N46:N51"/>
    <mergeCell ref="G47:H47"/>
    <mergeCell ref="I47:J47"/>
    <mergeCell ref="L47:M47"/>
    <mergeCell ref="G48:H48"/>
    <mergeCell ref="I48:J48"/>
    <mergeCell ref="L48:M48"/>
    <mergeCell ref="M43:N43"/>
    <mergeCell ref="G50:H50"/>
    <mergeCell ref="I50:J50"/>
    <mergeCell ref="L50:M50"/>
    <mergeCell ref="D44:E45"/>
    <mergeCell ref="F44:F45"/>
    <mergeCell ref="I44:J44"/>
    <mergeCell ref="K44:L44"/>
    <mergeCell ref="M44:N44"/>
    <mergeCell ref="G45:H45"/>
    <mergeCell ref="J45:L45"/>
    <mergeCell ref="M45:N45"/>
    <mergeCell ref="D43:E43"/>
    <mergeCell ref="G43:G44"/>
    <mergeCell ref="I43:J43"/>
    <mergeCell ref="K43:L43"/>
    <mergeCell ref="L40:M40"/>
    <mergeCell ref="D41:E41"/>
    <mergeCell ref="G41:H41"/>
    <mergeCell ref="I41:J41"/>
    <mergeCell ref="L41:M41"/>
    <mergeCell ref="L37:M37"/>
    <mergeCell ref="G38:H38"/>
    <mergeCell ref="I38:J38"/>
    <mergeCell ref="L38:M38"/>
    <mergeCell ref="D39:E39"/>
    <mergeCell ref="G39:H39"/>
    <mergeCell ref="I39:J39"/>
    <mergeCell ref="L39:M39"/>
    <mergeCell ref="M33:N33"/>
    <mergeCell ref="D34:E35"/>
    <mergeCell ref="F34:F35"/>
    <mergeCell ref="I34:J34"/>
    <mergeCell ref="K34:L34"/>
    <mergeCell ref="M34:N34"/>
    <mergeCell ref="G35:H35"/>
    <mergeCell ref="J35:L35"/>
    <mergeCell ref="M35:N35"/>
    <mergeCell ref="C32:C41"/>
    <mergeCell ref="D32:E32"/>
    <mergeCell ref="G32:H32"/>
    <mergeCell ref="I32:L32"/>
    <mergeCell ref="D33:E33"/>
    <mergeCell ref="G33:G34"/>
    <mergeCell ref="C22:C31"/>
    <mergeCell ref="D22:E22"/>
    <mergeCell ref="G22:H22"/>
    <mergeCell ref="I22:L22"/>
    <mergeCell ref="I33:J33"/>
    <mergeCell ref="K33:L33"/>
    <mergeCell ref="D36:E38"/>
    <mergeCell ref="F36:F38"/>
    <mergeCell ref="G36:H36"/>
    <mergeCell ref="I36:J36"/>
    <mergeCell ref="K36:K41"/>
    <mergeCell ref="L36:M36"/>
    <mergeCell ref="D29:E29"/>
    <mergeCell ref="G29:H29"/>
    <mergeCell ref="I29:J29"/>
    <mergeCell ref="L29:M29"/>
    <mergeCell ref="D30:E30"/>
    <mergeCell ref="G30:H30"/>
    <mergeCell ref="D26:E28"/>
    <mergeCell ref="F26:F28"/>
    <mergeCell ref="G26:H26"/>
    <mergeCell ref="I26:J26"/>
    <mergeCell ref="K26:K31"/>
    <mergeCell ref="L26:M26"/>
    <mergeCell ref="D31:E31"/>
    <mergeCell ref="G31:H31"/>
    <mergeCell ref="I31:J31"/>
    <mergeCell ref="L31:M31"/>
    <mergeCell ref="N26:N31"/>
    <mergeCell ref="G27:H27"/>
    <mergeCell ref="I27:J27"/>
    <mergeCell ref="L27:M27"/>
    <mergeCell ref="G28:H28"/>
    <mergeCell ref="I28:J28"/>
    <mergeCell ref="L28:M28"/>
    <mergeCell ref="I19:J19"/>
    <mergeCell ref="L19:M19"/>
    <mergeCell ref="M23:N23"/>
    <mergeCell ref="N16:N21"/>
    <mergeCell ref="G17:H17"/>
    <mergeCell ref="I17:J17"/>
    <mergeCell ref="I30:J30"/>
    <mergeCell ref="L30:M30"/>
    <mergeCell ref="D24:E25"/>
    <mergeCell ref="F24:F25"/>
    <mergeCell ref="I24:J24"/>
    <mergeCell ref="K24:L24"/>
    <mergeCell ref="M24:N24"/>
    <mergeCell ref="G25:H25"/>
    <mergeCell ref="J25:L25"/>
    <mergeCell ref="M25:N25"/>
    <mergeCell ref="D23:E23"/>
    <mergeCell ref="G23:G24"/>
    <mergeCell ref="I23:J23"/>
    <mergeCell ref="K23:L23"/>
    <mergeCell ref="D20:E20"/>
    <mergeCell ref="G20:H20"/>
    <mergeCell ref="I20:J20"/>
    <mergeCell ref="L20:M20"/>
    <mergeCell ref="D21:E21"/>
    <mergeCell ref="G21:H21"/>
    <mergeCell ref="I21:J21"/>
    <mergeCell ref="L21:M21"/>
    <mergeCell ref="L17:M17"/>
    <mergeCell ref="G18:H18"/>
    <mergeCell ref="I18:J18"/>
    <mergeCell ref="L18:M18"/>
    <mergeCell ref="D19:E19"/>
    <mergeCell ref="G19:H19"/>
    <mergeCell ref="D6:E8"/>
    <mergeCell ref="F6:F8"/>
    <mergeCell ref="M13:N13"/>
    <mergeCell ref="D14:E15"/>
    <mergeCell ref="F14:F15"/>
    <mergeCell ref="I14:J14"/>
    <mergeCell ref="K14:L14"/>
    <mergeCell ref="M14:N14"/>
    <mergeCell ref="G15:H15"/>
    <mergeCell ref="J15:L15"/>
    <mergeCell ref="M15:N15"/>
    <mergeCell ref="D9:E9"/>
    <mergeCell ref="G9:H9"/>
    <mergeCell ref="I9:J9"/>
    <mergeCell ref="L9:M9"/>
    <mergeCell ref="N6:N11"/>
    <mergeCell ref="I7:J7"/>
    <mergeCell ref="L7:M7"/>
    <mergeCell ref="G8:H8"/>
    <mergeCell ref="I8:J8"/>
    <mergeCell ref="L8:M8"/>
    <mergeCell ref="I10:J10"/>
    <mergeCell ref="L10:M10"/>
    <mergeCell ref="C12:C21"/>
    <mergeCell ref="D12:E12"/>
    <mergeCell ref="G12:H12"/>
    <mergeCell ref="I12:L12"/>
    <mergeCell ref="D13:E13"/>
    <mergeCell ref="G13:G14"/>
    <mergeCell ref="C2:C11"/>
    <mergeCell ref="D2:E2"/>
    <mergeCell ref="G2:H2"/>
    <mergeCell ref="I2:L2"/>
    <mergeCell ref="I13:J13"/>
    <mergeCell ref="K13:L13"/>
    <mergeCell ref="D16:E18"/>
    <mergeCell ref="F16:F18"/>
    <mergeCell ref="G16:H16"/>
    <mergeCell ref="I16:J16"/>
    <mergeCell ref="K16:K21"/>
    <mergeCell ref="L16:M16"/>
    <mergeCell ref="D10:E10"/>
    <mergeCell ref="G10:H10"/>
    <mergeCell ref="G11:H11"/>
    <mergeCell ref="I11:J11"/>
    <mergeCell ref="L11:M11"/>
    <mergeCell ref="G7:H7"/>
    <mergeCell ref="P52:R52"/>
    <mergeCell ref="P53:R53"/>
    <mergeCell ref="P54:R54"/>
    <mergeCell ref="P55:R55"/>
    <mergeCell ref="P56:R56"/>
    <mergeCell ref="P57:R57"/>
    <mergeCell ref="M3:N3"/>
    <mergeCell ref="D4:E5"/>
    <mergeCell ref="F4:F5"/>
    <mergeCell ref="I4:J4"/>
    <mergeCell ref="K4:L4"/>
    <mergeCell ref="M4:N4"/>
    <mergeCell ref="G5:H5"/>
    <mergeCell ref="J5:L5"/>
    <mergeCell ref="M5:N5"/>
    <mergeCell ref="D3:E3"/>
    <mergeCell ref="G3:G4"/>
    <mergeCell ref="I3:J3"/>
    <mergeCell ref="K3:L3"/>
    <mergeCell ref="G6:H6"/>
    <mergeCell ref="I6:J6"/>
    <mergeCell ref="K6:K11"/>
    <mergeCell ref="L6:M6"/>
    <mergeCell ref="D11:E11"/>
  </mergeCells>
  <phoneticPr fontId="3"/>
  <conditionalFormatting sqref="I52:I56">
    <cfRule type="expression" dxfId="19" priority="17">
      <formula>$I44="リアルのみ"</formula>
    </cfRule>
  </conditionalFormatting>
  <conditionalFormatting sqref="L52:L56">
    <cfRule type="expression" dxfId="18" priority="16">
      <formula>$I44="リアルのみ"</formula>
    </cfRule>
  </conditionalFormatting>
  <conditionalFormatting sqref="I4:N4 I10:J10 L10:M10">
    <cfRule type="expression" dxfId="17" priority="15">
      <formula>$I$2="リアルのみ"</formula>
    </cfRule>
  </conditionalFormatting>
  <conditionalFormatting sqref="I3:N3">
    <cfRule type="expression" dxfId="16" priority="14">
      <formula>$I$2="オンラインのみ"</formula>
    </cfRule>
  </conditionalFormatting>
  <conditionalFormatting sqref="I6:J9 L6:M9">
    <cfRule type="expression" dxfId="15" priority="13">
      <formula>$I$2="オンラインのみ"</formula>
    </cfRule>
  </conditionalFormatting>
  <conditionalFormatting sqref="I14:N14 I20:J20 L20:M20">
    <cfRule type="expression" dxfId="14" priority="12">
      <formula>$I$12="リアルのみ"</formula>
    </cfRule>
  </conditionalFormatting>
  <conditionalFormatting sqref="I13:N13">
    <cfRule type="expression" dxfId="13" priority="11">
      <formula>$I$12="オンラインのみ"</formula>
    </cfRule>
  </conditionalFormatting>
  <conditionalFormatting sqref="I16:J19 L16:M19">
    <cfRule type="expression" dxfId="12" priority="10">
      <formula>$I$12="オンラインのみ"</formula>
    </cfRule>
  </conditionalFormatting>
  <conditionalFormatting sqref="I24:N24 I30:J30 L30:M30">
    <cfRule type="expression" dxfId="11" priority="9">
      <formula>$I$22="リアルのみ"</formula>
    </cfRule>
  </conditionalFormatting>
  <conditionalFormatting sqref="I23:N23">
    <cfRule type="expression" dxfId="10" priority="8">
      <formula>$I$22="オンラインのみ"</formula>
    </cfRule>
  </conditionalFormatting>
  <conditionalFormatting sqref="I26:J29 L26:M29">
    <cfRule type="expression" dxfId="9" priority="7">
      <formula>$I$22="オンラインのみ"</formula>
    </cfRule>
  </conditionalFormatting>
  <conditionalFormatting sqref="I34:N34 I40:J40 L40:M40">
    <cfRule type="expression" dxfId="8" priority="6">
      <formula>$I$32="リアルのみ"</formula>
    </cfRule>
  </conditionalFormatting>
  <conditionalFormatting sqref="I33:N33">
    <cfRule type="expression" dxfId="7" priority="5">
      <formula>$I$32="オンラインのみ"</formula>
    </cfRule>
  </conditionalFormatting>
  <conditionalFormatting sqref="I36:J39 L36:M39">
    <cfRule type="expression" dxfId="6" priority="4">
      <formula>$I$32="オンラインのみ"</formula>
    </cfRule>
  </conditionalFormatting>
  <conditionalFormatting sqref="I44:N44 I50:J50 L50:M50">
    <cfRule type="expression" dxfId="5" priority="3">
      <formula>$I$42="リアルのみ"</formula>
    </cfRule>
  </conditionalFormatting>
  <conditionalFormatting sqref="I43:N43">
    <cfRule type="expression" dxfId="4" priority="2">
      <formula>$I$42="オンラインのみ"</formula>
    </cfRule>
  </conditionalFormatting>
  <conditionalFormatting sqref="I46:J49 L46:M49">
    <cfRule type="expression" dxfId="3" priority="1">
      <formula>$I$42="オンラインのみ"</formula>
    </cfRule>
  </conditionalFormatting>
  <dataValidations count="2">
    <dataValidation type="list" allowBlank="1" showInputMessage="1" showErrorMessage="1" prompt="プルダウンして選択" sqref="F10 F20 F30 F40 F50">
      <formula1>"選択してください,どちらにも該当しない,パビリオン,共同出展"</formula1>
    </dataValidation>
    <dataValidation type="list" allowBlank="1" showInputMessage="1" showErrorMessage="1" prompt="プルダウンして選択" sqref="I2 I12 I22 I32 I42">
      <formula1>"選択してください,リアルのみ,リアル + オンライン,オンラインのみ"</formula1>
    </dataValidation>
  </dataValidations>
  <printOptions horizontalCentered="1"/>
  <pageMargins left="0.78740157480314965" right="0.59055118110236227" top="0.59055118110236227" bottom="0.59055118110236227" header="0.31496062992125984" footer="0.31496062992125984"/>
  <pageSetup paperSize="9" scale="99" fitToWidth="0" fitToHeight="0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9" operator="containsText" id="{1E173943-B634-416F-A7EE-5161DF6A961D}">
            <xm:f>NOT(ISERROR(SEARCH("出展形態選択",I57)))</xm:f>
            <xm:f>"出展形態選択"</xm:f>
            <x14:dxf>
              <fill>
                <patternFill>
                  <bgColor rgb="FFFFCCFF"/>
                </patternFill>
              </fill>
            </x14:dxf>
          </x14:cfRule>
          <xm:sqref>I57</xm:sqref>
        </x14:conditionalFormatting>
        <x14:conditionalFormatting xmlns:xm="http://schemas.microsoft.com/office/excel/2006/main">
          <x14:cfRule type="containsText" priority="18" operator="containsText" id="{54D3D331-E37F-47E9-B5F8-A7ACAE680A77}">
            <xm:f>NOT(ISERROR(SEARCH("出展形態選択",L57)))</xm:f>
            <xm:f>"出展形態選択"</xm:f>
            <x14:dxf>
              <fill>
                <patternFill>
                  <bgColor rgb="FFFFCCFF"/>
                </patternFill>
              </fill>
            </x14:dxf>
          </x14:cfRule>
          <xm:sqref>L57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2CC"/>
  </sheetPr>
  <dimension ref="A1:O26"/>
  <sheetViews>
    <sheetView showGridLines="0" view="pageBreakPreview" zoomScaleNormal="100" zoomScaleSheetLayoutView="100" workbookViewId="0">
      <selection activeCell="G6" sqref="G6:L6"/>
    </sheetView>
  </sheetViews>
  <sheetFormatPr defaultColWidth="8.7265625" defaultRowHeight="24" customHeight="1" x14ac:dyDescent="0.2"/>
  <cols>
    <col min="1" max="1" width="1.453125" style="19" customWidth="1"/>
    <col min="2" max="2" width="1.26953125" style="19" customWidth="1"/>
    <col min="3" max="3" width="1.08984375" style="19" customWidth="1"/>
    <col min="4" max="4" width="2.36328125" style="19" customWidth="1"/>
    <col min="5" max="5" width="6.453125" style="19" customWidth="1"/>
    <col min="6" max="6" width="6.08984375" style="19" customWidth="1"/>
    <col min="7" max="7" width="24.26953125" style="19" customWidth="1"/>
    <col min="8" max="8" width="8.90625" style="19" customWidth="1"/>
    <col min="9" max="9" width="10.26953125" style="19" customWidth="1"/>
    <col min="10" max="11" width="6.90625" style="20" customWidth="1"/>
    <col min="12" max="12" width="12.08984375" style="20" customWidth="1"/>
    <col min="13" max="32" width="8.7265625" style="19"/>
    <col min="33" max="51" width="9.36328125" style="19" customWidth="1"/>
    <col min="52" max="16384" width="8.7265625" style="19"/>
  </cols>
  <sheetData>
    <row r="1" spans="1:12" s="31" customFormat="1" ht="18" customHeight="1" x14ac:dyDescent="0.5">
      <c r="A1" s="7" t="s">
        <v>104</v>
      </c>
      <c r="B1" s="7"/>
      <c r="F1" s="8"/>
      <c r="G1" s="8"/>
      <c r="H1" s="8"/>
      <c r="I1" s="8"/>
      <c r="J1" s="10"/>
      <c r="K1" s="10"/>
    </row>
    <row r="2" spans="1:12" ht="17.5" customHeight="1" x14ac:dyDescent="0.2">
      <c r="B2" s="104" t="s">
        <v>116</v>
      </c>
      <c r="C2" s="105"/>
      <c r="D2" s="105"/>
      <c r="E2" s="106"/>
      <c r="F2" s="106"/>
      <c r="G2" s="106"/>
      <c r="H2" s="106"/>
      <c r="I2" s="106"/>
      <c r="J2" s="106"/>
      <c r="K2" s="106"/>
      <c r="L2" s="107"/>
    </row>
    <row r="3" spans="1:12" ht="17.5" customHeight="1" x14ac:dyDescent="0.2">
      <c r="B3" s="49" t="s">
        <v>88</v>
      </c>
      <c r="C3" s="32"/>
      <c r="D3" s="50"/>
      <c r="E3" s="50"/>
      <c r="F3" s="50"/>
      <c r="G3" s="50"/>
      <c r="H3" s="50"/>
      <c r="I3" s="50"/>
      <c r="J3" s="50"/>
      <c r="K3" s="50"/>
      <c r="L3" s="51"/>
    </row>
    <row r="4" spans="1:12" s="33" customFormat="1" ht="17.5" customHeight="1" x14ac:dyDescent="0.2">
      <c r="B4" s="350" t="s">
        <v>53</v>
      </c>
      <c r="C4" s="351"/>
      <c r="D4" s="351"/>
      <c r="E4" s="351"/>
      <c r="F4" s="351"/>
      <c r="G4" s="351"/>
      <c r="H4" s="351"/>
      <c r="I4" s="351"/>
      <c r="J4" s="351"/>
      <c r="K4" s="351"/>
      <c r="L4" s="352"/>
    </row>
    <row r="5" spans="1:12" s="33" customFormat="1" ht="26.15" customHeight="1" x14ac:dyDescent="0.2">
      <c r="B5" s="108"/>
      <c r="C5" s="54" t="s">
        <v>117</v>
      </c>
      <c r="D5" s="53"/>
      <c r="E5" s="38"/>
      <c r="F5" s="34"/>
      <c r="G5" s="34"/>
      <c r="H5" s="34"/>
      <c r="I5" s="34"/>
      <c r="J5" s="34"/>
      <c r="K5" s="34"/>
      <c r="L5" s="35"/>
    </row>
    <row r="6" spans="1:12" ht="26.15" customHeight="1" x14ac:dyDescent="0.2">
      <c r="B6" s="109"/>
      <c r="C6" s="336"/>
      <c r="D6" s="337" t="s">
        <v>54</v>
      </c>
      <c r="E6" s="340" t="s">
        <v>55</v>
      </c>
      <c r="F6" s="341"/>
      <c r="G6" s="353"/>
      <c r="H6" s="354"/>
      <c r="I6" s="354"/>
      <c r="J6" s="354"/>
      <c r="K6" s="354"/>
      <c r="L6" s="355"/>
    </row>
    <row r="7" spans="1:12" ht="26.15" customHeight="1" x14ac:dyDescent="0.2">
      <c r="B7" s="109"/>
      <c r="C7" s="336"/>
      <c r="D7" s="338"/>
      <c r="E7" s="345" t="s">
        <v>111</v>
      </c>
      <c r="F7" s="193"/>
      <c r="G7" s="95"/>
      <c r="H7" s="96" t="s">
        <v>112</v>
      </c>
      <c r="I7" s="97"/>
      <c r="J7" s="346" t="s">
        <v>56</v>
      </c>
      <c r="K7" s="347"/>
      <c r="L7" s="98"/>
    </row>
    <row r="8" spans="1:12" ht="26.15" customHeight="1" x14ac:dyDescent="0.2">
      <c r="B8" s="109"/>
      <c r="C8" s="336"/>
      <c r="D8" s="339"/>
      <c r="E8" s="345" t="s">
        <v>57</v>
      </c>
      <c r="F8" s="193"/>
      <c r="G8" s="99"/>
      <c r="H8" s="96" t="s">
        <v>113</v>
      </c>
      <c r="I8" s="97"/>
      <c r="J8" s="348" t="s">
        <v>58</v>
      </c>
      <c r="K8" s="349"/>
      <c r="L8" s="125"/>
    </row>
    <row r="9" spans="1:12" ht="26.15" customHeight="1" x14ac:dyDescent="0.2">
      <c r="B9" s="109"/>
      <c r="C9" s="336"/>
      <c r="D9" s="337" t="s">
        <v>59</v>
      </c>
      <c r="E9" s="340" t="s">
        <v>55</v>
      </c>
      <c r="F9" s="341"/>
      <c r="G9" s="342"/>
      <c r="H9" s="343"/>
      <c r="I9" s="343"/>
      <c r="J9" s="343"/>
      <c r="K9" s="343"/>
      <c r="L9" s="344"/>
    </row>
    <row r="10" spans="1:12" ht="26.15" customHeight="1" x14ac:dyDescent="0.2">
      <c r="B10" s="109"/>
      <c r="C10" s="336"/>
      <c r="D10" s="338"/>
      <c r="E10" s="345" t="s">
        <v>111</v>
      </c>
      <c r="F10" s="193"/>
      <c r="G10" s="95"/>
      <c r="H10" s="96" t="s">
        <v>112</v>
      </c>
      <c r="I10" s="97"/>
      <c r="J10" s="346" t="s">
        <v>56</v>
      </c>
      <c r="K10" s="347"/>
      <c r="L10" s="98"/>
    </row>
    <row r="11" spans="1:12" ht="26.15" customHeight="1" x14ac:dyDescent="0.2">
      <c r="B11" s="109"/>
      <c r="C11" s="336"/>
      <c r="D11" s="339"/>
      <c r="E11" s="345" t="s">
        <v>57</v>
      </c>
      <c r="F11" s="193"/>
      <c r="G11" s="99"/>
      <c r="H11" s="96" t="s">
        <v>113</v>
      </c>
      <c r="I11" s="97"/>
      <c r="J11" s="348" t="s">
        <v>58</v>
      </c>
      <c r="K11" s="349"/>
      <c r="L11" s="125"/>
    </row>
    <row r="12" spans="1:12" ht="26.15" customHeight="1" x14ac:dyDescent="0.2">
      <c r="B12" s="109"/>
      <c r="C12" s="336"/>
      <c r="D12" s="337" t="s">
        <v>60</v>
      </c>
      <c r="E12" s="340" t="s">
        <v>55</v>
      </c>
      <c r="F12" s="341"/>
      <c r="G12" s="342"/>
      <c r="H12" s="343"/>
      <c r="I12" s="343"/>
      <c r="J12" s="343"/>
      <c r="K12" s="343"/>
      <c r="L12" s="344"/>
    </row>
    <row r="13" spans="1:12" ht="26.15" customHeight="1" x14ac:dyDescent="0.2">
      <c r="B13" s="109"/>
      <c r="C13" s="336"/>
      <c r="D13" s="338"/>
      <c r="E13" s="345" t="s">
        <v>111</v>
      </c>
      <c r="F13" s="193"/>
      <c r="G13" s="95"/>
      <c r="H13" s="96" t="s">
        <v>112</v>
      </c>
      <c r="I13" s="97"/>
      <c r="J13" s="346" t="s">
        <v>56</v>
      </c>
      <c r="K13" s="347"/>
      <c r="L13" s="98"/>
    </row>
    <row r="14" spans="1:12" ht="26.15" customHeight="1" x14ac:dyDescent="0.2">
      <c r="B14" s="109"/>
      <c r="C14" s="336"/>
      <c r="D14" s="339"/>
      <c r="E14" s="345" t="s">
        <v>57</v>
      </c>
      <c r="F14" s="193"/>
      <c r="G14" s="99"/>
      <c r="H14" s="96" t="s">
        <v>113</v>
      </c>
      <c r="I14" s="97"/>
      <c r="J14" s="348" t="s">
        <v>58</v>
      </c>
      <c r="K14" s="349"/>
      <c r="L14" s="100"/>
    </row>
    <row r="15" spans="1:12" ht="26.15" customHeight="1" x14ac:dyDescent="0.2">
      <c r="B15" s="109"/>
      <c r="C15" s="314" t="s">
        <v>119</v>
      </c>
      <c r="D15" s="315"/>
      <c r="E15" s="315"/>
      <c r="F15" s="315"/>
      <c r="G15" s="315"/>
      <c r="H15" s="15"/>
      <c r="I15" s="318" t="s">
        <v>61</v>
      </c>
      <c r="J15" s="319"/>
      <c r="K15" s="320"/>
      <c r="L15" s="75">
        <f>L7+L10+L13</f>
        <v>0</v>
      </c>
    </row>
    <row r="16" spans="1:12" ht="26.15" customHeight="1" x14ac:dyDescent="0.2">
      <c r="B16" s="109"/>
      <c r="C16" s="316"/>
      <c r="D16" s="317"/>
      <c r="E16" s="317"/>
      <c r="F16" s="317"/>
      <c r="G16" s="317"/>
      <c r="H16" s="16"/>
      <c r="I16" s="321" t="s">
        <v>58</v>
      </c>
      <c r="J16" s="322"/>
      <c r="K16" s="323"/>
      <c r="L16" s="76">
        <f>L8+L11+L14</f>
        <v>0</v>
      </c>
    </row>
    <row r="17" spans="2:15" ht="26.15" customHeight="1" x14ac:dyDescent="0.2">
      <c r="B17" s="109"/>
      <c r="C17" s="52" t="s">
        <v>118</v>
      </c>
      <c r="D17" s="36"/>
      <c r="E17" s="39"/>
      <c r="F17" s="36"/>
      <c r="G17" s="36"/>
      <c r="H17" s="36"/>
      <c r="I17" s="36"/>
      <c r="J17" s="36"/>
      <c r="K17" s="36"/>
      <c r="L17" s="37"/>
    </row>
    <row r="18" spans="2:15" ht="26.15" customHeight="1" x14ac:dyDescent="0.2">
      <c r="B18" s="109"/>
      <c r="C18" s="324"/>
      <c r="D18" s="333" t="s">
        <v>62</v>
      </c>
      <c r="E18" s="333"/>
      <c r="F18" s="333"/>
      <c r="G18" s="126" t="s">
        <v>35</v>
      </c>
      <c r="H18" s="116" t="s">
        <v>63</v>
      </c>
      <c r="I18" s="334"/>
      <c r="J18" s="334"/>
      <c r="K18" s="334"/>
      <c r="L18" s="335"/>
    </row>
    <row r="19" spans="2:15" ht="26.15" customHeight="1" x14ac:dyDescent="0.2">
      <c r="B19" s="109"/>
      <c r="C19" s="324"/>
      <c r="D19" s="325" t="s">
        <v>54</v>
      </c>
      <c r="E19" s="326" t="s">
        <v>64</v>
      </c>
      <c r="F19" s="326"/>
      <c r="G19" s="127"/>
      <c r="H19" s="128" t="s">
        <v>65</v>
      </c>
      <c r="I19" s="101"/>
      <c r="J19" s="327" t="s">
        <v>56</v>
      </c>
      <c r="K19" s="328"/>
      <c r="L19" s="98"/>
    </row>
    <row r="20" spans="2:15" ht="26.15" customHeight="1" x14ac:dyDescent="0.2">
      <c r="B20" s="109"/>
      <c r="C20" s="324"/>
      <c r="D20" s="325"/>
      <c r="E20" s="326" t="s">
        <v>66</v>
      </c>
      <c r="F20" s="326"/>
      <c r="G20" s="127"/>
      <c r="H20" s="128" t="s">
        <v>67</v>
      </c>
      <c r="I20" s="101"/>
      <c r="J20" s="331" t="s">
        <v>58</v>
      </c>
      <c r="K20" s="332"/>
      <c r="L20" s="125"/>
    </row>
    <row r="21" spans="2:15" ht="26.15" customHeight="1" x14ac:dyDescent="0.2">
      <c r="B21" s="109"/>
      <c r="C21" s="324"/>
      <c r="D21" s="325" t="s">
        <v>59</v>
      </c>
      <c r="E21" s="326" t="s">
        <v>64</v>
      </c>
      <c r="F21" s="326"/>
      <c r="G21" s="127"/>
      <c r="H21" s="128" t="s">
        <v>65</v>
      </c>
      <c r="I21" s="101"/>
      <c r="J21" s="327" t="s">
        <v>56</v>
      </c>
      <c r="K21" s="328"/>
      <c r="L21" s="98"/>
      <c r="O21" s="74"/>
    </row>
    <row r="22" spans="2:15" ht="26.15" customHeight="1" x14ac:dyDescent="0.2">
      <c r="B22" s="109"/>
      <c r="C22" s="324"/>
      <c r="D22" s="325"/>
      <c r="E22" s="326" t="s">
        <v>66</v>
      </c>
      <c r="F22" s="326"/>
      <c r="G22" s="127"/>
      <c r="H22" s="128" t="s">
        <v>67</v>
      </c>
      <c r="I22" s="101"/>
      <c r="J22" s="331" t="s">
        <v>58</v>
      </c>
      <c r="K22" s="332"/>
      <c r="L22" s="125"/>
    </row>
    <row r="23" spans="2:15" ht="26.15" customHeight="1" x14ac:dyDescent="0.2">
      <c r="B23" s="109"/>
      <c r="C23" s="324"/>
      <c r="D23" s="325" t="s">
        <v>60</v>
      </c>
      <c r="E23" s="326" t="s">
        <v>64</v>
      </c>
      <c r="F23" s="326"/>
      <c r="G23" s="127"/>
      <c r="H23" s="128" t="s">
        <v>65</v>
      </c>
      <c r="I23" s="101"/>
      <c r="J23" s="327" t="s">
        <v>56</v>
      </c>
      <c r="K23" s="328"/>
      <c r="L23" s="98"/>
    </row>
    <row r="24" spans="2:15" ht="26.15" customHeight="1" x14ac:dyDescent="0.2">
      <c r="B24" s="109"/>
      <c r="C24" s="324"/>
      <c r="D24" s="325"/>
      <c r="E24" s="326" t="s">
        <v>66</v>
      </c>
      <c r="F24" s="326"/>
      <c r="G24" s="127"/>
      <c r="H24" s="128" t="s">
        <v>67</v>
      </c>
      <c r="I24" s="101"/>
      <c r="J24" s="329" t="s">
        <v>58</v>
      </c>
      <c r="K24" s="330"/>
      <c r="L24" s="125"/>
    </row>
    <row r="25" spans="2:15" ht="26.15" customHeight="1" x14ac:dyDescent="0.2">
      <c r="B25" s="109"/>
      <c r="C25" s="314" t="s">
        <v>120</v>
      </c>
      <c r="D25" s="315"/>
      <c r="E25" s="315"/>
      <c r="F25" s="315"/>
      <c r="G25" s="315"/>
      <c r="H25" s="11"/>
      <c r="I25" s="318" t="s">
        <v>61</v>
      </c>
      <c r="J25" s="319"/>
      <c r="K25" s="320"/>
      <c r="L25" s="75">
        <f>L19+L21+L23</f>
        <v>0</v>
      </c>
    </row>
    <row r="26" spans="2:15" ht="26.15" customHeight="1" x14ac:dyDescent="0.2">
      <c r="B26" s="110"/>
      <c r="C26" s="316"/>
      <c r="D26" s="317"/>
      <c r="E26" s="317"/>
      <c r="F26" s="317"/>
      <c r="G26" s="317"/>
      <c r="H26" s="12"/>
      <c r="I26" s="321" t="s">
        <v>58</v>
      </c>
      <c r="J26" s="322"/>
      <c r="K26" s="323"/>
      <c r="L26" s="76">
        <f>L20+L22+L24</f>
        <v>0</v>
      </c>
    </row>
  </sheetData>
  <sheetProtection sheet="1" formatCells="0"/>
  <mergeCells count="51">
    <mergeCell ref="B4:L4"/>
    <mergeCell ref="C6:C8"/>
    <mergeCell ref="D6:D8"/>
    <mergeCell ref="E6:F6"/>
    <mergeCell ref="G6:L6"/>
    <mergeCell ref="E7:F7"/>
    <mergeCell ref="J7:K7"/>
    <mergeCell ref="E8:F8"/>
    <mergeCell ref="J8:K8"/>
    <mergeCell ref="C9:C11"/>
    <mergeCell ref="D9:D11"/>
    <mergeCell ref="E9:F9"/>
    <mergeCell ref="G9:L9"/>
    <mergeCell ref="E10:F10"/>
    <mergeCell ref="J10:K10"/>
    <mergeCell ref="E11:F11"/>
    <mergeCell ref="J11:K11"/>
    <mergeCell ref="C12:C14"/>
    <mergeCell ref="D12:D14"/>
    <mergeCell ref="E12:F12"/>
    <mergeCell ref="G12:L12"/>
    <mergeCell ref="E13:F13"/>
    <mergeCell ref="J13:K13"/>
    <mergeCell ref="E14:F14"/>
    <mergeCell ref="J14:K14"/>
    <mergeCell ref="C15:G16"/>
    <mergeCell ref="I15:K15"/>
    <mergeCell ref="I16:K16"/>
    <mergeCell ref="C18:C20"/>
    <mergeCell ref="D18:F18"/>
    <mergeCell ref="I18:L18"/>
    <mergeCell ref="D19:D20"/>
    <mergeCell ref="E19:F19"/>
    <mergeCell ref="J19:K19"/>
    <mergeCell ref="E20:F20"/>
    <mergeCell ref="J20:K20"/>
    <mergeCell ref="C21:C22"/>
    <mergeCell ref="D21:D22"/>
    <mergeCell ref="E21:F21"/>
    <mergeCell ref="J21:K21"/>
    <mergeCell ref="E22:F22"/>
    <mergeCell ref="J22:K22"/>
    <mergeCell ref="C25:G26"/>
    <mergeCell ref="I25:K25"/>
    <mergeCell ref="I26:K26"/>
    <mergeCell ref="C23:C24"/>
    <mergeCell ref="D23:D24"/>
    <mergeCell ref="E23:F23"/>
    <mergeCell ref="J23:K23"/>
    <mergeCell ref="E24:F24"/>
    <mergeCell ref="J24:K24"/>
  </mergeCells>
  <phoneticPr fontId="3"/>
  <dataValidations xWindow="670" yWindow="774" count="8">
    <dataValidation allowBlank="1" showInputMessage="1" showErrorMessage="1" prompt="入力不要(自動計算されます)_x000a_" sqref="L15:L16 L25:L26"/>
    <dataValidation allowBlank="1" showInputMessage="1" showErrorMessage="1" prompt="助成対象期間内_x000a_西暦年/月/日 を半角で入力_x000a_例）2024/4/1" sqref="I19:I24"/>
    <dataValidation imeMode="disabled" allowBlank="1" showInputMessage="1" showErrorMessage="1" prompt="初期登録料のみ対象" sqref="L14 L7:L8 L10:L11"/>
    <dataValidation allowBlank="1" showInputMessage="1" showErrorMessage="1" prompt="助成対象期間内_x000a_西暦年/月/日 を半角で入力_x000a_例）2024/4/1" sqref="I13:I14 I10:I11"/>
    <dataValidation imeMode="disabled" allowBlank="1" showInputMessage="1" showErrorMessage="1" prompt="初期登録料のみ対象" sqref="L13"/>
    <dataValidation imeMode="disabled" allowBlank="1" showInputMessage="1" showErrorMessage="1" sqref="L19:L24"/>
    <dataValidation allowBlank="1" showInputMessage="1" showErrorMessage="1" prompt="助成対象期間内_x000a_西暦年/月/日 を半角で入力_x000a_例）2020/4/1" sqref="G7:G8 I7:I8 G10:G11"/>
    <dataValidation type="list" allowBlank="1" showInputMessage="1" showErrorMessage="1" sqref="G18">
      <formula1>"選択してください,新規作成,既存HPのリニューアル"</formula1>
    </dataValidation>
  </dataValidations>
  <printOptions horizontalCentered="1"/>
  <pageMargins left="0.78740157480314965" right="0.59055118110236227" top="0.59055118110236227" bottom="0.59055118110236227" header="0.31496062992125984" footer="0.31496062992125984"/>
  <pageSetup paperSize="9" fitToWidth="0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2CC"/>
  </sheetPr>
  <dimension ref="A1:O42"/>
  <sheetViews>
    <sheetView showGridLines="0" view="pageBreakPreview" zoomScale="90" zoomScaleNormal="100" zoomScaleSheetLayoutView="90" workbookViewId="0">
      <selection activeCell="K3" sqref="K3"/>
    </sheetView>
  </sheetViews>
  <sheetFormatPr defaultColWidth="8.7265625" defaultRowHeight="16" customHeight="1" x14ac:dyDescent="0.2"/>
  <cols>
    <col min="1" max="2" width="1.90625" style="19" customWidth="1"/>
    <col min="3" max="3" width="3.6328125" style="19" customWidth="1"/>
    <col min="4" max="4" width="3.7265625" style="19" customWidth="1"/>
    <col min="5" max="5" width="8.90625" style="19" customWidth="1"/>
    <col min="6" max="6" width="13.08984375" style="20" customWidth="1"/>
    <col min="7" max="7" width="8.453125" style="20" customWidth="1"/>
    <col min="8" max="8" width="9.08984375" style="20" customWidth="1"/>
    <col min="9" max="9" width="10.26953125" style="20" customWidth="1"/>
    <col min="10" max="10" width="14.36328125" style="40" customWidth="1"/>
    <col min="11" max="11" width="12.26953125" style="20" customWidth="1"/>
    <col min="12" max="35" width="8.7265625" style="19"/>
    <col min="36" max="36" width="14.08984375" style="19" customWidth="1"/>
    <col min="37" max="37" width="17" style="19" customWidth="1"/>
    <col min="38" max="38" width="8.7265625" style="19"/>
    <col min="39" max="39" width="20.7265625" style="19" customWidth="1"/>
    <col min="40" max="40" width="28.90625" style="19" customWidth="1"/>
    <col min="41" max="41" width="18.453125" style="19" customWidth="1"/>
    <col min="42" max="42" width="23" style="19" customWidth="1"/>
    <col min="43" max="43" width="25.453125" style="19" customWidth="1"/>
    <col min="44" max="44" width="24.08984375" style="19" customWidth="1"/>
    <col min="45" max="45" width="8.7265625" style="19"/>
    <col min="46" max="46" width="23" style="19" customWidth="1"/>
    <col min="47" max="47" width="29.453125" style="19" customWidth="1"/>
    <col min="48" max="48" width="37.453125" style="19" customWidth="1"/>
    <col min="49" max="16384" width="8.7265625" style="19"/>
  </cols>
  <sheetData>
    <row r="1" spans="1:15" ht="16" customHeight="1" x14ac:dyDescent="0.5">
      <c r="A1" s="7" t="s">
        <v>105</v>
      </c>
      <c r="B1" s="7"/>
      <c r="C1" s="8"/>
      <c r="F1" s="19"/>
      <c r="M1" s="41"/>
      <c r="N1" s="41"/>
      <c r="O1" s="41"/>
    </row>
    <row r="2" spans="1:15" ht="16.5" customHeight="1" x14ac:dyDescent="0.2">
      <c r="B2" s="109"/>
      <c r="C2" s="44" t="s">
        <v>106</v>
      </c>
      <c r="D2" s="45"/>
      <c r="E2" s="45"/>
      <c r="F2" s="45"/>
      <c r="G2" s="45"/>
      <c r="H2" s="45"/>
      <c r="I2" s="45"/>
      <c r="J2" s="45"/>
      <c r="K2" s="46"/>
      <c r="M2" s="41"/>
      <c r="N2" s="41"/>
      <c r="O2" s="41"/>
    </row>
    <row r="3" spans="1:15" ht="20.149999999999999" customHeight="1" x14ac:dyDescent="0.2">
      <c r="B3" s="109"/>
      <c r="C3" s="336"/>
      <c r="D3" s="371" t="s">
        <v>68</v>
      </c>
      <c r="E3" s="14" t="s">
        <v>69</v>
      </c>
      <c r="F3" s="373"/>
      <c r="G3" s="374"/>
      <c r="H3" s="30" t="s">
        <v>70</v>
      </c>
      <c r="I3" s="101"/>
      <c r="J3" s="47" t="s">
        <v>71</v>
      </c>
      <c r="K3" s="129"/>
    </row>
    <row r="4" spans="1:15" ht="20.149999999999999" customHeight="1" x14ac:dyDescent="0.2">
      <c r="B4" s="109"/>
      <c r="C4" s="336"/>
      <c r="D4" s="372"/>
      <c r="E4" s="14" t="s">
        <v>66</v>
      </c>
      <c r="F4" s="373"/>
      <c r="G4" s="374"/>
      <c r="H4" s="30" t="s">
        <v>72</v>
      </c>
      <c r="I4" s="101"/>
      <c r="J4" s="48" t="s">
        <v>73</v>
      </c>
      <c r="K4" s="130"/>
    </row>
    <row r="5" spans="1:15" ht="20.149999999999999" customHeight="1" x14ac:dyDescent="0.2">
      <c r="B5" s="109"/>
      <c r="C5" s="375"/>
      <c r="D5" s="376" t="s">
        <v>74</v>
      </c>
      <c r="E5" s="13" t="s">
        <v>69</v>
      </c>
      <c r="F5" s="373"/>
      <c r="G5" s="374"/>
      <c r="H5" s="30" t="s">
        <v>70</v>
      </c>
      <c r="I5" s="101"/>
      <c r="J5" s="47" t="s">
        <v>71</v>
      </c>
      <c r="K5" s="129"/>
    </row>
    <row r="6" spans="1:15" ht="20.149999999999999" customHeight="1" x14ac:dyDescent="0.2">
      <c r="B6" s="109"/>
      <c r="C6" s="336"/>
      <c r="D6" s="377"/>
      <c r="E6" s="14" t="s">
        <v>66</v>
      </c>
      <c r="F6" s="373"/>
      <c r="G6" s="374"/>
      <c r="H6" s="30" t="s">
        <v>72</v>
      </c>
      <c r="I6" s="101"/>
      <c r="J6" s="48" t="s">
        <v>73</v>
      </c>
      <c r="K6" s="130"/>
    </row>
    <row r="7" spans="1:15" ht="20.149999999999999" customHeight="1" x14ac:dyDescent="0.2">
      <c r="B7" s="109"/>
      <c r="C7" s="336"/>
      <c r="D7" s="371" t="s">
        <v>75</v>
      </c>
      <c r="E7" s="14" t="s">
        <v>69</v>
      </c>
      <c r="F7" s="373"/>
      <c r="G7" s="374"/>
      <c r="H7" s="30" t="s">
        <v>70</v>
      </c>
      <c r="I7" s="101"/>
      <c r="J7" s="47" t="s">
        <v>71</v>
      </c>
      <c r="K7" s="129"/>
    </row>
    <row r="8" spans="1:15" ht="20.149999999999999" customHeight="1" x14ac:dyDescent="0.2">
      <c r="B8" s="109"/>
      <c r="C8" s="336"/>
      <c r="D8" s="372"/>
      <c r="E8" s="14" t="s">
        <v>66</v>
      </c>
      <c r="F8" s="373"/>
      <c r="G8" s="374"/>
      <c r="H8" s="30" t="s">
        <v>72</v>
      </c>
      <c r="I8" s="101"/>
      <c r="J8" s="48" t="s">
        <v>73</v>
      </c>
      <c r="K8" s="130"/>
    </row>
    <row r="9" spans="1:15" ht="20.149999999999999" customHeight="1" x14ac:dyDescent="0.2">
      <c r="B9" s="109"/>
      <c r="C9" s="336"/>
      <c r="D9" s="371" t="s">
        <v>76</v>
      </c>
      <c r="E9" s="14" t="s">
        <v>69</v>
      </c>
      <c r="F9" s="373"/>
      <c r="G9" s="374"/>
      <c r="H9" s="30" t="s">
        <v>70</v>
      </c>
      <c r="I9" s="101"/>
      <c r="J9" s="47" t="s">
        <v>71</v>
      </c>
      <c r="K9" s="129"/>
    </row>
    <row r="10" spans="1:15" ht="20.149999999999999" customHeight="1" x14ac:dyDescent="0.2">
      <c r="B10" s="109"/>
      <c r="C10" s="336"/>
      <c r="D10" s="372"/>
      <c r="E10" s="14" t="s">
        <v>66</v>
      </c>
      <c r="F10" s="373"/>
      <c r="G10" s="374"/>
      <c r="H10" s="30" t="s">
        <v>72</v>
      </c>
      <c r="I10" s="101"/>
      <c r="J10" s="48" t="s">
        <v>73</v>
      </c>
      <c r="K10" s="130"/>
    </row>
    <row r="11" spans="1:15" ht="20.149999999999999" customHeight="1" x14ac:dyDescent="0.2">
      <c r="B11" s="109"/>
      <c r="C11" s="336"/>
      <c r="D11" s="371" t="s">
        <v>77</v>
      </c>
      <c r="E11" s="14" t="s">
        <v>69</v>
      </c>
      <c r="F11" s="373"/>
      <c r="G11" s="374"/>
      <c r="H11" s="30" t="s">
        <v>70</v>
      </c>
      <c r="I11" s="101"/>
      <c r="J11" s="47" t="s">
        <v>71</v>
      </c>
      <c r="K11" s="129"/>
    </row>
    <row r="12" spans="1:15" ht="20.149999999999999" customHeight="1" x14ac:dyDescent="0.2">
      <c r="B12" s="109"/>
      <c r="C12" s="336"/>
      <c r="D12" s="372"/>
      <c r="E12" s="14" t="s">
        <v>66</v>
      </c>
      <c r="F12" s="373"/>
      <c r="G12" s="374"/>
      <c r="H12" s="30" t="s">
        <v>72</v>
      </c>
      <c r="I12" s="101"/>
      <c r="J12" s="48" t="s">
        <v>73</v>
      </c>
      <c r="K12" s="130"/>
    </row>
    <row r="13" spans="1:15" ht="20.149999999999999" customHeight="1" x14ac:dyDescent="0.2">
      <c r="B13" s="109"/>
      <c r="C13" s="336"/>
      <c r="D13" s="371" t="s">
        <v>78</v>
      </c>
      <c r="E13" s="14" t="s">
        <v>69</v>
      </c>
      <c r="F13" s="373"/>
      <c r="G13" s="374"/>
      <c r="H13" s="30" t="s">
        <v>70</v>
      </c>
      <c r="I13" s="101"/>
      <c r="J13" s="47" t="s">
        <v>71</v>
      </c>
      <c r="K13" s="129"/>
    </row>
    <row r="14" spans="1:15" ht="20.149999999999999" customHeight="1" x14ac:dyDescent="0.2">
      <c r="B14" s="109"/>
      <c r="C14" s="336"/>
      <c r="D14" s="372"/>
      <c r="E14" s="14" t="s">
        <v>66</v>
      </c>
      <c r="F14" s="373"/>
      <c r="G14" s="374"/>
      <c r="H14" s="30" t="s">
        <v>72</v>
      </c>
      <c r="I14" s="101"/>
      <c r="J14" s="48" t="s">
        <v>73</v>
      </c>
      <c r="K14" s="130"/>
      <c r="L14" s="27"/>
      <c r="M14" s="27"/>
    </row>
    <row r="15" spans="1:15" ht="20.149999999999999" customHeight="1" x14ac:dyDescent="0.2">
      <c r="B15" s="109"/>
      <c r="C15" s="336"/>
      <c r="D15" s="371" t="s">
        <v>79</v>
      </c>
      <c r="E15" s="14" t="s">
        <v>69</v>
      </c>
      <c r="F15" s="373"/>
      <c r="G15" s="374"/>
      <c r="H15" s="30" t="s">
        <v>70</v>
      </c>
      <c r="I15" s="101"/>
      <c r="J15" s="47" t="s">
        <v>71</v>
      </c>
      <c r="K15" s="129"/>
      <c r="L15" s="43"/>
    </row>
    <row r="16" spans="1:15" ht="20.149999999999999" customHeight="1" x14ac:dyDescent="0.2">
      <c r="B16" s="109"/>
      <c r="C16" s="336"/>
      <c r="D16" s="372"/>
      <c r="E16" s="14" t="s">
        <v>66</v>
      </c>
      <c r="F16" s="373"/>
      <c r="G16" s="374"/>
      <c r="H16" s="30" t="s">
        <v>72</v>
      </c>
      <c r="I16" s="101"/>
      <c r="J16" s="48" t="s">
        <v>73</v>
      </c>
      <c r="K16" s="130"/>
      <c r="L16" s="43"/>
    </row>
    <row r="17" spans="2:15" ht="16" customHeight="1" x14ac:dyDescent="0.2">
      <c r="B17" s="109"/>
      <c r="C17" s="365" t="s">
        <v>108</v>
      </c>
      <c r="D17" s="366"/>
      <c r="E17" s="366"/>
      <c r="F17" s="366"/>
      <c r="G17" s="366"/>
      <c r="H17" s="366"/>
      <c r="I17" s="369" t="s">
        <v>80</v>
      </c>
      <c r="J17" s="228"/>
      <c r="K17" s="77">
        <f>SUM(K3,K5,K7,K9,K11,K13,K15)</f>
        <v>0</v>
      </c>
    </row>
    <row r="18" spans="2:15" ht="16" customHeight="1" x14ac:dyDescent="0.2">
      <c r="B18" s="109"/>
      <c r="C18" s="367"/>
      <c r="D18" s="368"/>
      <c r="E18" s="368"/>
      <c r="F18" s="368"/>
      <c r="G18" s="368"/>
      <c r="H18" s="368"/>
      <c r="I18" s="321" t="s">
        <v>73</v>
      </c>
      <c r="J18" s="323"/>
      <c r="K18" s="78">
        <f>SUM(K4,K6,K8,K10,K12,K14,K16)</f>
        <v>0</v>
      </c>
    </row>
    <row r="19" spans="2:15" ht="16.5" customHeight="1" x14ac:dyDescent="0.2">
      <c r="B19" s="109"/>
      <c r="C19" s="44" t="s">
        <v>121</v>
      </c>
      <c r="D19" s="45"/>
      <c r="E19" s="45"/>
      <c r="F19" s="45"/>
      <c r="G19" s="45"/>
      <c r="H19" s="45"/>
      <c r="I19" s="45"/>
      <c r="J19" s="45"/>
      <c r="K19" s="46"/>
      <c r="M19" s="41"/>
      <c r="N19" s="41"/>
      <c r="O19" s="41"/>
    </row>
    <row r="20" spans="2:15" ht="20.149999999999999" customHeight="1" x14ac:dyDescent="0.2">
      <c r="B20" s="109"/>
      <c r="C20" s="370"/>
      <c r="D20" s="325" t="s">
        <v>54</v>
      </c>
      <c r="E20" s="13" t="s">
        <v>69</v>
      </c>
      <c r="F20" s="364"/>
      <c r="G20" s="364"/>
      <c r="H20" s="30" t="s">
        <v>70</v>
      </c>
      <c r="I20" s="101"/>
      <c r="J20" s="47" t="s">
        <v>71</v>
      </c>
      <c r="K20" s="129"/>
    </row>
    <row r="21" spans="2:15" ht="20.149999999999999" customHeight="1" x14ac:dyDescent="0.2">
      <c r="B21" s="109"/>
      <c r="C21" s="370"/>
      <c r="D21" s="325"/>
      <c r="E21" s="13" t="s">
        <v>66</v>
      </c>
      <c r="F21" s="364"/>
      <c r="G21" s="364"/>
      <c r="H21" s="30" t="s">
        <v>72</v>
      </c>
      <c r="I21" s="101"/>
      <c r="J21" s="48" t="s">
        <v>73</v>
      </c>
      <c r="K21" s="130"/>
    </row>
    <row r="22" spans="2:15" ht="20.149999999999999" customHeight="1" x14ac:dyDescent="0.2">
      <c r="B22" s="109"/>
      <c r="C22" s="370"/>
      <c r="D22" s="325" t="s">
        <v>59</v>
      </c>
      <c r="E22" s="13" t="s">
        <v>69</v>
      </c>
      <c r="F22" s="364"/>
      <c r="G22" s="364"/>
      <c r="H22" s="30" t="s">
        <v>70</v>
      </c>
      <c r="I22" s="101"/>
      <c r="J22" s="47" t="s">
        <v>71</v>
      </c>
      <c r="K22" s="129"/>
    </row>
    <row r="23" spans="2:15" ht="20.149999999999999" customHeight="1" x14ac:dyDescent="0.2">
      <c r="B23" s="109"/>
      <c r="C23" s="370"/>
      <c r="D23" s="325"/>
      <c r="E23" s="13" t="s">
        <v>66</v>
      </c>
      <c r="F23" s="364"/>
      <c r="G23" s="364"/>
      <c r="H23" s="30" t="s">
        <v>72</v>
      </c>
      <c r="I23" s="101"/>
      <c r="J23" s="48" t="s">
        <v>73</v>
      </c>
      <c r="K23" s="130"/>
    </row>
    <row r="24" spans="2:15" ht="20.149999999999999" customHeight="1" x14ac:dyDescent="0.2">
      <c r="B24" s="109"/>
      <c r="C24" s="370"/>
      <c r="D24" s="325" t="s">
        <v>60</v>
      </c>
      <c r="E24" s="13" t="s">
        <v>69</v>
      </c>
      <c r="F24" s="364"/>
      <c r="G24" s="364"/>
      <c r="H24" s="30" t="s">
        <v>70</v>
      </c>
      <c r="I24" s="101"/>
      <c r="J24" s="47" t="s">
        <v>71</v>
      </c>
      <c r="K24" s="129"/>
    </row>
    <row r="25" spans="2:15" ht="20.149999999999999" customHeight="1" x14ac:dyDescent="0.2">
      <c r="B25" s="109"/>
      <c r="C25" s="370"/>
      <c r="D25" s="325"/>
      <c r="E25" s="13" t="s">
        <v>66</v>
      </c>
      <c r="F25" s="364"/>
      <c r="G25" s="364"/>
      <c r="H25" s="30" t="s">
        <v>72</v>
      </c>
      <c r="I25" s="101"/>
      <c r="J25" s="48" t="s">
        <v>73</v>
      </c>
      <c r="K25" s="130"/>
    </row>
    <row r="26" spans="2:15" ht="17.149999999999999" customHeight="1" x14ac:dyDescent="0.2">
      <c r="B26" s="109"/>
      <c r="C26" s="365" t="s">
        <v>122</v>
      </c>
      <c r="D26" s="366"/>
      <c r="E26" s="366"/>
      <c r="F26" s="366"/>
      <c r="G26" s="366"/>
      <c r="H26" s="366"/>
      <c r="I26" s="369" t="s">
        <v>80</v>
      </c>
      <c r="J26" s="228"/>
      <c r="K26" s="77">
        <f>SUM(K20,K22,K24)</f>
        <v>0</v>
      </c>
    </row>
    <row r="27" spans="2:15" ht="17.149999999999999" customHeight="1" x14ac:dyDescent="0.2">
      <c r="B27" s="109"/>
      <c r="C27" s="367"/>
      <c r="D27" s="368"/>
      <c r="E27" s="368"/>
      <c r="F27" s="368"/>
      <c r="G27" s="368"/>
      <c r="H27" s="368"/>
      <c r="I27" s="321" t="s">
        <v>73</v>
      </c>
      <c r="J27" s="323"/>
      <c r="K27" s="78">
        <f>SUM(K21,K23,K25)</f>
        <v>0</v>
      </c>
    </row>
    <row r="28" spans="2:15" ht="16.5" customHeight="1" x14ac:dyDescent="0.2">
      <c r="B28" s="109"/>
      <c r="C28" s="44" t="s">
        <v>110</v>
      </c>
      <c r="D28" s="45"/>
      <c r="E28" s="45"/>
      <c r="F28" s="45"/>
      <c r="G28" s="45"/>
      <c r="H28" s="45"/>
      <c r="I28" s="45"/>
      <c r="J28" s="45"/>
      <c r="K28" s="46"/>
      <c r="M28" s="41"/>
      <c r="N28" s="41"/>
      <c r="O28" s="41"/>
    </row>
    <row r="29" spans="2:15" ht="20.149999999999999" customHeight="1" x14ac:dyDescent="0.2">
      <c r="B29" s="109"/>
      <c r="C29" s="370"/>
      <c r="D29" s="325" t="s">
        <v>54</v>
      </c>
      <c r="E29" s="13" t="s">
        <v>69</v>
      </c>
      <c r="F29" s="364"/>
      <c r="G29" s="364"/>
      <c r="H29" s="30" t="s">
        <v>70</v>
      </c>
      <c r="I29" s="101"/>
      <c r="J29" s="47" t="s">
        <v>71</v>
      </c>
      <c r="K29" s="129"/>
    </row>
    <row r="30" spans="2:15" ht="20.149999999999999" customHeight="1" x14ac:dyDescent="0.2">
      <c r="B30" s="109"/>
      <c r="C30" s="370"/>
      <c r="D30" s="325"/>
      <c r="E30" s="13" t="s">
        <v>66</v>
      </c>
      <c r="F30" s="364"/>
      <c r="G30" s="364"/>
      <c r="H30" s="30" t="s">
        <v>72</v>
      </c>
      <c r="I30" s="101"/>
      <c r="J30" s="48" t="s">
        <v>73</v>
      </c>
      <c r="K30" s="130"/>
    </row>
    <row r="31" spans="2:15" ht="20.149999999999999" customHeight="1" x14ac:dyDescent="0.2">
      <c r="B31" s="109"/>
      <c r="C31" s="370"/>
      <c r="D31" s="325" t="s">
        <v>59</v>
      </c>
      <c r="E31" s="13" t="s">
        <v>69</v>
      </c>
      <c r="F31" s="364"/>
      <c r="G31" s="364"/>
      <c r="H31" s="30" t="s">
        <v>70</v>
      </c>
      <c r="I31" s="101"/>
      <c r="J31" s="47" t="s">
        <v>71</v>
      </c>
      <c r="K31" s="129"/>
    </row>
    <row r="32" spans="2:15" ht="20.149999999999999" customHeight="1" x14ac:dyDescent="0.2">
      <c r="B32" s="109"/>
      <c r="C32" s="370"/>
      <c r="D32" s="325"/>
      <c r="E32" s="13" t="s">
        <v>66</v>
      </c>
      <c r="F32" s="364"/>
      <c r="G32" s="364"/>
      <c r="H32" s="30" t="s">
        <v>72</v>
      </c>
      <c r="I32" s="101"/>
      <c r="J32" s="48" t="s">
        <v>73</v>
      </c>
      <c r="K32" s="130"/>
    </row>
    <row r="33" spans="2:11" ht="20.149999999999999" customHeight="1" x14ac:dyDescent="0.2">
      <c r="B33" s="109"/>
      <c r="C33" s="370"/>
      <c r="D33" s="325" t="s">
        <v>60</v>
      </c>
      <c r="E33" s="13" t="s">
        <v>69</v>
      </c>
      <c r="F33" s="364"/>
      <c r="G33" s="364"/>
      <c r="H33" s="30" t="s">
        <v>70</v>
      </c>
      <c r="I33" s="101"/>
      <c r="J33" s="47" t="s">
        <v>71</v>
      </c>
      <c r="K33" s="129"/>
    </row>
    <row r="34" spans="2:11" ht="20.149999999999999" customHeight="1" x14ac:dyDescent="0.2">
      <c r="B34" s="109"/>
      <c r="C34" s="370"/>
      <c r="D34" s="325"/>
      <c r="E34" s="13" t="s">
        <v>66</v>
      </c>
      <c r="F34" s="364"/>
      <c r="G34" s="364"/>
      <c r="H34" s="30" t="s">
        <v>72</v>
      </c>
      <c r="I34" s="101"/>
      <c r="J34" s="48" t="s">
        <v>73</v>
      </c>
      <c r="K34" s="130"/>
    </row>
    <row r="35" spans="2:11" ht="20.149999999999999" customHeight="1" x14ac:dyDescent="0.2">
      <c r="B35" s="109"/>
      <c r="C35" s="370"/>
      <c r="D35" s="325" t="s">
        <v>81</v>
      </c>
      <c r="E35" s="13" t="s">
        <v>69</v>
      </c>
      <c r="F35" s="364"/>
      <c r="G35" s="364"/>
      <c r="H35" s="30" t="s">
        <v>70</v>
      </c>
      <c r="I35" s="101"/>
      <c r="J35" s="47" t="s">
        <v>71</v>
      </c>
      <c r="K35" s="129"/>
    </row>
    <row r="36" spans="2:11" ht="20.149999999999999" customHeight="1" x14ac:dyDescent="0.2">
      <c r="B36" s="109"/>
      <c r="C36" s="370"/>
      <c r="D36" s="325"/>
      <c r="E36" s="13" t="s">
        <v>66</v>
      </c>
      <c r="F36" s="364"/>
      <c r="G36" s="364"/>
      <c r="H36" s="30" t="s">
        <v>72</v>
      </c>
      <c r="I36" s="101"/>
      <c r="J36" s="48" t="s">
        <v>73</v>
      </c>
      <c r="K36" s="130"/>
    </row>
    <row r="37" spans="2:11" ht="20.149999999999999" customHeight="1" x14ac:dyDescent="0.2">
      <c r="B37" s="109"/>
      <c r="C37" s="370"/>
      <c r="D37" s="325" t="s">
        <v>82</v>
      </c>
      <c r="E37" s="13" t="s">
        <v>69</v>
      </c>
      <c r="F37" s="364"/>
      <c r="G37" s="364"/>
      <c r="H37" s="30" t="s">
        <v>70</v>
      </c>
      <c r="I37" s="101"/>
      <c r="J37" s="47" t="s">
        <v>71</v>
      </c>
      <c r="K37" s="129"/>
    </row>
    <row r="38" spans="2:11" ht="20.149999999999999" customHeight="1" x14ac:dyDescent="0.2">
      <c r="B38" s="109"/>
      <c r="C38" s="370"/>
      <c r="D38" s="325"/>
      <c r="E38" s="42" t="s">
        <v>66</v>
      </c>
      <c r="F38" s="364"/>
      <c r="G38" s="364"/>
      <c r="H38" s="26" t="s">
        <v>72</v>
      </c>
      <c r="I38" s="101"/>
      <c r="J38" s="48" t="s">
        <v>73</v>
      </c>
      <c r="K38" s="130"/>
    </row>
    <row r="39" spans="2:11" ht="16" customHeight="1" x14ac:dyDescent="0.2">
      <c r="B39" s="109"/>
      <c r="C39" s="365" t="s">
        <v>109</v>
      </c>
      <c r="D39" s="366"/>
      <c r="E39" s="366"/>
      <c r="F39" s="366"/>
      <c r="G39" s="366"/>
      <c r="H39" s="366"/>
      <c r="I39" s="369" t="s">
        <v>80</v>
      </c>
      <c r="J39" s="228"/>
      <c r="K39" s="77">
        <f>SUM(K29,K31,K33,K35,K37)</f>
        <v>0</v>
      </c>
    </row>
    <row r="40" spans="2:11" ht="16" customHeight="1" x14ac:dyDescent="0.2">
      <c r="B40" s="109"/>
      <c r="C40" s="367"/>
      <c r="D40" s="368"/>
      <c r="E40" s="368"/>
      <c r="F40" s="368"/>
      <c r="G40" s="368"/>
      <c r="H40" s="368"/>
      <c r="I40" s="321" t="s">
        <v>73</v>
      </c>
      <c r="J40" s="323"/>
      <c r="K40" s="78">
        <f>SUM(K30,K32,K34,K36,K38)</f>
        <v>0</v>
      </c>
    </row>
    <row r="41" spans="2:11" ht="16" customHeight="1" x14ac:dyDescent="0.2">
      <c r="B41" s="356" t="s">
        <v>83</v>
      </c>
      <c r="C41" s="357"/>
      <c r="D41" s="357"/>
      <c r="E41" s="357"/>
      <c r="F41" s="357"/>
      <c r="G41" s="357"/>
      <c r="H41" s="357"/>
      <c r="I41" s="360" t="s">
        <v>84</v>
      </c>
      <c r="J41" s="361"/>
      <c r="K41" s="77">
        <f>SUM(付表１_3_EC出店・自社サイト!L15,付表１_3_EC出店・自社サイト!L25,付表１_4_印刷・動画・広告!K17,付表１_4_印刷・動画・広告!K26,付表１_4_印刷・動画・広告!K39)</f>
        <v>0</v>
      </c>
    </row>
    <row r="42" spans="2:11" ht="16" customHeight="1" x14ac:dyDescent="0.2">
      <c r="B42" s="358"/>
      <c r="C42" s="359"/>
      <c r="D42" s="359"/>
      <c r="E42" s="359"/>
      <c r="F42" s="359"/>
      <c r="G42" s="359"/>
      <c r="H42" s="359"/>
      <c r="I42" s="362" t="s">
        <v>73</v>
      </c>
      <c r="J42" s="363"/>
      <c r="K42" s="78">
        <f>SUM(付表１_3_EC出店・自社サイト!L16,付表１_3_EC出店・自社サイト!L26,付表１_4_印刷・動画・広告!K18,付表１_4_印刷・動画・広告!K27,付表１_4_印刷・動画・広告!K40)</f>
        <v>0</v>
      </c>
    </row>
  </sheetData>
  <sheetProtection sheet="1" formatCells="0"/>
  <mergeCells count="60">
    <mergeCell ref="C3:C16"/>
    <mergeCell ref="D3:D4"/>
    <mergeCell ref="F3:G3"/>
    <mergeCell ref="F4:G4"/>
    <mergeCell ref="D5:D6"/>
    <mergeCell ref="F5:G5"/>
    <mergeCell ref="F6:G6"/>
    <mergeCell ref="D7:D8"/>
    <mergeCell ref="F7:G7"/>
    <mergeCell ref="F8:G8"/>
    <mergeCell ref="D9:D10"/>
    <mergeCell ref="F9:G9"/>
    <mergeCell ref="F10:G10"/>
    <mergeCell ref="D11:D12"/>
    <mergeCell ref="F11:G11"/>
    <mergeCell ref="F12:G12"/>
    <mergeCell ref="D13:D14"/>
    <mergeCell ref="F13:G13"/>
    <mergeCell ref="F14:G14"/>
    <mergeCell ref="D15:D16"/>
    <mergeCell ref="F15:G15"/>
    <mergeCell ref="F16:G16"/>
    <mergeCell ref="C17:H18"/>
    <mergeCell ref="I17:J17"/>
    <mergeCell ref="I18:J18"/>
    <mergeCell ref="C20:C25"/>
    <mergeCell ref="D20:D21"/>
    <mergeCell ref="F20:G20"/>
    <mergeCell ref="F21:G21"/>
    <mergeCell ref="D22:D23"/>
    <mergeCell ref="F22:G22"/>
    <mergeCell ref="F23:G23"/>
    <mergeCell ref="D24:D25"/>
    <mergeCell ref="F24:G24"/>
    <mergeCell ref="F25:G25"/>
    <mergeCell ref="C26:H27"/>
    <mergeCell ref="I26:J26"/>
    <mergeCell ref="I27:J27"/>
    <mergeCell ref="C29:C38"/>
    <mergeCell ref="D29:D30"/>
    <mergeCell ref="F29:G29"/>
    <mergeCell ref="F30:G30"/>
    <mergeCell ref="D31:D32"/>
    <mergeCell ref="F31:G31"/>
    <mergeCell ref="F32:G32"/>
    <mergeCell ref="D33:D34"/>
    <mergeCell ref="F33:G33"/>
    <mergeCell ref="F34:G34"/>
    <mergeCell ref="D35:D36"/>
    <mergeCell ref="F35:G35"/>
    <mergeCell ref="F36:G36"/>
    <mergeCell ref="B41:H42"/>
    <mergeCell ref="I41:J41"/>
    <mergeCell ref="I42:J42"/>
    <mergeCell ref="D37:D38"/>
    <mergeCell ref="F37:G37"/>
    <mergeCell ref="F38:G38"/>
    <mergeCell ref="C39:H40"/>
    <mergeCell ref="I39:J39"/>
    <mergeCell ref="I40:J40"/>
  </mergeCells>
  <phoneticPr fontId="3"/>
  <dataValidations count="4">
    <dataValidation allowBlank="1" showInputMessage="1" showErrorMessage="1" prompt="助成対象期間内_x000a_西暦年/月/日 を半角で入力_x000a_例）2020/4/1" sqref="I29:I38 I20:I25"/>
    <dataValidation allowBlank="1" showInputMessage="1" showErrorMessage="1" prompt="助成事業で実施する内容をご記入ください" sqref="F35 F22 F9 F11 F13 F3 F31 F5 F7 F15 F24 F29 F33 F20 F37"/>
    <dataValidation imeMode="disabled" allowBlank="1" showInputMessage="1" showErrorMessage="1" sqref="K29:K38 K20:K25 K42 K3:K16 K27 K40 K18"/>
    <dataValidation allowBlank="1" showInputMessage="1" showErrorMessage="1" prompt="助成対象期間内_x000a_西暦年/月/日 を半角で入力_x000a_例）2024/4/1" sqref="I3:I16"/>
  </dataValidations>
  <printOptions horizontalCentered="1"/>
  <pageMargins left="0.78740157480314965" right="0.59055118110236227" top="0.59055118110236227" bottom="0.59055118110236227" header="0.31496062992125984" footer="0.31496062992125984"/>
  <pageSetup paperSize="9" fitToWidth="0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  <pageSetUpPr fitToPage="1"/>
  </sheetPr>
  <dimension ref="A1:K24"/>
  <sheetViews>
    <sheetView showGridLines="0" view="pageBreakPreview" zoomScale="120" zoomScaleNormal="100" zoomScaleSheetLayoutView="120" workbookViewId="0">
      <selection activeCell="E22" sqref="E22"/>
    </sheetView>
  </sheetViews>
  <sheetFormatPr defaultColWidth="8.90625" defaultRowHeight="13" x14ac:dyDescent="0.2"/>
  <cols>
    <col min="1" max="1" width="3.36328125" style="5" customWidth="1"/>
    <col min="2" max="2" width="6.36328125" style="5" customWidth="1"/>
    <col min="3" max="3" width="19.90625" style="5" customWidth="1"/>
    <col min="4" max="8" width="13.6328125" style="5" customWidth="1"/>
    <col min="9" max="9" width="4.7265625" style="5" customWidth="1"/>
    <col min="10" max="10" width="12.7265625" style="5" customWidth="1"/>
    <col min="11" max="16384" width="8.90625" style="5"/>
  </cols>
  <sheetData>
    <row r="1" spans="1:10" ht="22.5" x14ac:dyDescent="0.2">
      <c r="A1" s="18" t="s">
        <v>8</v>
      </c>
      <c r="B1" s="89"/>
      <c r="C1" s="18"/>
      <c r="D1" s="17"/>
      <c r="E1" s="2"/>
      <c r="F1" s="3"/>
      <c r="G1" s="3"/>
      <c r="H1" s="3"/>
      <c r="I1" s="3"/>
      <c r="J1" s="4"/>
    </row>
    <row r="2" spans="1:10" ht="22.5" x14ac:dyDescent="0.2">
      <c r="A2" s="89"/>
      <c r="B2" s="380" t="s">
        <v>127</v>
      </c>
      <c r="C2" s="380"/>
      <c r="D2" s="380"/>
      <c r="E2" s="380"/>
      <c r="F2" s="380"/>
      <c r="G2" s="380"/>
      <c r="H2" s="380"/>
      <c r="I2" s="380"/>
      <c r="J2" s="380"/>
    </row>
    <row r="3" spans="1:10" ht="8.15" customHeight="1" x14ac:dyDescent="0.2">
      <c r="A3" s="89"/>
      <c r="B3" s="88"/>
      <c r="C3" s="88"/>
      <c r="D3" s="88"/>
      <c r="E3" s="88"/>
      <c r="F3" s="88"/>
      <c r="G3" s="88"/>
      <c r="H3" s="88"/>
      <c r="I3" s="88"/>
      <c r="J3" s="88"/>
    </row>
    <row r="4" spans="1:10" ht="17.149999999999999" customHeight="1" x14ac:dyDescent="0.2">
      <c r="A4" s="89"/>
      <c r="B4" s="386" t="s">
        <v>89</v>
      </c>
      <c r="C4" s="386"/>
      <c r="D4" s="386"/>
      <c r="E4" s="386"/>
      <c r="F4" s="386"/>
      <c r="G4" s="386"/>
      <c r="H4" s="386"/>
      <c r="I4" s="386"/>
      <c r="J4" s="386"/>
    </row>
    <row r="5" spans="1:10" ht="17" x14ac:dyDescent="0.2">
      <c r="A5" s="89"/>
      <c r="B5" s="17"/>
      <c r="C5" s="6"/>
      <c r="D5" s="6"/>
      <c r="E5" s="1"/>
      <c r="F5" s="6"/>
      <c r="G5" s="6"/>
      <c r="H5" s="6"/>
      <c r="I5" s="6"/>
      <c r="J5" s="67" t="s">
        <v>99</v>
      </c>
    </row>
    <row r="6" spans="1:10" ht="20.5" customHeight="1" x14ac:dyDescent="0.2">
      <c r="A6" s="89"/>
      <c r="B6" s="391" t="s">
        <v>3</v>
      </c>
      <c r="C6" s="392"/>
      <c r="D6" s="381" t="s">
        <v>100</v>
      </c>
      <c r="E6" s="382"/>
      <c r="F6" s="383" t="s">
        <v>9</v>
      </c>
      <c r="G6" s="384"/>
      <c r="H6" s="384"/>
      <c r="I6" s="384"/>
      <c r="J6" s="385"/>
    </row>
    <row r="7" spans="1:10" ht="22.5" customHeight="1" x14ac:dyDescent="0.2">
      <c r="A7" s="89"/>
      <c r="B7" s="395"/>
      <c r="C7" s="396"/>
      <c r="D7" s="378" t="s">
        <v>102</v>
      </c>
      <c r="E7" s="420" t="s">
        <v>10</v>
      </c>
      <c r="F7" s="378" t="s">
        <v>91</v>
      </c>
      <c r="G7" s="378" t="s">
        <v>90</v>
      </c>
      <c r="H7" s="378" t="s">
        <v>94</v>
      </c>
      <c r="I7" s="387" t="s">
        <v>101</v>
      </c>
      <c r="J7" s="388"/>
    </row>
    <row r="8" spans="1:10" ht="22.5" customHeight="1" x14ac:dyDescent="0.2">
      <c r="A8" s="89"/>
      <c r="B8" s="64"/>
      <c r="C8" s="87" t="s">
        <v>6</v>
      </c>
      <c r="D8" s="379"/>
      <c r="E8" s="421"/>
      <c r="F8" s="379"/>
      <c r="G8" s="379"/>
      <c r="H8" s="379"/>
      <c r="I8" s="389"/>
      <c r="J8" s="390"/>
    </row>
    <row r="9" spans="1:10" ht="28.5" customHeight="1" x14ac:dyDescent="0.2">
      <c r="A9" s="89"/>
      <c r="B9" s="408" t="s">
        <v>98</v>
      </c>
      <c r="C9" s="61" t="s">
        <v>0</v>
      </c>
      <c r="D9" s="131"/>
      <c r="E9" s="411"/>
      <c r="F9" s="83">
        <f>付表１_2_展示会②!I52+付表１_2_展示会③!I52+付表１_2_展示会④!I52+付表１_2_展示会⑤!I52</f>
        <v>0</v>
      </c>
      <c r="G9" s="83">
        <f>付表１_2_展示会②!L52+付表１_2_展示会③!L52+付表１_2_展示会④!L52+付表１_2_展示会⑤!L52</f>
        <v>0</v>
      </c>
      <c r="H9" s="83">
        <f>ROUNDDOWN(G9/2,-3)</f>
        <v>0</v>
      </c>
      <c r="I9" s="414"/>
      <c r="J9" s="415"/>
    </row>
    <row r="10" spans="1:10" ht="28.5" customHeight="1" x14ac:dyDescent="0.2">
      <c r="A10" s="89"/>
      <c r="B10" s="409"/>
      <c r="C10" s="61" t="s">
        <v>1</v>
      </c>
      <c r="D10" s="131"/>
      <c r="E10" s="412"/>
      <c r="F10" s="83">
        <f>付表１_2_展示会②!I53+付表１_2_展示会③!I53+付表１_2_展示会④!I53+付表１_2_展示会⑤!I53</f>
        <v>0</v>
      </c>
      <c r="G10" s="83">
        <f>付表１_2_展示会②!L53+付表１_2_展示会③!L53+付表１_2_展示会④!L53+付表１_2_展示会⑤!L53</f>
        <v>0</v>
      </c>
      <c r="H10" s="83">
        <f t="shared" ref="H10:H12" si="0">ROUNDDOWN(G10/2,-3)</f>
        <v>0</v>
      </c>
      <c r="I10" s="416"/>
      <c r="J10" s="417"/>
    </row>
    <row r="11" spans="1:10" ht="28.5" customHeight="1" x14ac:dyDescent="0.2">
      <c r="A11" s="89"/>
      <c r="B11" s="409"/>
      <c r="C11" s="61" t="s">
        <v>11</v>
      </c>
      <c r="D11" s="131"/>
      <c r="E11" s="412"/>
      <c r="F11" s="83">
        <f>付表１_2_展示会②!I54+付表１_2_展示会③!I54+付表１_2_展示会④!I54+付表１_2_展示会⑤!I54</f>
        <v>0</v>
      </c>
      <c r="G11" s="83">
        <f>付表１_2_展示会②!L54+付表１_2_展示会③!L54+付表１_2_展示会④!L54+付表１_2_展示会⑤!L54</f>
        <v>0</v>
      </c>
      <c r="H11" s="83">
        <f t="shared" si="0"/>
        <v>0</v>
      </c>
      <c r="I11" s="416"/>
      <c r="J11" s="417"/>
    </row>
    <row r="12" spans="1:10" ht="28.5" customHeight="1" x14ac:dyDescent="0.2">
      <c r="A12" s="89"/>
      <c r="B12" s="409"/>
      <c r="C12" s="61" t="s">
        <v>12</v>
      </c>
      <c r="D12" s="131"/>
      <c r="E12" s="412"/>
      <c r="F12" s="83">
        <f>付表１_2_展示会②!I55+付表１_2_展示会③!I55+付表１_2_展示会④!I55+付表１_2_展示会⑤!I55</f>
        <v>0</v>
      </c>
      <c r="G12" s="83">
        <f>付表１_2_展示会②!L55+付表１_2_展示会③!L55+付表１_2_展示会④!L55+付表１_2_展示会⑤!L55</f>
        <v>0</v>
      </c>
      <c r="H12" s="83">
        <f t="shared" si="0"/>
        <v>0</v>
      </c>
      <c r="I12" s="416"/>
      <c r="J12" s="417"/>
    </row>
    <row r="13" spans="1:10" ht="28.5" customHeight="1" x14ac:dyDescent="0.2">
      <c r="A13" s="89"/>
      <c r="B13" s="410"/>
      <c r="C13" s="65" t="s">
        <v>13</v>
      </c>
      <c r="D13" s="131"/>
      <c r="E13" s="413"/>
      <c r="F13" s="83">
        <f>付表１_2_展示会②!I56+付表１_2_展示会③!I56+付表１_2_展示会④!I56+付表１_2_展示会⑤!I56</f>
        <v>0</v>
      </c>
      <c r="G13" s="83">
        <f>付表１_2_展示会②!L56+付表１_2_展示会③!L56+付表１_2_展示会④!L56+付表１_2_展示会⑤!L56</f>
        <v>0</v>
      </c>
      <c r="H13" s="83">
        <f>MIN(ROUNDDOWN(G13/2,-3),200000)</f>
        <v>0</v>
      </c>
      <c r="I13" s="418"/>
      <c r="J13" s="419"/>
    </row>
    <row r="14" spans="1:10" ht="12.65" customHeight="1" x14ac:dyDescent="0.2">
      <c r="A14" s="89"/>
      <c r="B14" s="397" t="s">
        <v>96</v>
      </c>
      <c r="C14" s="398"/>
      <c r="D14" s="55"/>
      <c r="E14" s="79"/>
      <c r="F14" s="82"/>
      <c r="G14" s="82"/>
      <c r="H14" s="82"/>
      <c r="I14" s="58"/>
      <c r="J14" s="59" t="s">
        <v>92</v>
      </c>
    </row>
    <row r="15" spans="1:10" ht="21" customHeight="1" x14ac:dyDescent="0.2">
      <c r="A15" s="89"/>
      <c r="B15" s="399"/>
      <c r="C15" s="400"/>
      <c r="D15" s="80" t="str">
        <f>IF(AND(D9="",D10="",D11="",D12="",D13=""),"",SUM(D9:D13))</f>
        <v/>
      </c>
      <c r="E15" s="132"/>
      <c r="F15" s="80">
        <f>IF(AND(F9="",F10="",F11="",F12="",F13=""),"",SUM(F9:F13))</f>
        <v>0</v>
      </c>
      <c r="G15" s="80">
        <f>IF(AND(G9="",G10="",G11="",G12="",G13=""),"",SUM(G9:G13))</f>
        <v>0</v>
      </c>
      <c r="H15" s="80">
        <f>IF(AND(H9="",H10="",H11="",H12="",H13=""),"",SUM(H9:H13))</f>
        <v>0</v>
      </c>
      <c r="I15" s="66" t="s">
        <v>95</v>
      </c>
      <c r="J15" s="133"/>
    </row>
    <row r="16" spans="1:10" ht="28.5" customHeight="1" x14ac:dyDescent="0.2">
      <c r="A16" s="89"/>
      <c r="B16" s="405" t="s">
        <v>4</v>
      </c>
      <c r="C16" s="62" t="s">
        <v>123</v>
      </c>
      <c r="D16" s="131"/>
      <c r="E16" s="411"/>
      <c r="F16" s="83">
        <f>付表１_3_EC出店・自社サイト!L15</f>
        <v>0</v>
      </c>
      <c r="G16" s="83">
        <f>付表１_3_EC出店・自社サイト!L16</f>
        <v>0</v>
      </c>
      <c r="H16" s="83">
        <f>MIN(ROUNDDOWN(G16/2,-3),200000)</f>
        <v>0</v>
      </c>
      <c r="I16" s="414"/>
      <c r="J16" s="415"/>
    </row>
    <row r="17" spans="1:11" ht="28.5" customHeight="1" x14ac:dyDescent="0.2">
      <c r="A17" s="89"/>
      <c r="B17" s="406"/>
      <c r="C17" s="62" t="s">
        <v>124</v>
      </c>
      <c r="D17" s="131"/>
      <c r="E17" s="412"/>
      <c r="F17" s="83">
        <f>付表１_3_EC出店・自社サイト!L25</f>
        <v>0</v>
      </c>
      <c r="G17" s="83">
        <f>付表１_3_EC出店・自社サイト!L26</f>
        <v>0</v>
      </c>
      <c r="H17" s="83">
        <f>MIN(ROUNDDOWN(G17/2,-3),200000)</f>
        <v>0</v>
      </c>
      <c r="I17" s="416"/>
      <c r="J17" s="417"/>
    </row>
    <row r="18" spans="1:11" ht="28.5" customHeight="1" x14ac:dyDescent="0.2">
      <c r="A18" s="89"/>
      <c r="B18" s="406"/>
      <c r="C18" s="63" t="s">
        <v>107</v>
      </c>
      <c r="D18" s="131"/>
      <c r="E18" s="412"/>
      <c r="F18" s="83">
        <f>付表１_4_印刷・動画・広告!K17</f>
        <v>0</v>
      </c>
      <c r="G18" s="83">
        <f>付表１_4_印刷・動画・広告!K18</f>
        <v>0</v>
      </c>
      <c r="H18" s="83">
        <f>MIN(ROUNDDOWN(G18/2,-3),500000)</f>
        <v>0</v>
      </c>
      <c r="I18" s="416"/>
      <c r="J18" s="417"/>
    </row>
    <row r="19" spans="1:11" ht="28.5" customHeight="1" x14ac:dyDescent="0.2">
      <c r="A19" s="89"/>
      <c r="B19" s="406"/>
      <c r="C19" s="63" t="s">
        <v>125</v>
      </c>
      <c r="D19" s="131"/>
      <c r="E19" s="412"/>
      <c r="F19" s="83">
        <f>付表１_4_印刷・動画・広告!K26</f>
        <v>0</v>
      </c>
      <c r="G19" s="83">
        <f>付表１_4_印刷・動画・広告!K27</f>
        <v>0</v>
      </c>
      <c r="H19" s="83">
        <f>MIN(ROUNDDOWN(G19/2,-3),300000)</f>
        <v>0</v>
      </c>
      <c r="I19" s="416"/>
      <c r="J19" s="417"/>
    </row>
    <row r="20" spans="1:11" ht="28.5" customHeight="1" x14ac:dyDescent="0.2">
      <c r="A20" s="89"/>
      <c r="B20" s="407"/>
      <c r="C20" s="63" t="s">
        <v>2</v>
      </c>
      <c r="D20" s="131"/>
      <c r="E20" s="413"/>
      <c r="F20" s="83">
        <f>付表１_4_印刷・動画・広告!K39</f>
        <v>0</v>
      </c>
      <c r="G20" s="83">
        <f>付表１_4_印刷・動画・広告!K40</f>
        <v>0</v>
      </c>
      <c r="H20" s="83">
        <f>MIN(ROUNDDOWN(G20/2,-3),450000)</f>
        <v>0</v>
      </c>
      <c r="I20" s="418"/>
      <c r="J20" s="419"/>
    </row>
    <row r="21" spans="1:11" ht="12.65" customHeight="1" x14ac:dyDescent="0.2">
      <c r="A21" s="89"/>
      <c r="B21" s="401" t="s">
        <v>97</v>
      </c>
      <c r="C21" s="402"/>
      <c r="D21" s="81"/>
      <c r="E21" s="56"/>
      <c r="F21" s="82"/>
      <c r="G21" s="82"/>
      <c r="H21" s="82"/>
      <c r="I21" s="58"/>
      <c r="J21" s="60" t="s">
        <v>7</v>
      </c>
    </row>
    <row r="22" spans="1:11" ht="21" customHeight="1" x14ac:dyDescent="0.2">
      <c r="A22" s="89"/>
      <c r="B22" s="403"/>
      <c r="C22" s="404"/>
      <c r="D22" s="80" t="str">
        <f>IF(AND(D16="",D17="",D18="",D19="",D20=""),"",SUM(D16:D20))</f>
        <v/>
      </c>
      <c r="E22" s="132"/>
      <c r="F22" s="80">
        <f>IF(AND(F16="",F17="",F18="",F19="",F20=""),"",SUM(F16:F20))</f>
        <v>0</v>
      </c>
      <c r="G22" s="80">
        <f>IF(AND(G16="",G17="",G18="",G19="",G20=""),"",SUM(G16:G20))</f>
        <v>0</v>
      </c>
      <c r="H22" s="80">
        <f>IF(AND(H16="",H17="",H18="",H19="",H20=""),"",SUM(H16:H20))</f>
        <v>0</v>
      </c>
      <c r="I22" s="68" t="s">
        <v>95</v>
      </c>
      <c r="J22" s="134"/>
    </row>
    <row r="23" spans="1:11" ht="12.65" customHeight="1" x14ac:dyDescent="0.2">
      <c r="A23" s="89"/>
      <c r="B23" s="391" t="s">
        <v>5</v>
      </c>
      <c r="C23" s="392"/>
      <c r="D23" s="82"/>
      <c r="E23" s="57" t="s">
        <v>93</v>
      </c>
      <c r="F23" s="82"/>
      <c r="G23" s="82"/>
      <c r="H23" s="84"/>
      <c r="I23" s="69"/>
      <c r="J23" s="71" t="s">
        <v>103</v>
      </c>
    </row>
    <row r="24" spans="1:11" ht="21" customHeight="1" x14ac:dyDescent="0.2">
      <c r="A24" s="89"/>
      <c r="B24" s="393"/>
      <c r="C24" s="394"/>
      <c r="D24" s="80" t="str">
        <f>IF(AND(D15="",D22=""),"0",SUM(D15,D22))</f>
        <v>0</v>
      </c>
      <c r="E24" s="80">
        <f>E15+E22</f>
        <v>0</v>
      </c>
      <c r="F24" s="80">
        <f>IF(AND(F15="",F22=""),"",SUM(F15,F22))</f>
        <v>0</v>
      </c>
      <c r="G24" s="80">
        <f>IF(AND(G15="",G22=""),"",SUM(G15,G22))</f>
        <v>0</v>
      </c>
      <c r="H24" s="85">
        <f>IF(AND(H15="",H22=""),"",SUM(H15,H22))</f>
        <v>0</v>
      </c>
      <c r="I24" s="70"/>
      <c r="J24" s="86">
        <f>J15+J22</f>
        <v>0</v>
      </c>
      <c r="K24" s="73" t="str">
        <f>IF(E24&lt;J24,"←助成予定額は増やせません","")</f>
        <v/>
      </c>
    </row>
  </sheetData>
  <sheetProtection sheet="1" objects="1" scenarios="1"/>
  <dataConsolidate/>
  <mergeCells count="20">
    <mergeCell ref="E9:E13"/>
    <mergeCell ref="E16:E20"/>
    <mergeCell ref="I9:J13"/>
    <mergeCell ref="I16:J20"/>
    <mergeCell ref="E7:E8"/>
    <mergeCell ref="F7:F8"/>
    <mergeCell ref="B23:C24"/>
    <mergeCell ref="B6:C7"/>
    <mergeCell ref="B14:C15"/>
    <mergeCell ref="B21:C22"/>
    <mergeCell ref="B16:B20"/>
    <mergeCell ref="B9:B13"/>
    <mergeCell ref="D7:D8"/>
    <mergeCell ref="G7:G8"/>
    <mergeCell ref="H7:H8"/>
    <mergeCell ref="B2:J2"/>
    <mergeCell ref="D6:E6"/>
    <mergeCell ref="F6:J6"/>
    <mergeCell ref="B4:J4"/>
    <mergeCell ref="I7:J8"/>
  </mergeCells>
  <phoneticPr fontId="3"/>
  <conditionalFormatting sqref="J23">
    <cfRule type="expression" dxfId="0" priority="1">
      <formula>$E$24&lt;$J$24</formula>
    </cfRule>
  </conditionalFormatting>
  <dataValidations count="4">
    <dataValidation allowBlank="1" showInputMessage="1" showErrorMessage="1" prompt="入力不要_x000a_(自動計算されます)" sqref="E16 F15:I15 F22:I22 D22 D15 D24:J24"/>
    <dataValidation allowBlank="1" showInputMessage="1" showErrorMessage="1" prompt="入力不要（自動転記されます）" sqref="F16:H20 F9:H13"/>
    <dataValidation allowBlank="1" showInputMessage="1" showErrorMessage="1" prompt="交付決定通知の「別表２」に記載の金額を転記_x000a_（半角英数字）" sqref="D9:D13 D16:D20"/>
    <dataValidation type="custom" allowBlank="1" showInputMessage="1" showErrorMessage="1" errorTitle="金額オーバー 又は 千円以下切り捨て" error="申請できる変更後の助成予定額をオーバーしている　又は　千円以下は切り捨て（０）で入力下さい。" sqref="J15 J22">
      <formula1>AND(H15&gt;=J15,MOD(J15,1000)=0)</formula1>
    </dataValidation>
  </dataValidations>
  <pageMargins left="0.78740157480314965" right="0.59055118110236227" top="0.59055118110236227" bottom="0.59055118110236227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8</vt:i4>
      </vt:variant>
    </vt:vector>
  </HeadingPairs>
  <TitlesOfParts>
    <vt:vector size="16" baseType="lpstr">
      <vt:lpstr>付表１_1_展示会①</vt:lpstr>
      <vt:lpstr>付表１_2_展示会②</vt:lpstr>
      <vt:lpstr>付表１_2_展示会③</vt:lpstr>
      <vt:lpstr>付表１_2_展示会④</vt:lpstr>
      <vt:lpstr>付表１_2_展示会⑤</vt:lpstr>
      <vt:lpstr>付表１_3_EC出店・自社サイト</vt:lpstr>
      <vt:lpstr>付表１_4_印刷・動画・広告</vt:lpstr>
      <vt:lpstr>付表２(経費変更)</vt:lpstr>
      <vt:lpstr>付表１_1_展示会①!Print_Area</vt:lpstr>
      <vt:lpstr>付表１_2_展示会②!Print_Area</vt:lpstr>
      <vt:lpstr>付表１_2_展示会③!Print_Area</vt:lpstr>
      <vt:lpstr>付表１_2_展示会④!Print_Area</vt:lpstr>
      <vt:lpstr>付表１_2_展示会⑤!Print_Area</vt:lpstr>
      <vt:lpstr>付表１_3_EC出店・自社サイト!Print_Area</vt:lpstr>
      <vt:lpstr>付表１_4_印刷・動画・広告!Print_Area</vt:lpstr>
      <vt:lpstr>'付表２(経費変更)'!Print_Area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2012-07-26T00:45:10Z</dcterms:created>
  <dcterms:modified xsi:type="dcterms:W3CDTF">2024-08-26T06:36:42Z</dcterms:modified>
</cp:coreProperties>
</file>